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jpeg" Extension="jpg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F46AC235-B19F-488E-967D-6CDC7E0409EE}" xr6:coauthVersionLast="47" xr6:coauthVersionMax="47" xr10:uidLastSave="{00000000-0000-0000-0000-000000000000}"/>
  <bookViews>
    <workbookView xWindow="-110" yWindow="-110" windowWidth="19420" windowHeight="10300" tabRatio="891" xr2:uid="{00000000-000D-0000-FFFF-FFFF00000000}"/>
  </bookViews>
  <sheets>
    <sheet name=" ２  人口" sheetId="12688" r:id="rId1"/>
    <sheet name="16" sheetId="10" r:id="rId2"/>
    <sheet name="17" sheetId="12697" r:id="rId3"/>
    <sheet name="18" sheetId="12702" r:id="rId4"/>
    <sheet name="19" sheetId="12699" r:id="rId5"/>
    <sheet name="20" sheetId="12" r:id="rId6"/>
    <sheet name="21" sheetId="12698" r:id="rId7"/>
    <sheet name="22" sheetId="12670" r:id="rId8"/>
    <sheet name="23" sheetId="12671" r:id="rId9"/>
    <sheet name="24" sheetId="12672" r:id="rId10"/>
    <sheet name="25" sheetId="12673" r:id="rId11"/>
    <sheet name="26" sheetId="12674" r:id="rId12"/>
    <sheet name="27" sheetId="12675" r:id="rId13"/>
    <sheet name="28" sheetId="12676" r:id="rId14"/>
    <sheet name="29" sheetId="12677" r:id="rId15"/>
    <sheet name="30" sheetId="12696" r:id="rId16"/>
    <sheet name="31" sheetId="12678" r:id="rId17"/>
    <sheet name="32" sheetId="12690" r:id="rId18"/>
    <sheet name="33" sheetId="12703" r:id="rId19"/>
    <sheet name="34" sheetId="12693" r:id="rId20"/>
    <sheet name="35" sheetId="12700" r:id="rId21"/>
    <sheet name="36" sheetId="12681" r:id="rId22"/>
  </sheets>
  <definedNames>
    <definedName name="_xlnm._FilterDatabase" localSheetId="18" hidden="1">'33'!$A$5:$L$5</definedName>
    <definedName name="_xlnm.Print_Area" localSheetId="1">'16'!$A$1:$L$55</definedName>
    <definedName name="_xlnm.Print_Area" localSheetId="3">'18'!$A$1:$L$46</definedName>
    <definedName name="_xlnm.Print_Area" localSheetId="6">'21'!$A$1:$J$46</definedName>
    <definedName name="_xlnm.Print_Area" localSheetId="9">'24'!$A$1:$K$67</definedName>
    <definedName name="_xlnm.Print_Area" localSheetId="11">'26'!$A$1:$M$54</definedName>
    <definedName name="_xlnm.Print_Area" localSheetId="17">'32'!$A$1:$H$45</definedName>
    <definedName name="_xlnm.Print_Area" localSheetId="18">'33'!$A$1:$M$89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2703" l="1"/>
  <c r="L5" i="12703"/>
  <c r="K5" i="12703"/>
  <c r="J5" i="12703"/>
  <c r="I5" i="12703"/>
  <c r="G6" i="12690"/>
  <c r="M7" i="12678" l="1"/>
  <c r="I7" i="12678"/>
  <c r="I8" i="12678"/>
  <c r="I9" i="12678"/>
  <c r="I10" i="12678"/>
  <c r="I11" i="12678"/>
  <c r="I12" i="12678"/>
  <c r="I13" i="12678"/>
  <c r="I14" i="12678"/>
  <c r="I15" i="12678"/>
  <c r="I16" i="12678"/>
  <c r="I17" i="12678"/>
  <c r="I18" i="12678"/>
  <c r="I19" i="12678"/>
  <c r="I20" i="12678"/>
  <c r="I21" i="12678"/>
  <c r="I22" i="12678"/>
  <c r="I23" i="12678"/>
  <c r="I24" i="12678"/>
  <c r="I25" i="12678"/>
  <c r="I26" i="12678"/>
  <c r="I27" i="12678"/>
  <c r="I28" i="12678"/>
  <c r="I29" i="12678"/>
  <c r="I30" i="12678"/>
  <c r="I31" i="12678"/>
  <c r="I32" i="12678"/>
  <c r="I33" i="12678"/>
  <c r="I34" i="12678"/>
  <c r="I35" i="12678"/>
  <c r="I36" i="12678"/>
  <c r="I37" i="12678"/>
  <c r="I38" i="12678"/>
  <c r="I39" i="12678"/>
  <c r="I40" i="12678"/>
  <c r="I41" i="12678"/>
  <c r="I42" i="12678"/>
  <c r="I43" i="12678"/>
  <c r="D32" i="12698"/>
  <c r="G32" i="12698"/>
  <c r="D65" i="12"/>
  <c r="I64" i="12"/>
  <c r="H64" i="12"/>
  <c r="G64" i="12"/>
  <c r="D63" i="12"/>
  <c r="I62" i="12"/>
  <c r="H62" i="12"/>
  <c r="G62" i="12"/>
  <c r="D61" i="12"/>
  <c r="G60" i="12"/>
  <c r="D60" i="12"/>
  <c r="I60" i="12" s="1"/>
  <c r="D59" i="12"/>
  <c r="I58" i="12"/>
  <c r="H58" i="12"/>
  <c r="G58" i="12"/>
  <c r="D58" i="12"/>
  <c r="D57" i="12"/>
  <c r="G56" i="12"/>
  <c r="D56" i="12"/>
  <c r="I56" i="12" s="1"/>
  <c r="D55" i="12"/>
  <c r="I54" i="12"/>
  <c r="H54" i="12"/>
  <c r="G54" i="12"/>
  <c r="D53" i="12"/>
  <c r="I52" i="12"/>
  <c r="H52" i="12"/>
  <c r="G52" i="12"/>
  <c r="D51" i="12"/>
  <c r="D49" i="12"/>
  <c r="D47" i="12"/>
  <c r="D45" i="12"/>
  <c r="D43" i="12"/>
  <c r="D41" i="12"/>
  <c r="D39" i="12"/>
  <c r="D37" i="12"/>
  <c r="D35" i="12"/>
  <c r="D33" i="12"/>
  <c r="H60" i="12" l="1"/>
  <c r="H56" i="12"/>
  <c r="F44" i="12678" l="1"/>
  <c r="J32" i="12698" l="1"/>
  <c r="I32" i="12698"/>
  <c r="H32" i="12698"/>
  <c r="F32" i="12698"/>
  <c r="E32" i="12698"/>
  <c r="G16" i="12678" l="1"/>
  <c r="G7" i="12678"/>
  <c r="F14" i="12693" l="1"/>
  <c r="B43" i="12690" l="1"/>
  <c r="D37" i="12681" l="1"/>
  <c r="E37" i="12681"/>
  <c r="F37" i="12681"/>
  <c r="G37" i="12681"/>
  <c r="H37" i="12681"/>
  <c r="I37" i="12681"/>
  <c r="J37" i="12681"/>
  <c r="K37" i="12681"/>
  <c r="C37" i="12681"/>
  <c r="D34" i="12681"/>
  <c r="E34" i="12681"/>
  <c r="F34" i="12681"/>
  <c r="G34" i="12681"/>
  <c r="H34" i="12681"/>
  <c r="I34" i="12681"/>
  <c r="J34" i="12681"/>
  <c r="K34" i="12681"/>
  <c r="C34" i="12681"/>
  <c r="D31" i="12681"/>
  <c r="E31" i="12681"/>
  <c r="F31" i="12681"/>
  <c r="G31" i="12681"/>
  <c r="H31" i="12681"/>
  <c r="I31" i="12681"/>
  <c r="J31" i="12681"/>
  <c r="K31" i="12681"/>
  <c r="C31" i="12681"/>
  <c r="D28" i="12681"/>
  <c r="E28" i="12681"/>
  <c r="F28" i="12681"/>
  <c r="G28" i="12681"/>
  <c r="H28" i="12681"/>
  <c r="I28" i="12681"/>
  <c r="J28" i="12681"/>
  <c r="K28" i="12681"/>
  <c r="C28" i="12681"/>
  <c r="N37" i="12700"/>
  <c r="N33" i="12700"/>
  <c r="N29" i="12700"/>
  <c r="L37" i="12700"/>
  <c r="L33" i="12700"/>
  <c r="L29" i="12700"/>
  <c r="I33" i="12700"/>
  <c r="I37" i="12700"/>
  <c r="E37" i="12700"/>
  <c r="E33" i="12700"/>
  <c r="E29" i="12700"/>
  <c r="F8" i="12693"/>
  <c r="F9" i="12693"/>
  <c r="N28" i="12700" l="1"/>
  <c r="L28" i="12700"/>
  <c r="E28" i="12700"/>
  <c r="K44" i="12678"/>
  <c r="G42" i="12678"/>
  <c r="G43" i="12678"/>
  <c r="G41" i="12678"/>
  <c r="G40" i="12678"/>
  <c r="G39" i="12678"/>
  <c r="G38" i="12678"/>
  <c r="G37" i="12678"/>
  <c r="G36" i="12678"/>
  <c r="G35" i="12678"/>
  <c r="G34" i="12678"/>
  <c r="G33" i="12678"/>
  <c r="G32" i="12678"/>
  <c r="G31" i="12678"/>
  <c r="G30" i="12678"/>
  <c r="G29" i="12678"/>
  <c r="O50" i="12700" l="1"/>
  <c r="O42" i="12700"/>
  <c r="O35" i="12700"/>
  <c r="O47" i="12700"/>
  <c r="O46" i="12700"/>
  <c r="O32" i="12700"/>
  <c r="O49" i="12700"/>
  <c r="O41" i="12700"/>
  <c r="O34" i="12700"/>
  <c r="O28" i="12700"/>
  <c r="O48" i="12700"/>
  <c r="O40" i="12700"/>
  <c r="O39" i="12700"/>
  <c r="O38" i="12700"/>
  <c r="O45" i="12700"/>
  <c r="O31" i="12700"/>
  <c r="O52" i="12700"/>
  <c r="O44" i="12700"/>
  <c r="O30" i="12700"/>
  <c r="O51" i="12700"/>
  <c r="O43" i="12700"/>
  <c r="O36" i="12700"/>
  <c r="O29" i="12700"/>
  <c r="O37" i="12700"/>
  <c r="O33" i="12700"/>
  <c r="M52" i="12700"/>
  <c r="M44" i="12700"/>
  <c r="M36" i="12700"/>
  <c r="M28" i="12700"/>
  <c r="M32" i="12700"/>
  <c r="M30" i="12700"/>
  <c r="M37" i="12700"/>
  <c r="M51" i="12700"/>
  <c r="M43" i="12700"/>
  <c r="M35" i="12700"/>
  <c r="M48" i="12700"/>
  <c r="M50" i="12700"/>
  <c r="M42" i="12700"/>
  <c r="M34" i="12700"/>
  <c r="M40" i="12700"/>
  <c r="M49" i="12700"/>
  <c r="M41" i="12700"/>
  <c r="M33" i="12700"/>
  <c r="M47" i="12700"/>
  <c r="M39" i="12700"/>
  <c r="M31" i="12700"/>
  <c r="M46" i="12700"/>
  <c r="M38" i="12700"/>
  <c r="M45" i="12700"/>
  <c r="M29" i="12700"/>
  <c r="F52" i="12700"/>
  <c r="F51" i="12700"/>
  <c r="F50" i="12700"/>
  <c r="F42" i="12700"/>
  <c r="F35" i="12700"/>
  <c r="F41" i="12700"/>
  <c r="F34" i="12700"/>
  <c r="F28" i="12700"/>
  <c r="F40" i="12700"/>
  <c r="F39" i="12700"/>
  <c r="F46" i="12700"/>
  <c r="F38" i="12700"/>
  <c r="F32" i="12700"/>
  <c r="F31" i="12700"/>
  <c r="F44" i="12700"/>
  <c r="F30" i="12700"/>
  <c r="F43" i="12700"/>
  <c r="F36" i="12700"/>
  <c r="F29" i="12700"/>
  <c r="F49" i="12700"/>
  <c r="F48" i="12700"/>
  <c r="F47" i="12700"/>
  <c r="F45" i="12700"/>
  <c r="F37" i="12700"/>
  <c r="F33" i="12700"/>
  <c r="G29" i="12676"/>
  <c r="G28" i="12676"/>
  <c r="G27" i="12676"/>
  <c r="G26" i="12676"/>
  <c r="Q18" i="12699"/>
  <c r="Q17" i="12699"/>
  <c r="Q16" i="12699"/>
  <c r="R16" i="12699"/>
  <c r="K8" i="12675" l="1"/>
  <c r="K7" i="12675"/>
  <c r="K6" i="12675"/>
  <c r="K5" i="12675"/>
  <c r="M9" i="12674"/>
  <c r="F5" i="12671" l="1"/>
  <c r="K5" i="12671"/>
  <c r="J5" i="12671"/>
  <c r="I5" i="12671"/>
  <c r="H5" i="12671"/>
  <c r="G5" i="12671"/>
  <c r="E5" i="12671"/>
  <c r="K8" i="12670"/>
  <c r="J8" i="12670"/>
  <c r="I8" i="12670"/>
  <c r="H8" i="12670"/>
  <c r="G8" i="12670"/>
  <c r="F8" i="12670"/>
  <c r="E8" i="12670"/>
  <c r="J33" i="12670"/>
  <c r="I33" i="12670"/>
  <c r="H33" i="12670"/>
  <c r="G33" i="12670"/>
  <c r="F33" i="12670"/>
  <c r="E33" i="12670"/>
  <c r="K33" i="12670"/>
  <c r="H44" i="12678" l="1"/>
  <c r="F45" i="12671" l="1"/>
  <c r="E45" i="12671"/>
  <c r="D31" i="12" l="1"/>
  <c r="K30" i="12673" l="1"/>
  <c r="J30" i="12673"/>
  <c r="I30" i="12673"/>
  <c r="H30" i="12673"/>
  <c r="G30" i="12673"/>
  <c r="F30" i="12673"/>
  <c r="E30" i="12673"/>
  <c r="K5" i="12673"/>
  <c r="J5" i="12673"/>
  <c r="I5" i="12673"/>
  <c r="H5" i="12673"/>
  <c r="G5" i="12673"/>
  <c r="F5" i="12673"/>
  <c r="E5" i="12673"/>
  <c r="K38" i="12672"/>
  <c r="J38" i="12672"/>
  <c r="H38" i="12672"/>
  <c r="I38" i="12672"/>
  <c r="G38" i="12672"/>
  <c r="F38" i="12672"/>
  <c r="E38" i="12672"/>
  <c r="K5" i="12672"/>
  <c r="J5" i="12672"/>
  <c r="G5" i="12672"/>
  <c r="H5" i="12672"/>
  <c r="I5" i="12672"/>
  <c r="F5" i="12672"/>
  <c r="E5" i="12672"/>
  <c r="K45" i="12671"/>
  <c r="J45" i="12671"/>
  <c r="H45" i="12671"/>
  <c r="I45" i="12671"/>
  <c r="G45" i="12671"/>
  <c r="K27" i="12671"/>
  <c r="G27" i="12671"/>
  <c r="H27" i="12671"/>
  <c r="I27" i="12671"/>
  <c r="F27" i="12671"/>
  <c r="E27" i="12671"/>
  <c r="J15" i="12671"/>
  <c r="J27" i="12671"/>
  <c r="K15" i="12671"/>
  <c r="G15" i="12671"/>
  <c r="H15" i="12671"/>
  <c r="I15" i="12671"/>
  <c r="F15" i="12671"/>
  <c r="E15" i="12671"/>
  <c r="E6" i="12670" s="1"/>
  <c r="K6" i="12670" l="1"/>
  <c r="F6" i="12670"/>
  <c r="G6" i="12670"/>
  <c r="H6" i="12670"/>
  <c r="J6" i="12670"/>
  <c r="I6" i="12670"/>
  <c r="D29" i="12" l="1"/>
  <c r="E5" i="12703" l="1"/>
  <c r="F5" i="12703"/>
  <c r="G5" i="12703"/>
  <c r="H5" i="12703"/>
  <c r="D5" i="12703"/>
  <c r="C5" i="12703"/>
  <c r="C33" i="12700" l="1"/>
  <c r="S18" i="12699" l="1"/>
  <c r="R18" i="12699"/>
  <c r="P18" i="12699"/>
  <c r="O18" i="12699"/>
  <c r="N18" i="12699"/>
  <c r="M18" i="12699"/>
  <c r="S17" i="12699"/>
  <c r="R17" i="12699"/>
  <c r="P17" i="12699"/>
  <c r="O17" i="12699"/>
  <c r="N17" i="12699"/>
  <c r="M17" i="12699"/>
  <c r="S16" i="12699"/>
  <c r="P16" i="12699"/>
  <c r="O16" i="12699"/>
  <c r="N16" i="12699"/>
  <c r="M16" i="12699"/>
  <c r="L18" i="12699"/>
  <c r="L17" i="12699"/>
  <c r="L16" i="12699"/>
  <c r="C7" i="12700" l="1"/>
  <c r="E7" i="12700"/>
  <c r="G7" i="12700"/>
  <c r="I7" i="12700"/>
  <c r="C11" i="12700"/>
  <c r="E11" i="12700"/>
  <c r="G11" i="12700"/>
  <c r="I11" i="12700"/>
  <c r="C15" i="12700"/>
  <c r="E15" i="12700"/>
  <c r="G15" i="12700"/>
  <c r="I15" i="12700"/>
  <c r="C29" i="12700"/>
  <c r="G29" i="12700"/>
  <c r="J29" i="12700"/>
  <c r="I29" i="12700"/>
  <c r="G33" i="12700"/>
  <c r="J33" i="12700"/>
  <c r="C37" i="12700"/>
  <c r="G37" i="12700"/>
  <c r="J37" i="12700"/>
  <c r="G6" i="12700" l="1"/>
  <c r="E6" i="12700"/>
  <c r="F13" i="12700" s="1"/>
  <c r="G28" i="12700"/>
  <c r="H33" i="12700" s="1"/>
  <c r="C28" i="12700"/>
  <c r="C6" i="12700"/>
  <c r="D8" i="12700" s="1"/>
  <c r="I28" i="12700"/>
  <c r="J28" i="12700"/>
  <c r="H6" i="12700"/>
  <c r="H11" i="12700"/>
  <c r="H10" i="12700"/>
  <c r="H13" i="12700"/>
  <c r="H17" i="12700"/>
  <c r="H19" i="12700"/>
  <c r="H21" i="12700"/>
  <c r="H23" i="12700"/>
  <c r="H7" i="12700"/>
  <c r="H15" i="12700"/>
  <c r="H8" i="12700"/>
  <c r="H9" i="12700"/>
  <c r="H12" i="12700"/>
  <c r="H14" i="12700"/>
  <c r="H16" i="12700"/>
  <c r="H18" i="12700"/>
  <c r="H20" i="12700"/>
  <c r="H22" i="12700"/>
  <c r="F10" i="12700"/>
  <c r="F20" i="12700"/>
  <c r="F12" i="12700"/>
  <c r="F21" i="12700"/>
  <c r="D30" i="12700"/>
  <c r="D38" i="12700"/>
  <c r="D42" i="12700"/>
  <c r="D46" i="12700"/>
  <c r="D50" i="12700"/>
  <c r="D28" i="12700"/>
  <c r="D29" i="12700"/>
  <c r="D37" i="12700"/>
  <c r="D31" i="12700"/>
  <c r="D34" i="12700"/>
  <c r="D41" i="12700"/>
  <c r="D32" i="12700"/>
  <c r="D35" i="12700"/>
  <c r="D40" i="12700"/>
  <c r="D44" i="12700"/>
  <c r="D48" i="12700"/>
  <c r="D52" i="12700"/>
  <c r="D36" i="12700"/>
  <c r="D39" i="12700"/>
  <c r="D15" i="12700"/>
  <c r="D16" i="12700"/>
  <c r="D45" i="12700"/>
  <c r="H49" i="12700"/>
  <c r="H44" i="12700"/>
  <c r="I6" i="12700"/>
  <c r="D6" i="12700" l="1"/>
  <c r="D17" i="12700"/>
  <c r="H32" i="12700"/>
  <c r="H38" i="12700"/>
  <c r="H50" i="12700"/>
  <c r="H48" i="12700"/>
  <c r="H37" i="12700"/>
  <c r="H35" i="12700"/>
  <c r="H28" i="12700"/>
  <c r="H40" i="12700"/>
  <c r="H29" i="12700"/>
  <c r="H39" i="12700"/>
  <c r="H30" i="12700"/>
  <c r="H51" i="12700"/>
  <c r="H47" i="12700"/>
  <c r="H45" i="12700"/>
  <c r="H42" i="12700"/>
  <c r="H43" i="12700"/>
  <c r="H41" i="12700"/>
  <c r="H36" i="12700"/>
  <c r="H34" i="12700"/>
  <c r="H31" i="12700"/>
  <c r="H52" i="12700"/>
  <c r="H46" i="12700"/>
  <c r="D22" i="12700"/>
  <c r="D14" i="12700"/>
  <c r="D23" i="12700"/>
  <c r="D13" i="12700"/>
  <c r="F19" i="12700"/>
  <c r="F9" i="12700"/>
  <c r="F18" i="12700"/>
  <c r="F8" i="12700"/>
  <c r="D49" i="12700"/>
  <c r="D51" i="12700"/>
  <c r="D47" i="12700"/>
  <c r="D33" i="12700"/>
  <c r="D43" i="12700"/>
  <c r="F11" i="12700"/>
  <c r="D11" i="12700"/>
  <c r="D20" i="12700"/>
  <c r="D12" i="12700"/>
  <c r="D21" i="12700"/>
  <c r="D9" i="12700"/>
  <c r="F17" i="12700"/>
  <c r="F6" i="12700"/>
  <c r="F16" i="12700"/>
  <c r="F15" i="12700"/>
  <c r="F7" i="12700"/>
  <c r="D7" i="12700"/>
  <c r="D18" i="12700"/>
  <c r="D10" i="12700"/>
  <c r="D19" i="12700"/>
  <c r="F23" i="12700"/>
  <c r="F14" i="12700"/>
  <c r="F22" i="12700"/>
  <c r="J6" i="12700"/>
  <c r="J8" i="12700"/>
  <c r="J9" i="12700"/>
  <c r="J10" i="12700"/>
  <c r="J12" i="12700"/>
  <c r="J13" i="12700"/>
  <c r="J14" i="12700"/>
  <c r="J16" i="12700"/>
  <c r="J17" i="12700"/>
  <c r="J18" i="12700"/>
  <c r="J19" i="12700"/>
  <c r="J20" i="12700"/>
  <c r="J21" i="12700"/>
  <c r="J22" i="12700"/>
  <c r="J23" i="12700"/>
  <c r="J7" i="12700"/>
  <c r="J11" i="12700"/>
  <c r="J15" i="12700"/>
  <c r="F29" i="12693" l="1"/>
  <c r="F28" i="12693"/>
  <c r="F27" i="12693"/>
  <c r="F26" i="12693"/>
  <c r="F25" i="12693"/>
  <c r="F24" i="12693"/>
  <c r="F23" i="12693"/>
  <c r="F22" i="12693"/>
  <c r="F21" i="12693"/>
  <c r="F20" i="12693"/>
  <c r="F19" i="12693"/>
  <c r="F18" i="12693"/>
  <c r="F17" i="12693"/>
  <c r="F16" i="12693"/>
  <c r="F15" i="12693"/>
  <c r="F13" i="12693"/>
  <c r="F12" i="12693"/>
  <c r="F11" i="12693"/>
  <c r="F10" i="12693"/>
  <c r="C9" i="12693"/>
  <c r="K9" i="12693" l="1"/>
  <c r="B9" i="12693"/>
  <c r="J5" i="12675"/>
  <c r="J8" i="12675"/>
  <c r="J7" i="12675"/>
  <c r="J6" i="12675"/>
  <c r="K9" i="12675" s="1"/>
  <c r="J8" i="12674"/>
  <c r="I8" i="12674"/>
  <c r="H8" i="12674"/>
  <c r="G8" i="12674"/>
  <c r="F8" i="12674"/>
  <c r="E8" i="12674"/>
  <c r="J7" i="12674"/>
  <c r="I7" i="12674"/>
  <c r="H7" i="12674"/>
  <c r="G7" i="12674"/>
  <c r="F7" i="12674"/>
  <c r="E7" i="12674"/>
  <c r="J6" i="12674"/>
  <c r="I6" i="12674"/>
  <c r="H6" i="12674"/>
  <c r="G6" i="12674"/>
  <c r="F6" i="12674"/>
  <c r="E6" i="12674"/>
  <c r="D8" i="12674"/>
  <c r="D7" i="12674"/>
  <c r="D6" i="12674"/>
  <c r="J5" i="12674"/>
  <c r="I5" i="12674"/>
  <c r="H5" i="12674"/>
  <c r="G5" i="12674"/>
  <c r="F5" i="12674"/>
  <c r="E5" i="12674"/>
  <c r="D5" i="12674"/>
  <c r="L9" i="12674"/>
  <c r="M8" i="12678" l="1"/>
  <c r="I26" i="12676" l="1"/>
  <c r="I27" i="12676"/>
  <c r="E29" i="12676"/>
  <c r="E28" i="12676"/>
  <c r="E27" i="12676"/>
  <c r="E26" i="12676"/>
  <c r="F26" i="12676"/>
  <c r="F27" i="12676"/>
  <c r="F28" i="12676"/>
  <c r="F29" i="12676"/>
  <c r="F5" i="12676"/>
  <c r="D27" i="12"/>
  <c r="D26" i="12"/>
  <c r="D25" i="12"/>
  <c r="D24" i="12"/>
  <c r="H24" i="12" s="1"/>
  <c r="D23" i="12"/>
  <c r="D22" i="12"/>
  <c r="H22" i="12" s="1"/>
  <c r="D21" i="12"/>
  <c r="D20" i="12"/>
  <c r="H20" i="12" s="1"/>
  <c r="D19" i="12"/>
  <c r="D18" i="12"/>
  <c r="H18" i="12" s="1"/>
  <c r="D16" i="12"/>
  <c r="H16" i="12" s="1"/>
  <c r="D14" i="12"/>
  <c r="H14" i="12" s="1"/>
  <c r="D12" i="12"/>
  <c r="H12" i="12" s="1"/>
  <c r="D10" i="12"/>
  <c r="H10" i="12" s="1"/>
  <c r="D8" i="12"/>
  <c r="H6" i="12690"/>
  <c r="G26" i="12"/>
  <c r="H7" i="12690"/>
  <c r="H8" i="12690"/>
  <c r="H9" i="12690"/>
  <c r="H10" i="12690"/>
  <c r="H11" i="12690"/>
  <c r="H12" i="12690"/>
  <c r="H13" i="12690"/>
  <c r="H14" i="12690"/>
  <c r="H15" i="12690"/>
  <c r="H16" i="12690"/>
  <c r="H17" i="12690"/>
  <c r="H18" i="12690"/>
  <c r="H19" i="12690"/>
  <c r="H20" i="12690"/>
  <c r="H21" i="12690"/>
  <c r="H22" i="12690"/>
  <c r="H23" i="12690"/>
  <c r="H24" i="12690"/>
  <c r="H25" i="12690"/>
  <c r="H26" i="12690"/>
  <c r="H27" i="12690"/>
  <c r="H28" i="12690"/>
  <c r="H29" i="12690"/>
  <c r="H30" i="12690"/>
  <c r="H31" i="12690"/>
  <c r="H32" i="12690"/>
  <c r="H33" i="12690"/>
  <c r="H34" i="12690"/>
  <c r="H35" i="12690"/>
  <c r="H36" i="12690"/>
  <c r="H37" i="12690"/>
  <c r="H38" i="12690"/>
  <c r="H39" i="12690"/>
  <c r="H40" i="12690"/>
  <c r="H41" i="12690"/>
  <c r="H42" i="12690"/>
  <c r="M42" i="12678"/>
  <c r="M44" i="12678"/>
  <c r="M43" i="12678"/>
  <c r="G28" i="12678"/>
  <c r="G27" i="12678"/>
  <c r="G26" i="12678"/>
  <c r="G25" i="12678"/>
  <c r="G24" i="12678"/>
  <c r="G23" i="12678"/>
  <c r="G22" i="12678"/>
  <c r="G21" i="12678"/>
  <c r="G20" i="12678"/>
  <c r="G19" i="12678"/>
  <c r="G18" i="12678"/>
  <c r="G17" i="12678"/>
  <c r="G15" i="12678"/>
  <c r="G14" i="12678"/>
  <c r="G13" i="12678"/>
  <c r="G12" i="12678"/>
  <c r="G11" i="12678"/>
  <c r="G10" i="12678"/>
  <c r="G9" i="12678"/>
  <c r="G8" i="12678"/>
  <c r="B44" i="12678"/>
  <c r="C44" i="12678"/>
  <c r="D44" i="12678"/>
  <c r="E44" i="12678"/>
  <c r="C8" i="12693"/>
  <c r="L8" i="12693"/>
  <c r="L9" i="12693"/>
  <c r="C10" i="12693"/>
  <c r="K10" i="12693" s="1"/>
  <c r="C11" i="12693"/>
  <c r="L11" i="12693"/>
  <c r="C12" i="12693"/>
  <c r="L12" i="12693"/>
  <c r="C13" i="12693"/>
  <c r="L13" i="12693"/>
  <c r="C14" i="12693"/>
  <c r="L14" i="12693"/>
  <c r="C15" i="12693"/>
  <c r="L15" i="12693"/>
  <c r="C16" i="12693"/>
  <c r="L16" i="12693"/>
  <c r="C17" i="12693"/>
  <c r="L17" i="12693"/>
  <c r="C18" i="12693"/>
  <c r="L18" i="12693"/>
  <c r="C19" i="12693"/>
  <c r="L19" i="12693"/>
  <c r="C20" i="12693"/>
  <c r="L20" i="12693"/>
  <c r="C21" i="12693"/>
  <c r="L21" i="12693"/>
  <c r="C22" i="12693"/>
  <c r="L22" i="12693"/>
  <c r="C23" i="12693"/>
  <c r="L23" i="12693"/>
  <c r="C24" i="12693"/>
  <c r="L24" i="12693"/>
  <c r="C25" i="12693"/>
  <c r="L25" i="12693"/>
  <c r="C26" i="12693"/>
  <c r="L26" i="12693"/>
  <c r="C27" i="12693"/>
  <c r="L27" i="12693"/>
  <c r="C28" i="12693"/>
  <c r="L28" i="12693"/>
  <c r="C29" i="12693"/>
  <c r="L29" i="12693"/>
  <c r="C43" i="12690"/>
  <c r="H43" i="12690" s="1"/>
  <c r="D43" i="12690"/>
  <c r="E43" i="12690"/>
  <c r="F43" i="12690"/>
  <c r="M9" i="12678"/>
  <c r="M10" i="12678"/>
  <c r="M11" i="12678"/>
  <c r="M12" i="12678"/>
  <c r="M13" i="12678"/>
  <c r="M14" i="12678"/>
  <c r="M15" i="12678"/>
  <c r="M16" i="12678"/>
  <c r="M17" i="12678"/>
  <c r="M18" i="12678"/>
  <c r="M19" i="12678"/>
  <c r="M20" i="12678"/>
  <c r="M21" i="12678"/>
  <c r="M22" i="12678"/>
  <c r="M23" i="12678"/>
  <c r="M24" i="12678"/>
  <c r="M25" i="12678"/>
  <c r="M26" i="12678"/>
  <c r="M27" i="12678"/>
  <c r="M28" i="12678"/>
  <c r="M29" i="12678"/>
  <c r="M30" i="12678"/>
  <c r="M31" i="12678"/>
  <c r="M32" i="12678"/>
  <c r="M33" i="12678"/>
  <c r="M34" i="12678"/>
  <c r="M35" i="12678"/>
  <c r="M36" i="12678"/>
  <c r="M37" i="12678"/>
  <c r="M38" i="12678"/>
  <c r="M39" i="12678"/>
  <c r="M40" i="12678"/>
  <c r="M41" i="12678"/>
  <c r="B5" i="12676"/>
  <c r="C5" i="12676"/>
  <c r="D5" i="12676"/>
  <c r="E5" i="12676"/>
  <c r="I5" i="12676"/>
  <c r="J5" i="12676"/>
  <c r="H6" i="12676"/>
  <c r="H7" i="12676"/>
  <c r="H8" i="12676"/>
  <c r="H9" i="12676"/>
  <c r="H10" i="12676"/>
  <c r="H11" i="12676"/>
  <c r="H12" i="12676"/>
  <c r="H13" i="12676"/>
  <c r="H14" i="12676"/>
  <c r="H15" i="12676"/>
  <c r="H16" i="12676"/>
  <c r="H17" i="12676"/>
  <c r="H18" i="12676"/>
  <c r="H19" i="12676"/>
  <c r="H20" i="12676"/>
  <c r="H21" i="12676"/>
  <c r="H22" i="12676"/>
  <c r="H23" i="12676"/>
  <c r="H24" i="12676"/>
  <c r="H25" i="12676"/>
  <c r="H29" i="12676" s="1"/>
  <c r="B26" i="12676"/>
  <c r="C26" i="12676"/>
  <c r="D26" i="12676"/>
  <c r="J26" i="12676"/>
  <c r="B27" i="12676"/>
  <c r="C27" i="12676"/>
  <c r="D27" i="12676"/>
  <c r="J27" i="12676"/>
  <c r="B28" i="12676"/>
  <c r="C28" i="12676"/>
  <c r="D28" i="12676"/>
  <c r="I28" i="12676"/>
  <c r="J28" i="12676"/>
  <c r="B29" i="12676"/>
  <c r="C29" i="12676"/>
  <c r="D29" i="12676"/>
  <c r="I29" i="12676"/>
  <c r="J29" i="12676"/>
  <c r="B5" i="12675"/>
  <c r="C5" i="12675"/>
  <c r="D5" i="12675"/>
  <c r="E5" i="12675"/>
  <c r="F5" i="12675"/>
  <c r="G5" i="12675"/>
  <c r="H5" i="12675"/>
  <c r="I5" i="12675"/>
  <c r="B6" i="12675"/>
  <c r="B9" i="12675" s="1"/>
  <c r="C6" i="12675"/>
  <c r="D6" i="12675"/>
  <c r="E6" i="12675"/>
  <c r="F6" i="12675"/>
  <c r="G6" i="12675"/>
  <c r="H6" i="12675"/>
  <c r="I6" i="12675"/>
  <c r="B7" i="12675"/>
  <c r="C7" i="12675"/>
  <c r="D7" i="12675"/>
  <c r="E7" i="12675"/>
  <c r="F7" i="12675"/>
  <c r="G7" i="12675"/>
  <c r="H7" i="12675"/>
  <c r="I7" i="12675"/>
  <c r="B8" i="12675"/>
  <c r="C8" i="12675"/>
  <c r="D8" i="12675"/>
  <c r="E8" i="12675"/>
  <c r="F8" i="12675"/>
  <c r="G8" i="12675"/>
  <c r="H8" i="12675"/>
  <c r="I8" i="12675"/>
  <c r="F9" i="12674"/>
  <c r="J9" i="12674"/>
  <c r="G8" i="12"/>
  <c r="G10" i="12"/>
  <c r="G12" i="12"/>
  <c r="G14" i="12"/>
  <c r="G16" i="12"/>
  <c r="G18" i="12"/>
  <c r="G20" i="12"/>
  <c r="I20" i="12"/>
  <c r="G22" i="12"/>
  <c r="G24" i="12"/>
  <c r="H26" i="12"/>
  <c r="H8" i="12"/>
  <c r="E9" i="12674"/>
  <c r="B16" i="12693" l="1"/>
  <c r="K16" i="12693"/>
  <c r="B26" i="12693"/>
  <c r="K26" i="12693"/>
  <c r="B14" i="12693"/>
  <c r="K14" i="12693"/>
  <c r="I18" i="12"/>
  <c r="B13" i="12693"/>
  <c r="K13" i="12693"/>
  <c r="B24" i="12693"/>
  <c r="K24" i="12693"/>
  <c r="B18" i="12693"/>
  <c r="K18" i="12693"/>
  <c r="B12" i="12693"/>
  <c r="K12" i="12693"/>
  <c r="G42" i="12690"/>
  <c r="B28" i="12693"/>
  <c r="K28" i="12693"/>
  <c r="B15" i="12693"/>
  <c r="K15" i="12693"/>
  <c r="B20" i="12693"/>
  <c r="K20" i="12693"/>
  <c r="B22" i="12693"/>
  <c r="K22" i="12693"/>
  <c r="K8" i="12693"/>
  <c r="B8" i="12693"/>
  <c r="B19" i="12693"/>
  <c r="K19" i="12693"/>
  <c r="L7" i="12678"/>
  <c r="B29" i="12693"/>
  <c r="K29" i="12693"/>
  <c r="B23" i="12693"/>
  <c r="K23" i="12693"/>
  <c r="B17" i="12693"/>
  <c r="K17" i="12693"/>
  <c r="B11" i="12693"/>
  <c r="K11" i="12693"/>
  <c r="B27" i="12693"/>
  <c r="K27" i="12693"/>
  <c r="B21" i="12693"/>
  <c r="K21" i="12693"/>
  <c r="B25" i="12693"/>
  <c r="K25" i="12693"/>
  <c r="G15" i="12690"/>
  <c r="I12" i="12"/>
  <c r="I14" i="12"/>
  <c r="G9" i="12675"/>
  <c r="I10" i="12"/>
  <c r="C9" i="12675"/>
  <c r="I26" i="12"/>
  <c r="I24" i="12"/>
  <c r="H28" i="12676"/>
  <c r="H27" i="12676"/>
  <c r="H26" i="12676"/>
  <c r="B10" i="12693"/>
  <c r="G17" i="12690"/>
  <c r="I22" i="12"/>
  <c r="H5" i="12676"/>
  <c r="K29" i="12676" s="1"/>
  <c r="I16" i="12"/>
  <c r="E9" i="12675"/>
  <c r="D9" i="12675"/>
  <c r="H9" i="12675"/>
  <c r="I9" i="12675"/>
  <c r="J9" i="12675"/>
  <c r="F9" i="12675"/>
  <c r="K9" i="12674"/>
  <c r="I9" i="12674"/>
  <c r="H9" i="12674"/>
  <c r="G9" i="12674"/>
  <c r="G29" i="12690"/>
  <c r="G34" i="12690"/>
  <c r="G13" i="12690"/>
  <c r="G9" i="12690"/>
  <c r="G11" i="12690"/>
  <c r="G37" i="12690"/>
  <c r="G33" i="12690"/>
  <c r="G25" i="12690"/>
  <c r="G21" i="12690"/>
  <c r="G31" i="12690"/>
  <c r="G40" i="12690"/>
  <c r="G36" i="12690"/>
  <c r="G39" i="12690"/>
  <c r="G12" i="12690"/>
  <c r="G20" i="12690"/>
  <c r="G26" i="12690"/>
  <c r="G16" i="12690"/>
  <c r="G41" i="12690"/>
  <c r="G23" i="12690"/>
  <c r="G38" i="12690"/>
  <c r="G32" i="12690"/>
  <c r="G35" i="12690"/>
  <c r="G10" i="12690"/>
  <c r="G22" i="12690"/>
  <c r="G27" i="12690"/>
  <c r="G8" i="12690"/>
  <c r="G28" i="12690"/>
  <c r="G18" i="12690"/>
  <c r="G19" i="12690"/>
  <c r="G14" i="12690"/>
  <c r="G7" i="12690"/>
  <c r="G24" i="12690"/>
  <c r="G30" i="12690"/>
  <c r="L41" i="12678"/>
  <c r="L24" i="12678"/>
  <c r="L43" i="12678"/>
  <c r="L33" i="12678"/>
  <c r="L29" i="12678"/>
  <c r="L25" i="12678"/>
  <c r="L13" i="12678"/>
  <c r="L19" i="12678"/>
  <c r="L42" i="12678"/>
  <c r="L16" i="12678"/>
  <c r="L14" i="12678"/>
  <c r="L10" i="12678"/>
  <c r="L37" i="12678"/>
  <c r="L8" i="12678"/>
  <c r="L9" i="12678"/>
  <c r="L36" i="12678"/>
  <c r="L22" i="12678"/>
  <c r="L31" i="12678"/>
  <c r="L27" i="12678"/>
  <c r="L35" i="12678"/>
  <c r="L30" i="12678"/>
  <c r="L11" i="12678"/>
  <c r="L18" i="12678"/>
  <c r="L26" i="12678"/>
  <c r="L23" i="12678"/>
  <c r="L12" i="12678"/>
  <c r="L32" i="12678"/>
  <c r="L21" i="12678"/>
  <c r="L38" i="12678"/>
  <c r="L17" i="12678"/>
  <c r="L34" i="12678"/>
  <c r="L28" i="12678"/>
  <c r="L15" i="12678"/>
  <c r="L39" i="12678"/>
  <c r="L20" i="12678"/>
  <c r="L40" i="12678"/>
  <c r="K27" i="12676" l="1"/>
  <c r="K10" i="12676"/>
  <c r="K8" i="12676"/>
  <c r="K23" i="12676"/>
  <c r="K20" i="12676"/>
  <c r="K11" i="12676"/>
  <c r="K14" i="12676"/>
  <c r="K16" i="12676"/>
  <c r="K24" i="12676"/>
  <c r="K13" i="12676"/>
  <c r="K19" i="12676"/>
  <c r="K21" i="12676"/>
  <c r="K9" i="12676"/>
  <c r="K5" i="12676"/>
  <c r="K12" i="12676"/>
  <c r="K17" i="12676"/>
  <c r="K25" i="12676"/>
  <c r="K7" i="12676"/>
  <c r="K15" i="12676"/>
  <c r="K18" i="12676"/>
  <c r="K22" i="12676"/>
  <c r="K26" i="12676"/>
  <c r="K6" i="12676"/>
  <c r="K28" i="1267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丹羽</author>
  </authors>
  <commentList>
    <comment ref="E81" authorId="0" shapeId="0" xr:uid="{00000000-0006-0000-1200-000001000000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レバノン：4人</t>
        </r>
      </text>
    </comment>
    <comment ref="F81" authorId="0" shapeId="0" xr:uid="{00000000-0006-0000-1200-000002000000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ソビエト連邦：1名
ソマリア：1名</t>
        </r>
      </text>
    </comment>
    <comment ref="G81" authorId="0" shapeId="0" xr:uid="{00000000-0006-0000-1200-000003000000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イラク：4名
レバノン：4名
エチオピア：1名
ジャマイカ：1名
セネガル：1名
ノルウェー：1名
</t>
        </r>
      </text>
    </comment>
    <comment ref="H81" authorId="0" shapeId="0" xr:uid="{00000000-0006-0000-1200-000005000000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キルギス：1名
ハンガリー：1名</t>
        </r>
      </text>
    </comment>
    <comment ref="M81" authorId="1" shapeId="0" xr:uid="{183F8B99-F4B8-4795-AF02-8A8AD9A50044}">
      <text>
        <r>
          <rPr>
            <b/>
            <sz val="9"/>
            <color indexed="81"/>
            <rFont val="MS P ゴシック"/>
            <family val="3"/>
            <charset val="128"/>
          </rPr>
          <t>キルギス1名
パナマ1名
セネガル1名
チュニジア１名
ブータン5名
タジキスタン7名
モーリシャス1名
モルドバ1名
ポルトガル1名
ジョージア1名
チェコ1名
エストニア１名
キリバス２名</t>
        </r>
      </text>
    </comment>
  </commentList>
</comments>
</file>

<file path=xl/sharedStrings.xml><?xml version="1.0" encoding="utf-8"?>
<sst xmlns="http://schemas.openxmlformats.org/spreadsheetml/2006/main" count="1062" uniqueCount="715">
  <si>
    <t>男</t>
  </si>
  <si>
    <t>女</t>
  </si>
  <si>
    <t>住　　　民　　　基　　　本　　　台　　　帳　　　人　　　口</t>
    <rPh sb="0" eb="5">
      <t>ジュウミン</t>
    </rPh>
    <rPh sb="8" eb="13">
      <t>キホン</t>
    </rPh>
    <rPh sb="16" eb="21">
      <t>ダイチョウ</t>
    </rPh>
    <rPh sb="24" eb="29">
      <t>ジンコウ</t>
    </rPh>
    <phoneticPr fontId="7"/>
  </si>
  <si>
    <t>世 帯 数</t>
    <rPh sb="0" eb="5">
      <t>セタイスウ</t>
    </rPh>
    <phoneticPr fontId="7"/>
  </si>
  <si>
    <t>人　　　　　　　　　口</t>
    <rPh sb="0" eb="11">
      <t>ジンコウ</t>
    </rPh>
    <phoneticPr fontId="7"/>
  </si>
  <si>
    <t>男　女　比</t>
    <rPh sb="0" eb="5">
      <t>ダンジョヒ</t>
    </rPh>
    <phoneticPr fontId="7"/>
  </si>
  <si>
    <t>一世帯当たり</t>
    <rPh sb="0" eb="1">
      <t>ヒト</t>
    </rPh>
    <rPh sb="1" eb="3">
      <t>セタイ</t>
    </rPh>
    <rPh sb="3" eb="4">
      <t>ア</t>
    </rPh>
    <phoneticPr fontId="7"/>
  </si>
  <si>
    <t>人口指数</t>
    <rPh sb="0" eb="2">
      <t>ジンコウ</t>
    </rPh>
    <rPh sb="2" eb="4">
      <t>シスウ</t>
    </rPh>
    <phoneticPr fontId="7"/>
  </si>
  <si>
    <t>総　　数</t>
    <rPh sb="0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</si>
  <si>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</si>
  <si>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</si>
  <si>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(女＝100)</t>
    <rPh sb="1" eb="2">
      <t>オンナ</t>
    </rPh>
    <phoneticPr fontId="7"/>
  </si>
  <si>
    <t>昭和</t>
    <rPh sb="0" eb="2">
      <t>ショウワ</t>
    </rPh>
    <phoneticPr fontId="7"/>
  </si>
  <si>
    <t>平成</t>
    <rPh sb="0" eb="2">
      <t>ヘイセイ</t>
    </rPh>
    <phoneticPr fontId="7"/>
  </si>
  <si>
    <t>資料　市民課</t>
    <rPh sb="0" eb="2">
      <t>シリョウ</t>
    </rPh>
    <rPh sb="3" eb="6">
      <t>シミンカ</t>
    </rPh>
    <phoneticPr fontId="7"/>
  </si>
  <si>
    <t>豊住地区計</t>
    <rPh sb="0" eb="2">
      <t>トヨスミ</t>
    </rPh>
    <rPh sb="2" eb="5">
      <t>チクケイ</t>
    </rPh>
    <phoneticPr fontId="7"/>
  </si>
  <si>
    <t>遠山地区計</t>
    <rPh sb="0" eb="2">
      <t>トオヤマ</t>
    </rPh>
    <rPh sb="2" eb="5">
      <t>チクケイ</t>
    </rPh>
    <phoneticPr fontId="7"/>
  </si>
  <si>
    <t>八生地区計</t>
    <rPh sb="0" eb="2">
      <t>ハブ</t>
    </rPh>
    <rPh sb="2" eb="5">
      <t>チクケイ</t>
    </rPh>
    <phoneticPr fontId="7"/>
  </si>
  <si>
    <t>合　　計</t>
    <rPh sb="0" eb="4">
      <t>ゴウケイ</t>
    </rPh>
    <phoneticPr fontId="7"/>
  </si>
  <si>
    <t>大　　字　　名</t>
    <rPh sb="0" eb="1">
      <t>ダイ</t>
    </rPh>
    <rPh sb="3" eb="4">
      <t>ジ</t>
    </rPh>
    <rPh sb="6" eb="7">
      <t>ナ</t>
    </rPh>
    <phoneticPr fontId="7"/>
  </si>
  <si>
    <t>世　帯　数</t>
    <rPh sb="0" eb="5">
      <t>セタイスウ</t>
    </rPh>
    <phoneticPr fontId="7"/>
  </si>
  <si>
    <t>成田地区計</t>
    <rPh sb="0" eb="2">
      <t>ナリタ</t>
    </rPh>
    <rPh sb="2" eb="5">
      <t>チクケイ</t>
    </rPh>
    <phoneticPr fontId="7"/>
  </si>
  <si>
    <t>中郷地区計</t>
    <rPh sb="0" eb="2">
      <t>ナカゴウ</t>
    </rPh>
    <rPh sb="2" eb="5">
      <t>チクケイ</t>
    </rPh>
    <phoneticPr fontId="7"/>
  </si>
  <si>
    <t>久住地区計</t>
    <rPh sb="0" eb="2">
      <t>クズミ</t>
    </rPh>
    <rPh sb="2" eb="4">
      <t>チク</t>
    </rPh>
    <rPh sb="4" eb="5">
      <t>ケイ</t>
    </rPh>
    <phoneticPr fontId="7"/>
  </si>
  <si>
    <t>公津地区計</t>
    <rPh sb="0" eb="1">
      <t>コウ</t>
    </rPh>
    <rPh sb="1" eb="2">
      <t>ヅ</t>
    </rPh>
    <rPh sb="2" eb="5">
      <t>チクケイ</t>
    </rPh>
    <phoneticPr fontId="7"/>
  </si>
  <si>
    <t>下総地区計</t>
    <rPh sb="0" eb="2">
      <t>シモウサ</t>
    </rPh>
    <rPh sb="2" eb="4">
      <t>チク</t>
    </rPh>
    <rPh sb="4" eb="5">
      <t>ケイ</t>
    </rPh>
    <phoneticPr fontId="7"/>
  </si>
  <si>
    <t>大栄地区計</t>
    <rPh sb="0" eb="2">
      <t>タイエイ</t>
    </rPh>
    <rPh sb="2" eb="4">
      <t>チク</t>
    </rPh>
    <rPh sb="4" eb="5">
      <t>ケイ</t>
    </rPh>
    <phoneticPr fontId="7"/>
  </si>
  <si>
    <t>　</t>
    <phoneticPr fontId="7"/>
  </si>
  <si>
    <t>15歳未満</t>
    <rPh sb="2" eb="3">
      <t>サイ</t>
    </rPh>
    <rPh sb="3" eb="5">
      <t>ミマン</t>
    </rPh>
    <phoneticPr fontId="7"/>
  </si>
  <si>
    <t>15～64歳</t>
    <rPh sb="5" eb="6">
      <t>サイ</t>
    </rPh>
    <phoneticPr fontId="7"/>
  </si>
  <si>
    <t>65歳以上</t>
    <rPh sb="2" eb="3">
      <t>サイ</t>
    </rPh>
    <rPh sb="3" eb="5">
      <t>イジョウ</t>
    </rPh>
    <phoneticPr fontId="7"/>
  </si>
  <si>
    <t>大　　字　　名</t>
    <phoneticPr fontId="7"/>
  </si>
  <si>
    <t>成田市計</t>
    <rPh sb="0" eb="1">
      <t>シゲル</t>
    </rPh>
    <rPh sb="1" eb="2">
      <t>タ</t>
    </rPh>
    <rPh sb="2" eb="3">
      <t>シ</t>
    </rPh>
    <rPh sb="3" eb="4">
      <t>ケイ</t>
    </rPh>
    <phoneticPr fontId="7"/>
  </si>
  <si>
    <t>（第１回）</t>
    <rPh sb="1" eb="2">
      <t>ダイ</t>
    </rPh>
    <rPh sb="3" eb="4">
      <t>カイ</t>
    </rPh>
    <phoneticPr fontId="7"/>
  </si>
  <si>
    <t>大正9</t>
    <rPh sb="0" eb="2">
      <t>タイショウ</t>
    </rPh>
    <phoneticPr fontId="7"/>
  </si>
  <si>
    <t>昭和5</t>
    <rPh sb="0" eb="2">
      <t>ショウワ</t>
    </rPh>
    <phoneticPr fontId="7"/>
  </si>
  <si>
    <t>成田市計</t>
    <rPh sb="0" eb="4">
      <t>ナリタシケイ</t>
    </rPh>
    <phoneticPr fontId="7"/>
  </si>
  <si>
    <t>世　帯</t>
    <rPh sb="0" eb="3">
      <t>セタイ</t>
    </rPh>
    <phoneticPr fontId="7"/>
  </si>
  <si>
    <t>人　口</t>
    <rPh sb="0" eb="3">
      <t>ジンコウ</t>
    </rPh>
    <phoneticPr fontId="7"/>
  </si>
  <si>
    <t>増加率</t>
    <rPh sb="0" eb="3">
      <t>ゾウカリツ</t>
    </rPh>
    <phoneticPr fontId="7"/>
  </si>
  <si>
    <t>地　　　　　　　　区　　　　　　　　別</t>
    <rPh sb="0" eb="19">
      <t>チクベツ</t>
    </rPh>
    <phoneticPr fontId="7"/>
  </si>
  <si>
    <t>平成2</t>
    <rPh sb="0" eb="2">
      <t>ヘイセイ</t>
    </rPh>
    <phoneticPr fontId="7"/>
  </si>
  <si>
    <t>資料　国勢調査</t>
    <rPh sb="0" eb="2">
      <t>シリョウ</t>
    </rPh>
    <rPh sb="3" eb="5">
      <t>コクセイ</t>
    </rPh>
    <rPh sb="5" eb="7">
      <t>チョウサ</t>
    </rPh>
    <phoneticPr fontId="7"/>
  </si>
  <si>
    <t>計</t>
    <rPh sb="0" eb="1">
      <t>ケイ</t>
    </rPh>
    <phoneticPr fontId="7"/>
  </si>
  <si>
    <t>年齢不詳</t>
    <rPh sb="0" eb="2">
      <t>ネンレイ</t>
    </rPh>
    <rPh sb="2" eb="4">
      <t>フショウ</t>
    </rPh>
    <phoneticPr fontId="7"/>
  </si>
  <si>
    <t>（１）流入地別上位</t>
    <rPh sb="3" eb="5">
      <t>リュウニュウ</t>
    </rPh>
    <rPh sb="5" eb="6">
      <t>チ</t>
    </rPh>
    <rPh sb="6" eb="7">
      <t>ベツ</t>
    </rPh>
    <rPh sb="7" eb="9">
      <t>ジョウイ</t>
    </rPh>
    <phoneticPr fontId="7"/>
  </si>
  <si>
    <t>（２）流出地別上位</t>
    <rPh sb="3" eb="5">
      <t>リュウシュツ</t>
    </rPh>
    <rPh sb="5" eb="6">
      <t>チ</t>
    </rPh>
    <rPh sb="6" eb="7">
      <t>ベツ</t>
    </rPh>
    <rPh sb="7" eb="9">
      <t>ジョウイ</t>
    </rPh>
    <phoneticPr fontId="7"/>
  </si>
  <si>
    <t>佐倉市</t>
  </si>
  <si>
    <t>千葉市</t>
  </si>
  <si>
    <t>芝山町</t>
  </si>
  <si>
    <t>いすみ市</t>
  </si>
  <si>
    <t>山武市</t>
  </si>
  <si>
    <t>香取市</t>
  </si>
  <si>
    <t>匝瑳市</t>
  </si>
  <si>
    <t>南房総市</t>
  </si>
  <si>
    <t>白井市</t>
    <rPh sb="0" eb="2">
      <t>シロイ</t>
    </rPh>
    <rPh sb="2" eb="3">
      <t>シ</t>
    </rPh>
    <phoneticPr fontId="8"/>
  </si>
  <si>
    <t>印西市</t>
  </si>
  <si>
    <t>八街市</t>
  </si>
  <si>
    <t>四街道市</t>
  </si>
  <si>
    <t>浦安市</t>
  </si>
  <si>
    <t>富津市</t>
  </si>
  <si>
    <t>君津市</t>
  </si>
  <si>
    <t>鎌ヶ谷市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</si>
  <si>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</si>
  <si>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</si>
  <si>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</si>
  <si>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</si>
  <si>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</si>
  <si>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</si>
  <si>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</si>
  <si>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</si>
  <si>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</si>
  <si>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</si>
  <si>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</si>
  <si>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</si>
  <si>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</si>
  <si>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</si>
  <si>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</si>
  <si>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</si>
  <si>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</si>
  <si>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</si>
  <si>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</si>
  <si>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順 位</t>
  </si>
  <si>
    <t xml:space="preserve"> </t>
  </si>
  <si>
    <t>資料　市民課</t>
  </si>
  <si>
    <t>無国籍</t>
  </si>
  <si>
    <t>米国</t>
  </si>
  <si>
    <t>英国</t>
  </si>
  <si>
    <t>トルコ</t>
  </si>
  <si>
    <t>タイ</t>
  </si>
  <si>
    <t>スイス</t>
  </si>
  <si>
    <t>フィリピン</t>
  </si>
  <si>
    <t>パキスタン</t>
  </si>
  <si>
    <t>ナイジェリア</t>
  </si>
  <si>
    <t>オランダ</t>
  </si>
  <si>
    <t>モンゴル</t>
  </si>
  <si>
    <t>メキシコ</t>
  </si>
  <si>
    <t>イタリア</t>
  </si>
  <si>
    <t>イスラエル</t>
  </si>
  <si>
    <t>アイルランド</t>
  </si>
  <si>
    <t>イラン</t>
  </si>
  <si>
    <t>インドネシア</t>
  </si>
  <si>
    <t>インド</t>
  </si>
  <si>
    <t>ドイツ</t>
  </si>
  <si>
    <t>フランス</t>
  </si>
  <si>
    <t>フィンランド</t>
  </si>
  <si>
    <t>エクアドル</t>
  </si>
  <si>
    <t>コロンビア</t>
  </si>
  <si>
    <t>カナダ</t>
  </si>
  <si>
    <t>バングラデシュ</t>
  </si>
  <si>
    <t>ブラジル</t>
  </si>
  <si>
    <t>総数</t>
  </si>
  <si>
    <t>公務</t>
    <rPh sb="0" eb="2">
      <t>コウム</t>
    </rPh>
    <phoneticPr fontId="7"/>
  </si>
  <si>
    <t>不動産業</t>
    <rPh sb="0" eb="4">
      <t>フドウサンギョウ</t>
    </rPh>
    <phoneticPr fontId="7"/>
  </si>
  <si>
    <t>金融・保険業</t>
    <rPh sb="0" eb="2">
      <t>キンユウ</t>
    </rPh>
    <rPh sb="3" eb="6">
      <t>ホケンギョウ</t>
    </rPh>
    <phoneticPr fontId="7"/>
  </si>
  <si>
    <t>卸売・小売業，飲食店</t>
    <rPh sb="0" eb="2">
      <t>オロシウリ</t>
    </rPh>
    <rPh sb="3" eb="6">
      <t>コウリギョウ</t>
    </rPh>
    <rPh sb="7" eb="10">
      <t>インショクテン</t>
    </rPh>
    <phoneticPr fontId="7"/>
  </si>
  <si>
    <t>運輸・通信業</t>
    <rPh sb="0" eb="2">
      <t>ウンユ</t>
    </rPh>
    <rPh sb="3" eb="6">
      <t>ツウシンギョウ</t>
    </rPh>
    <phoneticPr fontId="7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</si>
  <si>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7"/>
  </si>
  <si>
    <t>第３次産業</t>
    <rPh sb="0" eb="1">
      <t>ダイ</t>
    </rPh>
    <rPh sb="2" eb="3">
      <t>ジ</t>
    </rPh>
    <rPh sb="3" eb="5">
      <t>サンギョウ</t>
    </rPh>
    <phoneticPr fontId="7"/>
  </si>
  <si>
    <t>製造業</t>
    <rPh sb="0" eb="3">
      <t>セイゾウギョウ</t>
    </rPh>
    <phoneticPr fontId="7"/>
  </si>
  <si>
    <t>建設業</t>
    <rPh sb="0" eb="3">
      <t>ケンセツギョウ</t>
    </rPh>
    <phoneticPr fontId="7"/>
  </si>
  <si>
    <t>鉱業</t>
    <rPh sb="0" eb="2">
      <t>コウギョウ</t>
    </rPh>
    <phoneticPr fontId="7"/>
  </si>
  <si>
    <t>第２次産業</t>
    <rPh sb="0" eb="1">
      <t>ダイ</t>
    </rPh>
    <rPh sb="2" eb="3">
      <t>ジ</t>
    </rPh>
    <rPh sb="3" eb="5">
      <t>サンギョウ</t>
    </rPh>
    <phoneticPr fontId="7"/>
  </si>
  <si>
    <t>漁業</t>
    <rPh sb="0" eb="2">
      <t>ギョギョウ</t>
    </rPh>
    <phoneticPr fontId="7"/>
  </si>
  <si>
    <t>林業</t>
    <rPh sb="0" eb="2">
      <t>リンギョウ</t>
    </rPh>
    <phoneticPr fontId="7"/>
  </si>
  <si>
    <t>農業</t>
    <rPh sb="0" eb="2">
      <t>ノウギョウ</t>
    </rPh>
    <phoneticPr fontId="7"/>
  </si>
  <si>
    <t>第１次産業</t>
    <rPh sb="0" eb="1">
      <t>ダイ</t>
    </rPh>
    <rPh sb="2" eb="3">
      <t>ジ</t>
    </rPh>
    <rPh sb="3" eb="5">
      <t>サンギョウ</t>
    </rPh>
    <phoneticPr fontId="7"/>
  </si>
  <si>
    <t>総数</t>
    <rPh sb="0" eb="2">
      <t>ソウスウ</t>
    </rPh>
    <phoneticPr fontId="7"/>
  </si>
  <si>
    <t>　人　口　構成比(％)</t>
    <rPh sb="1" eb="4">
      <t>ジンコウ</t>
    </rPh>
    <rPh sb="5" eb="8">
      <t>コウセイヒ</t>
    </rPh>
    <phoneticPr fontId="7"/>
  </si>
  <si>
    <t>自宅外</t>
    <rPh sb="0" eb="2">
      <t>ジタク</t>
    </rPh>
    <rPh sb="2" eb="3">
      <t>ガイ</t>
    </rPh>
    <phoneticPr fontId="7"/>
  </si>
  <si>
    <t>他市区町村で常住</t>
    <rPh sb="0" eb="3">
      <t>タシク</t>
    </rPh>
    <rPh sb="3" eb="5">
      <t>チョウソン</t>
    </rPh>
    <rPh sb="6" eb="8">
      <t>ジョウジュウ</t>
    </rPh>
    <phoneticPr fontId="7"/>
  </si>
  <si>
    <t>自市で</t>
    <rPh sb="0" eb="2">
      <t>ジシ</t>
    </rPh>
    <phoneticPr fontId="7"/>
  </si>
  <si>
    <t>他市区町村で従業</t>
    <rPh sb="0" eb="1">
      <t>タ</t>
    </rPh>
    <rPh sb="1" eb="3">
      <t>シク</t>
    </rPh>
    <rPh sb="3" eb="5">
      <t>チョウソン</t>
    </rPh>
    <rPh sb="6" eb="8">
      <t>ジュウギョウ</t>
    </rPh>
    <phoneticPr fontId="7"/>
  </si>
  <si>
    <t>仕事</t>
    <rPh sb="0" eb="2">
      <t>シゴト</t>
    </rPh>
    <phoneticPr fontId="7"/>
  </si>
  <si>
    <t>失業者</t>
    <rPh sb="0" eb="3">
      <t>シツギョウシャ</t>
    </rPh>
    <phoneticPr fontId="7"/>
  </si>
  <si>
    <t>人口</t>
    <rPh sb="0" eb="2">
      <t>ジンコウ</t>
    </rPh>
    <phoneticPr fontId="7"/>
  </si>
  <si>
    <t>完全</t>
    <rPh sb="0" eb="2">
      <t>カンゼン</t>
    </rPh>
    <phoneticPr fontId="7"/>
  </si>
  <si>
    <t>通学の</t>
    <rPh sb="0" eb="2">
      <t>ツウガク</t>
    </rPh>
    <phoneticPr fontId="7"/>
  </si>
  <si>
    <t>家事の</t>
    <rPh sb="0" eb="2">
      <t>カジ</t>
    </rPh>
    <phoneticPr fontId="7"/>
  </si>
  <si>
    <t>非労働力</t>
    <rPh sb="0" eb="1">
      <t>ヒ</t>
    </rPh>
    <rPh sb="1" eb="4">
      <t>ロウドウリョク</t>
    </rPh>
    <phoneticPr fontId="7"/>
  </si>
  <si>
    <t>就　　　　　　業　　　　　　者</t>
    <rPh sb="0" eb="15">
      <t>シュウギョウシャ</t>
    </rPh>
    <phoneticPr fontId="7"/>
  </si>
  <si>
    <t>労　　　　働　　　　力　　　　人　　　　口</t>
    <rPh sb="0" eb="11">
      <t>ロウドウリョク</t>
    </rPh>
    <rPh sb="15" eb="21">
      <t>ジンコウ</t>
    </rPh>
    <phoneticPr fontId="7"/>
  </si>
  <si>
    <t>総  数</t>
    <rPh sb="0" eb="4">
      <t>ソウスウ</t>
    </rPh>
    <phoneticPr fontId="7"/>
  </si>
  <si>
    <t>主に
仕事</t>
    <rPh sb="0" eb="1">
      <t>オモ</t>
    </rPh>
    <rPh sb="3" eb="5">
      <t>シゴト</t>
    </rPh>
    <phoneticPr fontId="7"/>
  </si>
  <si>
    <t>富里市</t>
    <rPh sb="0" eb="1">
      <t>トミ</t>
    </rPh>
    <rPh sb="1" eb="2">
      <t>サト</t>
    </rPh>
    <rPh sb="2" eb="3">
      <t>シ</t>
    </rPh>
    <phoneticPr fontId="8"/>
  </si>
  <si>
    <t>（各年10月１日）</t>
    <rPh sb="1" eb="3">
      <t>カクネン</t>
    </rPh>
    <rPh sb="5" eb="6">
      <t>ガツ</t>
    </rPh>
    <rPh sb="7" eb="8">
      <t>ニチ</t>
    </rPh>
    <phoneticPr fontId="7"/>
  </si>
  <si>
    <t xml:space="preserve"> </t>
    <phoneticPr fontId="7"/>
  </si>
  <si>
    <t>－</t>
  </si>
  <si>
    <t>６　国勢調査地区別人口</t>
    <rPh sb="2" eb="4">
      <t>コクセイ</t>
    </rPh>
    <rPh sb="4" eb="6">
      <t>チョウサ</t>
    </rPh>
    <rPh sb="6" eb="9">
      <t>チクベツ</t>
    </rPh>
    <rPh sb="9" eb="11">
      <t>ジンコウ</t>
    </rPh>
    <phoneticPr fontId="7"/>
  </si>
  <si>
    <t>（注）総数には労働力状態不詳を含む。</t>
    <rPh sb="1" eb="2">
      <t>チュウ</t>
    </rPh>
    <rPh sb="3" eb="5">
      <t>ソウスウ</t>
    </rPh>
    <rPh sb="7" eb="10">
      <t>ロウドウリョク</t>
    </rPh>
    <rPh sb="10" eb="12">
      <t>ジョウタイ</t>
    </rPh>
    <rPh sb="12" eb="14">
      <t>フショウ</t>
    </rPh>
    <rPh sb="15" eb="16">
      <t>フク</t>
    </rPh>
    <phoneticPr fontId="7"/>
  </si>
  <si>
    <t>(各年3月31日)</t>
    <rPh sb="1" eb="3">
      <t>カクネン</t>
    </rPh>
    <rPh sb="4" eb="5">
      <t>ガツ</t>
    </rPh>
    <rPh sb="7" eb="8">
      <t>ニチ</t>
    </rPh>
    <phoneticPr fontId="7"/>
  </si>
  <si>
    <t>オーストラリア</t>
  </si>
  <si>
    <t>オーストリア</t>
  </si>
  <si>
    <t>ベルギー</t>
  </si>
  <si>
    <t>ミャンマー</t>
  </si>
  <si>
    <t>カメルーン</t>
  </si>
  <si>
    <t>キューバ</t>
  </si>
  <si>
    <t>デンマーク</t>
  </si>
  <si>
    <t>フィジー</t>
  </si>
  <si>
    <t>ガーナ</t>
  </si>
  <si>
    <t>マレーシア</t>
  </si>
  <si>
    <t>ネパール</t>
  </si>
  <si>
    <t>ニュージーランド</t>
  </si>
  <si>
    <t>ペルー</t>
  </si>
  <si>
    <t>ルーマニア</t>
  </si>
  <si>
    <t>スウェーデン</t>
  </si>
  <si>
    <t>シンガポール</t>
  </si>
  <si>
    <t>（％）</t>
    <phoneticPr fontId="7"/>
  </si>
  <si>
    <t>３　人口動態</t>
    <rPh sb="2" eb="3">
      <t>ヒト</t>
    </rPh>
    <rPh sb="3" eb="4">
      <t>クチ</t>
    </rPh>
    <rPh sb="4" eb="5">
      <t>ドウ</t>
    </rPh>
    <rPh sb="5" eb="6">
      <t>タイ</t>
    </rPh>
    <phoneticPr fontId="7"/>
  </si>
  <si>
    <t>４　人口と世帯</t>
    <rPh sb="2" eb="3">
      <t>ヒト</t>
    </rPh>
    <rPh sb="3" eb="4">
      <t>クチ</t>
    </rPh>
    <rPh sb="5" eb="6">
      <t>ヨ</t>
    </rPh>
    <rPh sb="6" eb="7">
      <t>オビ</t>
    </rPh>
    <phoneticPr fontId="7"/>
  </si>
  <si>
    <t>高齢者人口
(65歳以上)
(人)</t>
    <rPh sb="0" eb="3">
      <t>コウレイシャ</t>
    </rPh>
    <rPh sb="3" eb="5">
      <t>ジンコウ</t>
    </rPh>
    <rPh sb="9" eb="10">
      <t>サイ</t>
    </rPh>
    <rPh sb="10" eb="12">
      <t>イジョウ</t>
    </rPh>
    <rPh sb="15" eb="16">
      <t>ニン</t>
    </rPh>
    <phoneticPr fontId="11"/>
  </si>
  <si>
    <t>65歳～74歳</t>
    <rPh sb="2" eb="3">
      <t>サイ</t>
    </rPh>
    <rPh sb="6" eb="7">
      <t>サイ</t>
    </rPh>
    <phoneticPr fontId="11"/>
  </si>
  <si>
    <t>75～84歳</t>
    <rPh sb="5" eb="6">
      <t>サイ</t>
    </rPh>
    <phoneticPr fontId="11"/>
  </si>
  <si>
    <t>85歳以上</t>
    <rPh sb="2" eb="3">
      <t>サイ</t>
    </rPh>
    <rPh sb="3" eb="5">
      <t>イジョウ</t>
    </rPh>
    <phoneticPr fontId="11"/>
  </si>
  <si>
    <t>千葉市</t>
    <rPh sb="0" eb="3">
      <t>チバシ</t>
    </rPh>
    <phoneticPr fontId="13"/>
  </si>
  <si>
    <t>白井市</t>
  </si>
  <si>
    <t>富里市</t>
  </si>
  <si>
    <t>南房総市</t>
    <rPh sb="0" eb="3">
      <t>ミナミボウソウ</t>
    </rPh>
    <rPh sb="3" eb="4">
      <t>シ</t>
    </rPh>
    <phoneticPr fontId="13"/>
  </si>
  <si>
    <t>匝瑳市</t>
    <rPh sb="0" eb="3">
      <t>ソウサシ</t>
    </rPh>
    <phoneticPr fontId="13"/>
  </si>
  <si>
    <t>香取市</t>
    <rPh sb="0" eb="2">
      <t>カトリ</t>
    </rPh>
    <rPh sb="2" eb="3">
      <t>シ</t>
    </rPh>
    <phoneticPr fontId="13"/>
  </si>
  <si>
    <t>山武市</t>
    <rPh sb="0" eb="2">
      <t>サンブ</t>
    </rPh>
    <rPh sb="2" eb="3">
      <t>シ</t>
    </rPh>
    <phoneticPr fontId="13"/>
  </si>
  <si>
    <t>いすみ市</t>
    <rPh sb="3" eb="4">
      <t>シ</t>
    </rPh>
    <phoneticPr fontId="13"/>
  </si>
  <si>
    <t>順位</t>
    <rPh sb="0" eb="2">
      <t>ジュンイ</t>
    </rPh>
    <phoneticPr fontId="7"/>
  </si>
  <si>
    <t>合計</t>
    <rPh sb="0" eb="2">
      <t>ゴウケイ</t>
    </rPh>
    <phoneticPr fontId="7"/>
  </si>
  <si>
    <t>総人口
(人)</t>
    <rPh sb="0" eb="3">
      <t>ソウジンコウ</t>
    </rPh>
    <rPh sb="6" eb="7">
      <t>ニン</t>
    </rPh>
    <phoneticPr fontId="11"/>
  </si>
  <si>
    <t>資料　千葉県高齢者福祉課</t>
    <rPh sb="0" eb="2">
      <t>シリョウ</t>
    </rPh>
    <rPh sb="3" eb="6">
      <t>チバケン</t>
    </rPh>
    <phoneticPr fontId="7"/>
  </si>
  <si>
    <t>高齢化率
(％)</t>
    <rPh sb="0" eb="2">
      <t>コウレイ</t>
    </rPh>
    <rPh sb="2" eb="3">
      <t>カ</t>
    </rPh>
    <rPh sb="3" eb="4">
      <t>リツ</t>
    </rPh>
    <phoneticPr fontId="11"/>
  </si>
  <si>
    <t xml:space="preserve">               （各年3月31日現在）</t>
    <phoneticPr fontId="7"/>
  </si>
  <si>
    <t>昭和30</t>
    <rPh sb="0" eb="2">
      <t>ショウワ</t>
    </rPh>
    <phoneticPr fontId="7"/>
  </si>
  <si>
    <t>平成7</t>
    <rPh sb="0" eb="2">
      <t>ヘイセイ</t>
    </rPh>
    <phoneticPr fontId="7"/>
  </si>
  <si>
    <t>0～4</t>
    <phoneticPr fontId="7"/>
  </si>
  <si>
    <t>5～9</t>
    <phoneticPr fontId="7"/>
  </si>
  <si>
    <t>10～14</t>
    <phoneticPr fontId="7"/>
  </si>
  <si>
    <t>15～19</t>
    <phoneticPr fontId="7"/>
  </si>
  <si>
    <t>20～24</t>
    <phoneticPr fontId="7"/>
  </si>
  <si>
    <t>25～29</t>
    <phoneticPr fontId="7"/>
  </si>
  <si>
    <t>30～34</t>
    <phoneticPr fontId="7"/>
  </si>
  <si>
    <t>35～39</t>
    <phoneticPr fontId="7"/>
  </si>
  <si>
    <t>40～44</t>
    <phoneticPr fontId="7"/>
  </si>
  <si>
    <t>45～49</t>
    <phoneticPr fontId="7"/>
  </si>
  <si>
    <t>50～54</t>
    <phoneticPr fontId="7"/>
  </si>
  <si>
    <t>55～59</t>
    <phoneticPr fontId="7"/>
  </si>
  <si>
    <t>60～64</t>
    <phoneticPr fontId="7"/>
  </si>
  <si>
    <t>65～69</t>
    <phoneticPr fontId="7"/>
  </si>
  <si>
    <t>70～74</t>
    <phoneticPr fontId="7"/>
  </si>
  <si>
    <t>75～79</t>
    <phoneticPr fontId="7"/>
  </si>
  <si>
    <t>80～84</t>
    <phoneticPr fontId="7"/>
  </si>
  <si>
    <t>85～89</t>
    <phoneticPr fontId="7"/>
  </si>
  <si>
    <t>90～</t>
    <phoneticPr fontId="7"/>
  </si>
  <si>
    <t>0～14</t>
    <phoneticPr fontId="7"/>
  </si>
  <si>
    <t>15～64</t>
    <phoneticPr fontId="7"/>
  </si>
  <si>
    <t>65～</t>
    <phoneticPr fontId="7"/>
  </si>
  <si>
    <t>構成比（％）</t>
    <rPh sb="0" eb="3">
      <t>コウセイヒ</t>
    </rPh>
    <phoneticPr fontId="7"/>
  </si>
  <si>
    <t>平成22年</t>
    <rPh sb="0" eb="2">
      <t>ヘイセイ</t>
    </rPh>
    <rPh sb="4" eb="5">
      <t>ネン</t>
    </rPh>
    <phoneticPr fontId="7"/>
  </si>
  <si>
    <t>(旧成田市)</t>
    <rPh sb="1" eb="2">
      <t>キュウ</t>
    </rPh>
    <rPh sb="2" eb="5">
      <t>ナ</t>
    </rPh>
    <phoneticPr fontId="7"/>
  </si>
  <si>
    <t>(旧下総町)</t>
    <rPh sb="1" eb="2">
      <t>キュウ</t>
    </rPh>
    <rPh sb="2" eb="5">
      <t>シモフサチョウ</t>
    </rPh>
    <phoneticPr fontId="7"/>
  </si>
  <si>
    <t>(旧大栄町)</t>
    <rPh sb="1" eb="2">
      <t>キュウ</t>
    </rPh>
    <rPh sb="2" eb="5">
      <t>タイエイマチ</t>
    </rPh>
    <phoneticPr fontId="7"/>
  </si>
  <si>
    <t>休業者</t>
    <rPh sb="0" eb="2">
      <t>キュウギョウ</t>
    </rPh>
    <rPh sb="2" eb="3">
      <t>シャ</t>
    </rPh>
    <phoneticPr fontId="7"/>
  </si>
  <si>
    <t>スペイン</t>
  </si>
  <si>
    <t>ギリシャ</t>
  </si>
  <si>
    <t>パラグアイ</t>
  </si>
  <si>
    <t>パラオ</t>
  </si>
  <si>
    <t>コスタリカ</t>
  </si>
  <si>
    <t>ラオス</t>
  </si>
  <si>
    <t>ケニア</t>
  </si>
  <si>
    <t>ウガンダ</t>
  </si>
  <si>
    <t>トンガ</t>
  </si>
  <si>
    <t>カンボジア</t>
  </si>
  <si>
    <t>ホンジュラス</t>
  </si>
  <si>
    <t>ロシア</t>
  </si>
  <si>
    <t>アフガニスタン</t>
  </si>
  <si>
    <t>ウクライナ</t>
  </si>
  <si>
    <t>アルゼンチン</t>
  </si>
  <si>
    <t>ボリビア</t>
  </si>
  <si>
    <t>ベトナム</t>
  </si>
  <si>
    <t>スリランカ</t>
  </si>
  <si>
    <t>公務（他に分類されるものを除く）</t>
    <phoneticPr fontId="7"/>
  </si>
  <si>
    <t>サービス業（他に分類されないもの）</t>
    <phoneticPr fontId="7"/>
  </si>
  <si>
    <t>複合サービス事業</t>
    <phoneticPr fontId="7"/>
  </si>
  <si>
    <t>医療，福祉</t>
    <phoneticPr fontId="7"/>
  </si>
  <si>
    <t>教育，学習支援業</t>
    <phoneticPr fontId="7"/>
  </si>
  <si>
    <t>生活関連サービス業，娯楽業</t>
    <phoneticPr fontId="7"/>
  </si>
  <si>
    <t>宿泊業，飲食サービス業</t>
    <phoneticPr fontId="7"/>
  </si>
  <si>
    <t>学術研究，専門・技術サービス業</t>
    <phoneticPr fontId="7"/>
  </si>
  <si>
    <t>不動産業，物品賃貸業</t>
    <phoneticPr fontId="7"/>
  </si>
  <si>
    <t>金融業，保険業</t>
    <phoneticPr fontId="7"/>
  </si>
  <si>
    <t>卸売業，小売業</t>
    <phoneticPr fontId="7"/>
  </si>
  <si>
    <t>運輸業，郵便業</t>
    <phoneticPr fontId="7"/>
  </si>
  <si>
    <t>情報通信業</t>
    <phoneticPr fontId="7"/>
  </si>
  <si>
    <t>電気・ガス・熱供給・水道業</t>
    <phoneticPr fontId="7"/>
  </si>
  <si>
    <t>製造業</t>
    <phoneticPr fontId="7"/>
  </si>
  <si>
    <t>建設業</t>
    <phoneticPr fontId="7"/>
  </si>
  <si>
    <t>鉱業，採石業，砂利採取業</t>
    <phoneticPr fontId="7"/>
  </si>
  <si>
    <t>漁業</t>
    <phoneticPr fontId="7"/>
  </si>
  <si>
    <t>(再掲）</t>
    <rPh sb="1" eb="3">
      <t>サイケイ</t>
    </rPh>
    <phoneticPr fontId="7"/>
  </si>
  <si>
    <t>常住</t>
    <rPh sb="0" eb="1">
      <t>ツネ</t>
    </rPh>
    <rPh sb="1" eb="2">
      <t>ジュウ</t>
    </rPh>
    <phoneticPr fontId="7"/>
  </si>
  <si>
    <t>自市で従業</t>
    <rPh sb="0" eb="1">
      <t>ジ</t>
    </rPh>
    <rPh sb="1" eb="2">
      <t>シ</t>
    </rPh>
    <phoneticPr fontId="7"/>
  </si>
  <si>
    <t>分類不能の産業</t>
    <phoneticPr fontId="7"/>
  </si>
  <si>
    <t>従業地
不詳</t>
    <rPh sb="5" eb="7">
      <t>フショウ</t>
    </rPh>
    <phoneticPr fontId="7"/>
  </si>
  <si>
    <t>従業地による就業者数</t>
    <rPh sb="2" eb="3">
      <t>チ</t>
    </rPh>
    <rPh sb="9" eb="10">
      <t>スウ</t>
    </rPh>
    <phoneticPr fontId="7"/>
  </si>
  <si>
    <t>常住地による就業者数</t>
    <rPh sb="0" eb="1">
      <t>ジョウ</t>
    </rPh>
    <rPh sb="1" eb="2">
      <t>ジュウ</t>
    </rPh>
    <rPh sb="2" eb="3">
      <t>チ</t>
    </rPh>
    <rPh sb="9" eb="10">
      <t>スウ</t>
    </rPh>
    <phoneticPr fontId="7"/>
  </si>
  <si>
    <t>総数</t>
    <phoneticPr fontId="7"/>
  </si>
  <si>
    <t>自宅</t>
    <phoneticPr fontId="7"/>
  </si>
  <si>
    <t>県内</t>
    <phoneticPr fontId="7"/>
  </si>
  <si>
    <t>県外</t>
    <phoneticPr fontId="7"/>
  </si>
  <si>
    <t>（注）常住地による就業者数とは，成田市民の就業者数である。</t>
    <rPh sb="1" eb="2">
      <t>チュウ</t>
    </rPh>
    <rPh sb="3" eb="6">
      <t>ジョウジュウチ</t>
    </rPh>
    <rPh sb="9" eb="12">
      <t>シュウギョウシャ</t>
    </rPh>
    <rPh sb="12" eb="13">
      <t>スウ</t>
    </rPh>
    <rPh sb="16" eb="18">
      <t>ナリタ</t>
    </rPh>
    <rPh sb="18" eb="19">
      <t>シ</t>
    </rPh>
    <rPh sb="19" eb="20">
      <t>ミン</t>
    </rPh>
    <rPh sb="21" eb="24">
      <t>シュウギョウシャ</t>
    </rPh>
    <rPh sb="24" eb="25">
      <t>スウ</t>
    </rPh>
    <phoneticPr fontId="7"/>
  </si>
  <si>
    <t>　　　「従業地による就業者数の総数」には，従業地不詳で，成田市に常住している者を含む。</t>
    <rPh sb="4" eb="6">
      <t>ジュウギョウ</t>
    </rPh>
    <rPh sb="6" eb="7">
      <t>チ</t>
    </rPh>
    <rPh sb="10" eb="13">
      <t>シュウギョウシャ</t>
    </rPh>
    <rPh sb="13" eb="14">
      <t>スウ</t>
    </rPh>
    <rPh sb="15" eb="17">
      <t>ソウスウ</t>
    </rPh>
    <rPh sb="21" eb="23">
      <t>ジュウギョウ</t>
    </rPh>
    <rPh sb="23" eb="24">
      <t>チ</t>
    </rPh>
    <rPh sb="24" eb="26">
      <t>フショウ</t>
    </rPh>
    <rPh sb="28" eb="30">
      <t>ナリタ</t>
    </rPh>
    <rPh sb="30" eb="31">
      <t>シ</t>
    </rPh>
    <rPh sb="32" eb="34">
      <t>ジョウジュウ</t>
    </rPh>
    <rPh sb="38" eb="39">
      <t>モノ</t>
    </rPh>
    <rPh sb="40" eb="41">
      <t>フク</t>
    </rPh>
    <phoneticPr fontId="7"/>
  </si>
  <si>
    <t>　　　従業地による就業者数とは，成田市に勤務する就業者数である。　　　</t>
    <phoneticPr fontId="7"/>
  </si>
  <si>
    <t>栄町</t>
  </si>
  <si>
    <t>東京都特別区部</t>
    <rPh sb="0" eb="3">
      <t>トウキョウト</t>
    </rPh>
    <phoneticPr fontId="7"/>
  </si>
  <si>
    <t>酒々井町</t>
  </si>
  <si>
    <t>（注）各年10月１日。　</t>
    <rPh sb="1" eb="2">
      <t>チュウ</t>
    </rPh>
    <rPh sb="3" eb="4">
      <t>カク</t>
    </rPh>
    <rPh sb="4" eb="5">
      <t>ネン</t>
    </rPh>
    <rPh sb="7" eb="8">
      <t>ガツ</t>
    </rPh>
    <rPh sb="9" eb="10">
      <t>ニチ</t>
    </rPh>
    <phoneticPr fontId="7"/>
  </si>
  <si>
    <t>Ⅱ</t>
  </si>
  <si>
    <t>Ⅰ</t>
  </si>
  <si>
    <t>成田市</t>
    <rPh sb="0" eb="3">
      <t>ナリタシ</t>
    </rPh>
    <phoneticPr fontId="7"/>
  </si>
  <si>
    <t>千葉県</t>
    <rPh sb="0" eb="3">
      <t>チバケン</t>
    </rPh>
    <phoneticPr fontId="7"/>
  </si>
  <si>
    <t>面積</t>
    <rPh sb="0" eb="2">
      <t>メンセキ</t>
    </rPh>
    <phoneticPr fontId="7"/>
  </si>
  <si>
    <t>１ｋ㎡当たり</t>
    <rPh sb="3" eb="4">
      <t>ア</t>
    </rPh>
    <phoneticPr fontId="7"/>
  </si>
  <si>
    <t>市域に占める人口集中地区の割合（％）</t>
    <rPh sb="0" eb="2">
      <t>シイキ</t>
    </rPh>
    <rPh sb="3" eb="4">
      <t>シ</t>
    </rPh>
    <rPh sb="6" eb="8">
      <t>ジンコウ</t>
    </rPh>
    <rPh sb="8" eb="10">
      <t>シュウチュウ</t>
    </rPh>
    <rPh sb="10" eb="12">
      <t>チク</t>
    </rPh>
    <rPh sb="13" eb="15">
      <t>ワリアイ</t>
    </rPh>
    <phoneticPr fontId="7"/>
  </si>
  <si>
    <t>人口密度</t>
    <rPh sb="0" eb="2">
      <t>ジンコウ</t>
    </rPh>
    <rPh sb="2" eb="4">
      <t>ミツド</t>
    </rPh>
    <phoneticPr fontId="7"/>
  </si>
  <si>
    <t>面積（ｋ㎡）</t>
    <rPh sb="0" eb="2">
      <t>メンセキ</t>
    </rPh>
    <phoneticPr fontId="7"/>
  </si>
  <si>
    <t>人口（人）</t>
    <rPh sb="0" eb="2">
      <t>ジンコウ</t>
    </rPh>
    <rPh sb="3" eb="4">
      <t>ヒト</t>
    </rPh>
    <phoneticPr fontId="7"/>
  </si>
  <si>
    <t>区分</t>
    <rPh sb="0" eb="2">
      <t>クブン</t>
    </rPh>
    <phoneticPr fontId="7"/>
  </si>
  <si>
    <t>　　　成田市計の数値は平成22年より下総地区，大栄地区の数値を含む。</t>
    <rPh sb="3" eb="6">
      <t>ナリタシ</t>
    </rPh>
    <rPh sb="6" eb="7">
      <t>ケイ</t>
    </rPh>
    <rPh sb="8" eb="10">
      <t>スウチ</t>
    </rPh>
    <rPh sb="18" eb="20">
      <t>シモウサ</t>
    </rPh>
    <rPh sb="20" eb="22">
      <t>チク</t>
    </rPh>
    <rPh sb="23" eb="25">
      <t>タイエイ</t>
    </rPh>
    <rPh sb="25" eb="27">
      <t>チク</t>
    </rPh>
    <rPh sb="28" eb="30">
      <t>スウチ</t>
    </rPh>
    <rPh sb="31" eb="32">
      <t>フク</t>
    </rPh>
    <phoneticPr fontId="7"/>
  </si>
  <si>
    <t>人口</t>
    <rPh sb="0" eb="2">
      <t>ジンコウ</t>
    </rPh>
    <phoneticPr fontId="11"/>
  </si>
  <si>
    <t>合計</t>
    <rPh sb="0" eb="2">
      <t>ゴウケイ</t>
    </rPh>
    <phoneticPr fontId="7"/>
  </si>
  <si>
    <t>ほか</t>
    <phoneticPr fontId="7"/>
  </si>
  <si>
    <t>かたわら</t>
    <phoneticPr fontId="7"/>
  </si>
  <si>
    <t>鎌ヶ谷市</t>
    <phoneticPr fontId="7"/>
  </si>
  <si>
    <t>袖ヶ浦市</t>
    <phoneticPr fontId="7"/>
  </si>
  <si>
    <t>印西市</t>
    <phoneticPr fontId="11"/>
  </si>
  <si>
    <t>　　　昼間人口には年齢不詳は含まれない。</t>
    <phoneticPr fontId="7"/>
  </si>
  <si>
    <t>平成 2</t>
    <phoneticPr fontId="7"/>
  </si>
  <si>
    <t xml:space="preserve"> ２  人口</t>
    <phoneticPr fontId="11"/>
  </si>
  <si>
    <t>面　積
（k㎡）</t>
    <phoneticPr fontId="7"/>
  </si>
  <si>
    <t>人口密度
１k㎡当り
人口</t>
    <phoneticPr fontId="7"/>
  </si>
  <si>
    <t>*</t>
    <phoneticPr fontId="8"/>
  </si>
  <si>
    <t>袖ヶ浦市</t>
    <phoneticPr fontId="7"/>
  </si>
  <si>
    <t xml:space="preserve">千葉県毎月常住人口調査月報       </t>
    <phoneticPr fontId="7"/>
  </si>
  <si>
    <t>ニュータウン地区計</t>
    <rPh sb="6" eb="8">
      <t>チク</t>
    </rPh>
    <rPh sb="8" eb="9">
      <t>ケイ</t>
    </rPh>
    <phoneticPr fontId="7"/>
  </si>
  <si>
    <t>（注）(  )内はニュータウン地区分である。</t>
    <rPh sb="1" eb="2">
      <t>チュウ</t>
    </rPh>
    <rPh sb="7" eb="8">
      <t>ナイ</t>
    </rPh>
    <rPh sb="15" eb="17">
      <t>チク</t>
    </rPh>
    <rPh sb="17" eb="18">
      <t>ブン</t>
    </rPh>
    <phoneticPr fontId="7"/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</si>
  <si>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</si>
  <si>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</si>
  <si>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</si>
  <si>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</si>
  <si>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</si>
  <si>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</si>
  <si>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</si>
  <si>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</si>
  <si>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</si>
  <si>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</si>
  <si>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</si>
  <si>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</si>
  <si>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</si>
  <si>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</si>
  <si>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</si>
  <si>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</si>
  <si>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</si>
  <si>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</si>
  <si>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</si>
  <si>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</si>
  <si>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</si>
  <si>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</si>
  <si>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</si>
  <si>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</si>
  <si>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</si>
  <si>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三里塚御料</t>
  </si>
  <si>
    <t>西三里塚</t>
  </si>
  <si>
    <t>御所の内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</si>
  <si>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</si>
  <si>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</si>
  <si>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</si>
  <si>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</si>
  <si>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</si>
  <si>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</si>
  <si>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</si>
  <si>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</si>
  <si>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</si>
  <si>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</si>
  <si>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</si>
  <si>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</si>
  <si>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</si>
  <si>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</si>
  <si>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</si>
  <si>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</si>
  <si>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</si>
  <si>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</si>
  <si>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</si>
  <si>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</si>
  <si>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</si>
  <si>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</si>
  <si>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</si>
  <si>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</si>
  <si>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</si>
  <si>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</si>
  <si>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</si>
  <si>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</si>
  <si>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</si>
  <si>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</si>
  <si>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</si>
  <si>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</si>
  <si>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</si>
  <si>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</si>
  <si>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</si>
  <si>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</si>
  <si>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</si>
  <si>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</si>
  <si>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</si>
  <si>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高岡</t>
  </si>
  <si>
    <t>大和田</t>
  </si>
  <si>
    <t>高</t>
  </si>
  <si>
    <t>小野</t>
  </si>
  <si>
    <t>小浮</t>
  </si>
  <si>
    <t>野馬込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</si>
  <si>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</si>
  <si>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</si>
  <si>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</si>
  <si>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</si>
  <si>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</si>
  <si>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</si>
  <si>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</si>
  <si>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</si>
  <si>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</si>
  <si>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</si>
  <si>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</si>
  <si>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</si>
  <si>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</si>
  <si>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</si>
  <si>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</si>
  <si>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</si>
  <si>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</si>
  <si>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</si>
  <si>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</si>
  <si>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</si>
  <si>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</si>
  <si>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</si>
  <si>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</si>
  <si>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大網白里市</t>
    <rPh sb="0" eb="4">
      <t>オオアミシラサト</t>
    </rPh>
    <rPh sb="4" eb="5">
      <t>シ</t>
    </rPh>
    <phoneticPr fontId="7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</si>
  <si>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13"/>
  </si>
  <si>
    <t>モロッコ</t>
  </si>
  <si>
    <t>ウズベキスタン</t>
  </si>
  <si>
    <t>ベネズエラ</t>
  </si>
  <si>
    <t>浅間</t>
    <rPh sb="0" eb="2">
      <t>アサマ</t>
    </rPh>
    <phoneticPr fontId="8"/>
  </si>
  <si>
    <t>川上</t>
    <rPh sb="0" eb="2">
      <t>カワカミ</t>
    </rPh>
    <phoneticPr fontId="8"/>
  </si>
  <si>
    <t>多良貝</t>
    <rPh sb="0" eb="2">
      <t>タラ</t>
    </rPh>
    <rPh sb="2" eb="3">
      <t>カイ</t>
    </rPh>
    <phoneticPr fontId="8"/>
  </si>
  <si>
    <t>大栄十余三</t>
    <rPh sb="0" eb="2">
      <t>タイエイ</t>
    </rPh>
    <rPh sb="2" eb="3">
      <t>ジュウ</t>
    </rPh>
    <rPh sb="3" eb="4">
      <t>ヨ</t>
    </rPh>
    <rPh sb="4" eb="5">
      <t>ミ</t>
    </rPh>
    <phoneticPr fontId="8"/>
  </si>
  <si>
    <t>官林</t>
    <rPh sb="0" eb="1">
      <t>カン</t>
    </rPh>
    <rPh sb="1" eb="2">
      <t>ハヤシ</t>
    </rPh>
    <phoneticPr fontId="8"/>
  </si>
  <si>
    <t>一鍬田</t>
    <rPh sb="1" eb="2">
      <t>クワ</t>
    </rPh>
    <rPh sb="2" eb="3">
      <t>タ</t>
    </rPh>
    <phoneticPr fontId="8"/>
  </si>
  <si>
    <t>七沢</t>
    <rPh sb="0" eb="2">
      <t>ナナサワ</t>
    </rPh>
    <phoneticPr fontId="8"/>
  </si>
  <si>
    <t>平川</t>
    <rPh sb="0" eb="2">
      <t>ヒラカワ</t>
    </rPh>
    <phoneticPr fontId="8"/>
  </si>
  <si>
    <t>新川</t>
    <rPh sb="0" eb="2">
      <t>シンカワ</t>
    </rPh>
    <phoneticPr fontId="8"/>
  </si>
  <si>
    <t>赤坂１丁目</t>
  </si>
  <si>
    <t>赤坂２丁目</t>
  </si>
  <si>
    <t>赤坂３丁目</t>
  </si>
  <si>
    <t>畑ケ田</t>
  </si>
  <si>
    <t>天浪</t>
  </si>
  <si>
    <t>三里塚光ケ丘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</si>
  <si>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</si>
  <si>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</si>
  <si>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</si>
  <si>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</si>
  <si>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</si>
  <si>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</si>
  <si>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</si>
  <si>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</si>
  <si>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</si>
  <si>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</si>
  <si>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</si>
  <si>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</si>
  <si>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</si>
  <si>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</si>
  <si>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</si>
  <si>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</si>
  <si>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</si>
  <si>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</si>
  <si>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</si>
  <si>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</si>
  <si>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</si>
  <si>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</si>
  <si>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</si>
  <si>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</si>
  <si>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</si>
  <si>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</si>
  <si>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</si>
  <si>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</si>
  <si>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</si>
  <si>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</si>
  <si>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</si>
  <si>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</si>
  <si>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</si>
  <si>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</si>
  <si>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松崎</t>
  </si>
  <si>
    <t>大竹</t>
  </si>
  <si>
    <t>上福田</t>
  </si>
  <si>
    <t>下福田</t>
  </si>
  <si>
    <t>宝田</t>
  </si>
  <si>
    <t>押畑</t>
  </si>
  <si>
    <t>山口</t>
  </si>
  <si>
    <t>米野</t>
  </si>
  <si>
    <t>八代</t>
  </si>
  <si>
    <t>船形</t>
  </si>
  <si>
    <t>北須賀</t>
  </si>
  <si>
    <t>台方</t>
  </si>
  <si>
    <t>下方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</si>
  <si>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</si>
  <si>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</si>
  <si>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</si>
  <si>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</si>
  <si>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</si>
  <si>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</si>
  <si>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</si>
  <si>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</si>
  <si>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</si>
  <si>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</si>
  <si>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</si>
  <si>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</si>
  <si>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</si>
  <si>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</si>
  <si>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</si>
  <si>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  <rPh sb="4" eb="5">
      <t>ダイ</t>
    </rPh>
    <rPh sb="6" eb="8">
      <t>チョウメ</t>
    </rPh>
    <phoneticPr fontId="6"/>
  </si>
  <si>
    <t>はなのき台２丁目</t>
    <rPh sb="4" eb="5">
      <t>ダイ</t>
    </rPh>
    <rPh sb="6" eb="8">
      <t>チョウメ</t>
    </rPh>
    <phoneticPr fontId="6"/>
  </si>
  <si>
    <t>はなのき台３丁目</t>
    <rPh sb="4" eb="5">
      <t>ダイ</t>
    </rPh>
    <rPh sb="6" eb="8">
      <t>チョウメ</t>
    </rPh>
    <phoneticPr fontId="6"/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</si>
  <si>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</si>
  <si>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</si>
  <si>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</si>
  <si>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</si>
  <si>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</si>
  <si>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</si>
  <si>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</si>
  <si>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</si>
  <si>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</si>
  <si>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</si>
  <si>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</si>
  <si>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</si>
  <si>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</si>
  <si>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</si>
  <si>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</si>
  <si>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  <rPh sb="4" eb="6">
      <t>ツチヤ</t>
    </rPh>
    <phoneticPr fontId="8"/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</si>
  <si>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</si>
  <si>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</si>
  <si>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</si>
  <si>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</si>
  <si>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</si>
  <si>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</si>
  <si>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</si>
  <si>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中国</t>
  </si>
  <si>
    <t>韓国・朝鮮</t>
  </si>
  <si>
    <t>ドミニカ共和国</t>
  </si>
  <si>
    <t>　　　</t>
    <phoneticPr fontId="7"/>
  </si>
  <si>
    <t>グアテマラ</t>
  </si>
  <si>
    <t>２-１　住民基本台帳人口</t>
    <rPh sb="4" eb="6">
      <t>ジュウミン</t>
    </rPh>
    <rPh sb="6" eb="8">
      <t>キホン</t>
    </rPh>
    <rPh sb="8" eb="10">
      <t>ダイチョウ</t>
    </rPh>
    <rPh sb="10" eb="12">
      <t>ジンコウ</t>
    </rPh>
    <phoneticPr fontId="7"/>
  </si>
  <si>
    <t>２-３　大字別人口・世帯数</t>
    <rPh sb="4" eb="6">
      <t>オオアザ</t>
    </rPh>
    <rPh sb="6" eb="7">
      <t>ベツ</t>
    </rPh>
    <rPh sb="7" eb="9">
      <t>ジンコウ</t>
    </rPh>
    <rPh sb="10" eb="12">
      <t>セタイ</t>
    </rPh>
    <rPh sb="12" eb="13">
      <t>カズ</t>
    </rPh>
    <phoneticPr fontId="7"/>
  </si>
  <si>
    <t>２-３　大字別人口・世帯数（続き）</t>
    <phoneticPr fontId="7"/>
  </si>
  <si>
    <t>２-４　国勢調査</t>
    <rPh sb="4" eb="6">
      <t>コクセイ</t>
    </rPh>
    <rPh sb="6" eb="8">
      <t>チョウサ</t>
    </rPh>
    <phoneticPr fontId="7"/>
  </si>
  <si>
    <t>２-８　県内各市の人口</t>
    <phoneticPr fontId="8"/>
  </si>
  <si>
    <t>２-９　県内各市の高齢者人口</t>
    <rPh sb="9" eb="12">
      <t>コウレイシャ</t>
    </rPh>
    <phoneticPr fontId="8"/>
  </si>
  <si>
    <t>２-１１　産業（大分類)別常住地・従業地就業人口（１５歳以上)</t>
    <rPh sb="5" eb="7">
      <t>サンギョウベツ</t>
    </rPh>
    <rPh sb="8" eb="11">
      <t>ダイブンルイ</t>
    </rPh>
    <rPh sb="12" eb="13">
      <t>ベツ</t>
    </rPh>
    <rPh sb="13" eb="14">
      <t>ジョウ</t>
    </rPh>
    <rPh sb="14" eb="16">
      <t>ジュウチ</t>
    </rPh>
    <rPh sb="17" eb="19">
      <t>ジュウギョウ</t>
    </rPh>
    <rPh sb="19" eb="20">
      <t>チ</t>
    </rPh>
    <rPh sb="20" eb="22">
      <t>シュウギョウ</t>
    </rPh>
    <rPh sb="22" eb="24">
      <t>ジンコウ</t>
    </rPh>
    <phoneticPr fontId="7"/>
  </si>
  <si>
    <t>２-１３　労働力状態男女別人口（１５歳以上）</t>
    <rPh sb="5" eb="8">
      <t>ロウドウリョク</t>
    </rPh>
    <rPh sb="8" eb="10">
      <t>ジョウタイ</t>
    </rPh>
    <rPh sb="10" eb="13">
      <t>ダンジョベツ</t>
    </rPh>
    <rPh sb="13" eb="15">
      <t>ジンコウ</t>
    </rPh>
    <rPh sb="18" eb="21">
      <t>サイイジョウ</t>
    </rPh>
    <phoneticPr fontId="7"/>
  </si>
  <si>
    <t>平成27年</t>
    <rPh sb="0" eb="2">
      <t>ヘイセイ</t>
    </rPh>
    <rPh sb="4" eb="5">
      <t>ネン</t>
    </rPh>
    <phoneticPr fontId="7"/>
  </si>
  <si>
    <t>平成24年7月9日施行の住民基本台帳法一部改正に伴い，外国人の方も住民基本台帳に登録されました。</t>
    <phoneticPr fontId="7"/>
  </si>
  <si>
    <t>平成25年分より，日本人・外国人の合計を記載しています。</t>
    <rPh sb="0" eb="2">
      <t>ヘイセイ</t>
    </rPh>
    <rPh sb="4" eb="6">
      <t>ネンブン</t>
    </rPh>
    <rPh sb="9" eb="12">
      <t>ニホンジン</t>
    </rPh>
    <rPh sb="13" eb="15">
      <t>ガイコク</t>
    </rPh>
    <rPh sb="15" eb="16">
      <t>ジン</t>
    </rPh>
    <rPh sb="17" eb="19">
      <t>ゴウケイ</t>
    </rPh>
    <rPh sb="20" eb="22">
      <t>キサイ</t>
    </rPh>
    <phoneticPr fontId="7"/>
  </si>
  <si>
    <t>公　津</t>
  </si>
  <si>
    <t>世　帯</t>
  </si>
  <si>
    <t>人　口</t>
  </si>
  <si>
    <t>八　生</t>
  </si>
  <si>
    <t>中　郷</t>
  </si>
  <si>
    <t>久　住</t>
  </si>
  <si>
    <t>豊　住</t>
  </si>
  <si>
    <t>遠　山</t>
  </si>
  <si>
    <t>ニュー</t>
  </si>
  <si>
    <t>タウン</t>
  </si>
  <si>
    <t>成　田</t>
  </si>
  <si>
    <t>（注）平成17年度より旧下総町，旧大栄町分を含む。</t>
    <rPh sb="8" eb="9">
      <t>ド</t>
    </rPh>
    <phoneticPr fontId="7"/>
  </si>
  <si>
    <t>月別</t>
  </si>
  <si>
    <t>増 加 数</t>
    <rPh sb="0" eb="5">
      <t>ゾウカスウ</t>
    </rPh>
    <phoneticPr fontId="7"/>
  </si>
  <si>
    <t>死　　亡</t>
    <rPh sb="0" eb="4">
      <t>シボウ</t>
    </rPh>
    <phoneticPr fontId="7"/>
  </si>
  <si>
    <t>出　　生</t>
    <rPh sb="0" eb="4">
      <t>シュッセイ</t>
    </rPh>
    <phoneticPr fontId="7"/>
  </si>
  <si>
    <t>そ の 他</t>
    <rPh sb="0" eb="5">
      <t>ソノタ</t>
    </rPh>
    <phoneticPr fontId="7"/>
  </si>
  <si>
    <t>転　　出</t>
    <rPh sb="0" eb="4">
      <t>テンシュツ</t>
    </rPh>
    <phoneticPr fontId="7"/>
  </si>
  <si>
    <t>転　　入</t>
    <rPh sb="0" eb="4">
      <t>テンニュウ</t>
    </rPh>
    <phoneticPr fontId="7"/>
  </si>
  <si>
    <t>自　　　然　　　動　　　態</t>
    <rPh sb="0" eb="5">
      <t>シゼン</t>
    </rPh>
    <rPh sb="8" eb="13">
      <t>ドウタイ</t>
    </rPh>
    <phoneticPr fontId="7"/>
  </si>
  <si>
    <t>社　　　　会　　　　動　　　　態</t>
    <rPh sb="0" eb="6">
      <t>シャカイ</t>
    </rPh>
    <rPh sb="10" eb="16">
      <t>ドウタイ</t>
    </rPh>
    <phoneticPr fontId="7"/>
  </si>
  <si>
    <t>２-２　人口動態</t>
    <rPh sb="4" eb="6">
      <t>ジンコウ</t>
    </rPh>
    <rPh sb="6" eb="8">
      <t>ドウタイ</t>
    </rPh>
    <phoneticPr fontId="7"/>
  </si>
  <si>
    <t>下　総</t>
    <rPh sb="0" eb="1">
      <t>シタ</t>
    </rPh>
    <rPh sb="2" eb="3">
      <t>ソウ</t>
    </rPh>
    <phoneticPr fontId="7"/>
  </si>
  <si>
    <t>大　栄</t>
    <rPh sb="0" eb="1">
      <t>ダイ</t>
    </rPh>
    <rPh sb="2" eb="3">
      <t>エイ</t>
    </rPh>
    <phoneticPr fontId="7"/>
  </si>
  <si>
    <t>資料　　国勢調査</t>
  </si>
  <si>
    <t>平成</t>
    <rPh sb="0" eb="2">
      <t>ヘイセイ</t>
    </rPh>
    <phoneticPr fontId="32"/>
  </si>
  <si>
    <t>65歳～</t>
    <rPh sb="2" eb="3">
      <t>サイ</t>
    </rPh>
    <phoneticPr fontId="14"/>
  </si>
  <si>
    <t>15～64歳</t>
    <rPh sb="5" eb="6">
      <t>サイ</t>
    </rPh>
    <phoneticPr fontId="14"/>
  </si>
  <si>
    <t>0～14歳</t>
    <rPh sb="4" eb="5">
      <t>サイ</t>
    </rPh>
    <phoneticPr fontId="14"/>
  </si>
  <si>
    <t>平成7</t>
    <rPh sb="0" eb="2">
      <t>ヘイセイ</t>
    </rPh>
    <phoneticPr fontId="14"/>
  </si>
  <si>
    <t>65歳以上</t>
    <rPh sb="2" eb="3">
      <t>サイ</t>
    </rPh>
    <rPh sb="3" eb="5">
      <t>イジョウ</t>
    </rPh>
    <phoneticPr fontId="32"/>
  </si>
  <si>
    <t>15～64歳</t>
    <rPh sb="5" eb="6">
      <t>サイ</t>
    </rPh>
    <phoneticPr fontId="32"/>
  </si>
  <si>
    <t>15歳未満</t>
    <rPh sb="2" eb="3">
      <t>サイ</t>
    </rPh>
    <rPh sb="3" eb="5">
      <t>ミマン</t>
    </rPh>
    <phoneticPr fontId="32"/>
  </si>
  <si>
    <t>総数</t>
    <rPh sb="0" eb="2">
      <t>ソウスウ</t>
    </rPh>
    <phoneticPr fontId="32"/>
  </si>
  <si>
    <t>割合（％）</t>
    <rPh sb="0" eb="2">
      <t>ワリアイ</t>
    </rPh>
    <phoneticPr fontId="32"/>
  </si>
  <si>
    <t>人口（人）</t>
    <rPh sb="0" eb="2">
      <t>ジンコウ</t>
    </rPh>
    <rPh sb="3" eb="4">
      <t>ニン</t>
    </rPh>
    <phoneticPr fontId="32"/>
  </si>
  <si>
    <t>（各年10月1日）</t>
  </si>
  <si>
    <t>分類不能の産業</t>
    <phoneticPr fontId="7"/>
  </si>
  <si>
    <t>公務（他に分類されるものを除く）</t>
    <phoneticPr fontId="7"/>
  </si>
  <si>
    <t>サービス業（他に分類されないもの）</t>
    <phoneticPr fontId="7"/>
  </si>
  <si>
    <t>複合サービス事業</t>
    <phoneticPr fontId="7"/>
  </si>
  <si>
    <t>医療，福祉</t>
    <phoneticPr fontId="7"/>
  </si>
  <si>
    <t>教育，学習支援業</t>
    <phoneticPr fontId="7"/>
  </si>
  <si>
    <t>生活関連サービス業，娯楽業</t>
    <phoneticPr fontId="7"/>
  </si>
  <si>
    <t>宿泊業，飲食サービス業</t>
    <phoneticPr fontId="7"/>
  </si>
  <si>
    <t>学術研究，専門・技術サービス業</t>
    <phoneticPr fontId="7"/>
  </si>
  <si>
    <t>不動産業，物品賃貸業</t>
    <phoneticPr fontId="7"/>
  </si>
  <si>
    <t>金融業，保険業</t>
    <phoneticPr fontId="7"/>
  </si>
  <si>
    <t>卸売業，小売業</t>
    <phoneticPr fontId="7"/>
  </si>
  <si>
    <t>運輸業，郵便業</t>
    <phoneticPr fontId="7"/>
  </si>
  <si>
    <t>情報通信業</t>
    <phoneticPr fontId="7"/>
  </si>
  <si>
    <t>電気・ガス・熱供給・水道業</t>
    <phoneticPr fontId="7"/>
  </si>
  <si>
    <t>製造業</t>
    <phoneticPr fontId="7"/>
  </si>
  <si>
    <t>建設業</t>
    <phoneticPr fontId="7"/>
  </si>
  <si>
    <t>鉱業，採石業，砂利採取業</t>
    <phoneticPr fontId="7"/>
  </si>
  <si>
    <t>漁業</t>
    <phoneticPr fontId="7"/>
  </si>
  <si>
    <t>全国</t>
    <rPh sb="0" eb="2">
      <t>ゼンコク</t>
    </rPh>
    <phoneticPr fontId="7"/>
  </si>
  <si>
    <t>平成22</t>
    <rPh sb="0" eb="2">
      <t>ヘイセイ</t>
    </rPh>
    <phoneticPr fontId="7"/>
  </si>
  <si>
    <t>サービス業</t>
    <phoneticPr fontId="7"/>
  </si>
  <si>
    <t>２-５　国勢調査年齢（５歳階級，３区分）別人口</t>
    <rPh sb="4" eb="6">
      <t>コクセイ</t>
    </rPh>
    <rPh sb="6" eb="8">
      <t>チョウサ</t>
    </rPh>
    <rPh sb="8" eb="10">
      <t>ネンレイ</t>
    </rPh>
    <rPh sb="12" eb="13">
      <t>サイ</t>
    </rPh>
    <rPh sb="13" eb="15">
      <t>カイキュウ</t>
    </rPh>
    <rPh sb="17" eb="19">
      <t>クブン</t>
    </rPh>
    <rPh sb="20" eb="23">
      <t>ベツジンコウ</t>
    </rPh>
    <phoneticPr fontId="7"/>
  </si>
  <si>
    <t>２-６　国勢調査昼間人口</t>
    <rPh sb="8" eb="10">
      <t>チュウカン</t>
    </rPh>
    <rPh sb="10" eb="12">
      <t>ジンコウ</t>
    </rPh>
    <phoneticPr fontId="7"/>
  </si>
  <si>
    <t>２-７　国勢調査人口集中地区人口</t>
    <rPh sb="8" eb="10">
      <t>ジンコウ</t>
    </rPh>
    <rPh sb="10" eb="12">
      <t>シュウチュウ</t>
    </rPh>
    <rPh sb="12" eb="14">
      <t>チク</t>
    </rPh>
    <rPh sb="14" eb="16">
      <t>ジンコウ</t>
    </rPh>
    <phoneticPr fontId="7"/>
  </si>
  <si>
    <t>鋸南町</t>
  </si>
  <si>
    <t>長南町</t>
  </si>
  <si>
    <t>長柄町</t>
  </si>
  <si>
    <t>九十九里町</t>
  </si>
  <si>
    <t>白子町</t>
  </si>
  <si>
    <t>多古町</t>
  </si>
  <si>
    <t>大多喜町</t>
  </si>
  <si>
    <t>東庄町</t>
  </si>
  <si>
    <t>御宿町</t>
  </si>
  <si>
    <t>神崎町</t>
  </si>
  <si>
    <t>横芝光町</t>
  </si>
  <si>
    <t>資料　　国勢調査</t>
    <rPh sb="0" eb="2">
      <t>シリョウ</t>
    </rPh>
    <rPh sb="4" eb="6">
      <t>コクセイ</t>
    </rPh>
    <rPh sb="6" eb="8">
      <t>チョウサ</t>
    </rPh>
    <phoneticPr fontId="32"/>
  </si>
  <si>
    <t>千葉県</t>
  </si>
  <si>
    <t>長生村</t>
  </si>
  <si>
    <t>一宮町</t>
  </si>
  <si>
    <t>大網白里市</t>
  </si>
  <si>
    <t>睦沢町</t>
  </si>
  <si>
    <t>鎌ケ谷市</t>
  </si>
  <si>
    <t>袖ケ浦市</t>
  </si>
  <si>
    <t>増減率</t>
    <phoneticPr fontId="32"/>
  </si>
  <si>
    <t>人口増減数</t>
    <phoneticPr fontId="32"/>
  </si>
  <si>
    <t>市町村名</t>
    <rPh sb="0" eb="3">
      <t>シチョウソン</t>
    </rPh>
    <rPh sb="3" eb="4">
      <t>メイ</t>
    </rPh>
    <phoneticPr fontId="32"/>
  </si>
  <si>
    <t>増減率</t>
    <phoneticPr fontId="32"/>
  </si>
  <si>
    <t>人口増減数</t>
    <phoneticPr fontId="32"/>
  </si>
  <si>
    <t>７　県内市町村別国勢調査人口増減</t>
    <rPh sb="2" eb="4">
      <t>ケンナイ</t>
    </rPh>
    <rPh sb="4" eb="7">
      <t>シチョウソン</t>
    </rPh>
    <rPh sb="7" eb="8">
      <t>ベツ</t>
    </rPh>
    <rPh sb="8" eb="10">
      <t>コクセイ</t>
    </rPh>
    <rPh sb="10" eb="12">
      <t>チョウサ</t>
    </rPh>
    <rPh sb="12" eb="14">
      <t>ジンコウ</t>
    </rPh>
    <rPh sb="14" eb="16">
      <t>ゾウゲン</t>
    </rPh>
    <phoneticPr fontId="32"/>
  </si>
  <si>
    <t>８　国勢調査年齢３区分別人口と割合の推移</t>
    <rPh sb="2" eb="4">
      <t>コクセイ</t>
    </rPh>
    <rPh sb="4" eb="6">
      <t>チョウサ</t>
    </rPh>
    <rPh sb="6" eb="8">
      <t>ネンレイ</t>
    </rPh>
    <rPh sb="9" eb="11">
      <t>クブン</t>
    </rPh>
    <rPh sb="11" eb="12">
      <t>ベツ</t>
    </rPh>
    <rPh sb="12" eb="14">
      <t>ジンコウ</t>
    </rPh>
    <rPh sb="15" eb="17">
      <t>ワリアイ</t>
    </rPh>
    <rPh sb="18" eb="20">
      <t>スイイ</t>
    </rPh>
    <phoneticPr fontId="32"/>
  </si>
  <si>
    <t>全国※</t>
    <rPh sb="0" eb="2">
      <t>ゼンコク</t>
    </rPh>
    <phoneticPr fontId="32"/>
  </si>
  <si>
    <t>（注）人口増減率順である。※全国の単位は千人。</t>
    <rPh sb="1" eb="2">
      <t>チュウ</t>
    </rPh>
    <rPh sb="3" eb="5">
      <t>ジンコウ</t>
    </rPh>
    <rPh sb="5" eb="7">
      <t>ゾウゲン</t>
    </rPh>
    <rPh sb="7" eb="8">
      <t>リツ</t>
    </rPh>
    <rPh sb="8" eb="9">
      <t>ジュン</t>
    </rPh>
    <phoneticPr fontId="32"/>
  </si>
  <si>
    <t>元データ</t>
    <rPh sb="0" eb="1">
      <t>モト</t>
    </rPh>
    <phoneticPr fontId="7"/>
  </si>
  <si>
    <t>　　　平成22年より旧下総町，旧大栄町分を含む。</t>
    <rPh sb="3" eb="5">
      <t>ヘイセイ</t>
    </rPh>
    <rPh sb="7" eb="8">
      <t>ネン</t>
    </rPh>
    <rPh sb="10" eb="11">
      <t>キュウ</t>
    </rPh>
    <rPh sb="11" eb="13">
      <t>シモフサ</t>
    </rPh>
    <rPh sb="13" eb="14">
      <t>マチ</t>
    </rPh>
    <rPh sb="15" eb="16">
      <t>キュウ</t>
    </rPh>
    <rPh sb="16" eb="19">
      <t>タイエイマチ</t>
    </rPh>
    <rPh sb="19" eb="20">
      <t>ブン</t>
    </rPh>
    <rPh sb="21" eb="22">
      <t>フク</t>
    </rPh>
    <phoneticPr fontId="7"/>
  </si>
  <si>
    <t>（注）総数は年齢不詳を含むため，上記年齢３区分別人口の合計と一致しない。</t>
    <rPh sb="1" eb="2">
      <t>チュウ</t>
    </rPh>
    <rPh sb="3" eb="5">
      <t>ソウスウ</t>
    </rPh>
    <rPh sb="6" eb="8">
      <t>ネンレイ</t>
    </rPh>
    <rPh sb="8" eb="10">
      <t>フショウ</t>
    </rPh>
    <rPh sb="11" eb="12">
      <t>フク</t>
    </rPh>
    <rPh sb="16" eb="18">
      <t>ジョウキ</t>
    </rPh>
    <rPh sb="18" eb="20">
      <t>ネンレイ</t>
    </rPh>
    <rPh sb="21" eb="23">
      <t>クブン</t>
    </rPh>
    <rPh sb="23" eb="24">
      <t>ベツ</t>
    </rPh>
    <rPh sb="24" eb="26">
      <t>ジンコウ</t>
    </rPh>
    <rPh sb="27" eb="29">
      <t>ゴウケイ</t>
    </rPh>
    <rPh sb="30" eb="32">
      <t>イッチ</t>
    </rPh>
    <phoneticPr fontId="32"/>
  </si>
  <si>
    <t>　　　人口の割合は，年齢不詳を除いて算出。</t>
    <rPh sb="3" eb="5">
      <t>ジンコウ</t>
    </rPh>
    <rPh sb="6" eb="8">
      <t>ワリアイ</t>
    </rPh>
    <rPh sb="10" eb="12">
      <t>ネンレイ</t>
    </rPh>
    <rPh sb="12" eb="14">
      <t>フショウ</t>
    </rPh>
    <rPh sb="15" eb="16">
      <t>ノゾ</t>
    </rPh>
    <rPh sb="18" eb="20">
      <t>サンシュツ</t>
    </rPh>
    <phoneticPr fontId="32"/>
  </si>
  <si>
    <t>（各年3月31日）</t>
    <phoneticPr fontId="8"/>
  </si>
  <si>
    <t xml:space="preserve">                    　　　　    </t>
    <phoneticPr fontId="7"/>
  </si>
  <si>
    <t>年</t>
    <phoneticPr fontId="7"/>
  </si>
  <si>
    <t>資料　国勢調査，国土交通省国土地理院，</t>
    <phoneticPr fontId="7"/>
  </si>
  <si>
    <t>-</t>
  </si>
  <si>
    <t>台湾</t>
    <rPh sb="0" eb="2">
      <t>タイワン</t>
    </rPh>
    <phoneticPr fontId="4"/>
  </si>
  <si>
    <t>エジプト</t>
  </si>
  <si>
    <t>チリ</t>
  </si>
  <si>
    <t>コンゴ民主共和国</t>
    <rPh sb="3" eb="5">
      <t>ミンシュ</t>
    </rPh>
    <rPh sb="5" eb="8">
      <t>キョウワコク</t>
    </rPh>
    <phoneticPr fontId="4"/>
  </si>
  <si>
    <t>ソロモン</t>
  </si>
  <si>
    <t>ポーランド</t>
  </si>
  <si>
    <t>南アフリカ共和国</t>
    <rPh sb="5" eb="7">
      <t>キョウワ</t>
    </rPh>
    <rPh sb="7" eb="8">
      <t>コク</t>
    </rPh>
    <phoneticPr fontId="4"/>
  </si>
  <si>
    <t>セルビア</t>
  </si>
  <si>
    <t>タンザニア</t>
  </si>
  <si>
    <t>その他</t>
    <rPh sb="2" eb="3">
      <t>タ</t>
    </rPh>
    <phoneticPr fontId="4"/>
  </si>
  <si>
    <t>令和</t>
    <rPh sb="0" eb="2">
      <t>レイワ</t>
    </rPh>
    <phoneticPr fontId="7"/>
  </si>
  <si>
    <t>元</t>
    <rPh sb="0" eb="1">
      <t>モト</t>
    </rPh>
    <phoneticPr fontId="7"/>
  </si>
  <si>
    <t>令和2</t>
    <rPh sb="0" eb="2">
      <t>レイワ</t>
    </rPh>
    <phoneticPr fontId="7"/>
  </si>
  <si>
    <t>平成７</t>
    <phoneticPr fontId="7"/>
  </si>
  <si>
    <t>昭和40</t>
    <phoneticPr fontId="7"/>
  </si>
  <si>
    <t>国・地域別</t>
    <rPh sb="0" eb="1">
      <t>クニ</t>
    </rPh>
    <rPh sb="2" eb="4">
      <t>チイキ</t>
    </rPh>
    <rPh sb="4" eb="5">
      <t>ベツ</t>
    </rPh>
    <phoneticPr fontId="7"/>
  </si>
  <si>
    <t>２-１０　国籍別外国人住民人口</t>
    <phoneticPr fontId="7"/>
  </si>
  <si>
    <t>　　　平成24年7月9日施行の住民基本台帳法一部改正に伴い，外国人の方も住民基本台帳に登録された。平成24年</t>
    <rPh sb="3" eb="5">
      <t>ヘイセイ</t>
    </rPh>
    <rPh sb="7" eb="8">
      <t>ネン</t>
    </rPh>
    <rPh sb="9" eb="10">
      <t>ガツ</t>
    </rPh>
    <rPh sb="11" eb="12">
      <t>ニチ</t>
    </rPh>
    <rPh sb="12" eb="14">
      <t>セコウ</t>
    </rPh>
    <rPh sb="15" eb="17">
      <t>ジュウミン</t>
    </rPh>
    <rPh sb="17" eb="19">
      <t>キホン</t>
    </rPh>
    <rPh sb="19" eb="21">
      <t>ダイチョウ</t>
    </rPh>
    <rPh sb="21" eb="22">
      <t>ホウ</t>
    </rPh>
    <rPh sb="22" eb="24">
      <t>イチブ</t>
    </rPh>
    <rPh sb="24" eb="26">
      <t>カイセイ</t>
    </rPh>
    <rPh sb="27" eb="28">
      <t>トモナ</t>
    </rPh>
    <rPh sb="30" eb="32">
      <t>ガイコク</t>
    </rPh>
    <rPh sb="32" eb="33">
      <t>ジン</t>
    </rPh>
    <rPh sb="34" eb="35">
      <t>カタ</t>
    </rPh>
    <rPh sb="36" eb="38">
      <t>ジュウミン</t>
    </rPh>
    <rPh sb="38" eb="40">
      <t>キホン</t>
    </rPh>
    <rPh sb="40" eb="42">
      <t>ダイチョウ</t>
    </rPh>
    <rPh sb="43" eb="45">
      <t>トウロク</t>
    </rPh>
    <rPh sb="49" eb="51">
      <t>ヘイセイ</t>
    </rPh>
    <rPh sb="53" eb="54">
      <t>ネン</t>
    </rPh>
    <phoneticPr fontId="7"/>
  </si>
  <si>
    <t>令 和</t>
  </si>
  <si>
    <t>資料　企画政策課</t>
    <rPh sb="0" eb="2">
      <t>シリョウ</t>
    </rPh>
    <rPh sb="3" eb="5">
      <t>キカク</t>
    </rPh>
    <rPh sb="5" eb="7">
      <t>セイサク</t>
    </rPh>
    <rPh sb="7" eb="8">
      <t>カ</t>
    </rPh>
    <phoneticPr fontId="7"/>
  </si>
  <si>
    <t>人口・世帯数</t>
  </si>
  <si>
    <t>令和2</t>
    <rPh sb="0" eb="2">
      <t>レイワ</t>
    </rPh>
    <phoneticPr fontId="7"/>
  </si>
  <si>
    <t>(令和２年１０月１日)</t>
    <rPh sb="1" eb="3">
      <t>レイワ</t>
    </rPh>
    <rPh sb="4" eb="5">
      <t>ネン</t>
    </rPh>
    <rPh sb="7" eb="8">
      <t>ガツ</t>
    </rPh>
    <rPh sb="9" eb="10">
      <t>ニチ</t>
    </rPh>
    <phoneticPr fontId="7"/>
  </si>
  <si>
    <t>５　国勢調査年齢別人口（令和2年10月1日現在）</t>
    <rPh sb="2" eb="3">
      <t>クニ</t>
    </rPh>
    <rPh sb="3" eb="4">
      <t>ゼイ</t>
    </rPh>
    <rPh sb="4" eb="5">
      <t>チョウ</t>
    </rPh>
    <rPh sb="5" eb="6">
      <t>ジャ</t>
    </rPh>
    <rPh sb="6" eb="7">
      <t>トシ</t>
    </rPh>
    <rPh sb="7" eb="8">
      <t>ヨワイ</t>
    </rPh>
    <rPh sb="8" eb="9">
      <t>ベツ</t>
    </rPh>
    <rPh sb="9" eb="10">
      <t>ヒト</t>
    </rPh>
    <rPh sb="10" eb="11">
      <t>クチ</t>
    </rPh>
    <rPh sb="12" eb="14">
      <t>レイワ</t>
    </rPh>
    <rPh sb="15" eb="16">
      <t>ネン</t>
    </rPh>
    <phoneticPr fontId="7"/>
  </si>
  <si>
    <t>令和2</t>
    <rPh sb="0" eb="2">
      <t>レイワ</t>
    </rPh>
    <phoneticPr fontId="7"/>
  </si>
  <si>
    <t>千葉県2</t>
    <rPh sb="0" eb="3">
      <t>チバケン</t>
    </rPh>
    <phoneticPr fontId="33"/>
  </si>
  <si>
    <t>全国2</t>
    <rPh sb="0" eb="2">
      <t>ゼンコク</t>
    </rPh>
    <phoneticPr fontId="33"/>
  </si>
  <si>
    <t>令和</t>
    <rPh sb="0" eb="2">
      <t>レイワ</t>
    </rPh>
    <phoneticPr fontId="7"/>
  </si>
  <si>
    <t>2年</t>
    <rPh sb="1" eb="2">
      <t>ネン</t>
    </rPh>
    <phoneticPr fontId="7"/>
  </si>
  <si>
    <t>千葉県</t>
    <rPh sb="0" eb="3">
      <t>チバケン</t>
    </rPh>
    <phoneticPr fontId="7"/>
  </si>
  <si>
    <t>全　国</t>
    <rPh sb="0" eb="1">
      <t>ゼン</t>
    </rPh>
    <rPh sb="2" eb="3">
      <t>クニ</t>
    </rPh>
    <phoneticPr fontId="7"/>
  </si>
  <si>
    <t>（平成２７年ー令和２年）</t>
    <rPh sb="1" eb="3">
      <t>ヘイセイ</t>
    </rPh>
    <rPh sb="5" eb="6">
      <t>ネン</t>
    </rPh>
    <rPh sb="7" eb="9">
      <t>レイワ</t>
    </rPh>
    <rPh sb="10" eb="11">
      <t>ネン</t>
    </rPh>
    <phoneticPr fontId="32"/>
  </si>
  <si>
    <t>令和2年</t>
    <rPh sb="0" eb="2">
      <t>レイワ</t>
    </rPh>
    <phoneticPr fontId="32"/>
  </si>
  <si>
    <t>平成27年</t>
    <rPh sb="0" eb="2">
      <t>ヘイセイ</t>
    </rPh>
    <phoneticPr fontId="32"/>
  </si>
  <si>
    <t>令和2年</t>
    <rPh sb="0" eb="2">
      <t>レイワ</t>
    </rPh>
    <rPh sb="3" eb="4">
      <t>ネン</t>
    </rPh>
    <phoneticPr fontId="7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</si>
  <si>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7"/>
  </si>
  <si>
    <t>　　　※ （ ）内は平成27年10月１日</t>
    <phoneticPr fontId="7"/>
  </si>
  <si>
    <t>平成12</t>
    <rPh sb="0" eb="2">
      <t>ヘイセイ</t>
    </rPh>
    <phoneticPr fontId="7"/>
  </si>
  <si>
    <t>平成27年</t>
    <phoneticPr fontId="7"/>
  </si>
  <si>
    <t>東京都特別区部</t>
    <rPh sb="0" eb="3">
      <t>トウキョウト</t>
    </rPh>
    <phoneticPr fontId="7"/>
  </si>
  <si>
    <t>千葉市</t>
    <phoneticPr fontId="7"/>
  </si>
  <si>
    <t>富里市</t>
    <phoneticPr fontId="7"/>
  </si>
  <si>
    <t>佐倉市</t>
    <phoneticPr fontId="7"/>
  </si>
  <si>
    <t>香取市</t>
    <phoneticPr fontId="7"/>
  </si>
  <si>
    <t>芝山町</t>
    <phoneticPr fontId="7"/>
  </si>
  <si>
    <t>印西市</t>
    <phoneticPr fontId="7"/>
  </si>
  <si>
    <t>酒々井町</t>
    <phoneticPr fontId="7"/>
  </si>
  <si>
    <t>船橋市</t>
    <phoneticPr fontId="7"/>
  </si>
  <si>
    <t>八千代市</t>
    <phoneticPr fontId="7"/>
  </si>
  <si>
    <t>栄町</t>
    <phoneticPr fontId="7"/>
  </si>
  <si>
    <t>八街市</t>
    <phoneticPr fontId="7"/>
  </si>
  <si>
    <t>（令和2年10月１日）</t>
    <rPh sb="1" eb="3">
      <t>レイワ</t>
    </rPh>
    <rPh sb="4" eb="5">
      <t>ネン</t>
    </rPh>
    <rPh sb="7" eb="8">
      <t>ガツ</t>
    </rPh>
    <rPh sb="9" eb="10">
      <t>ニチ</t>
    </rPh>
    <phoneticPr fontId="7"/>
  </si>
  <si>
    <t>-</t>
    <phoneticPr fontId="7"/>
  </si>
  <si>
    <t>人　口　構成比(％)</t>
    <phoneticPr fontId="7"/>
  </si>
  <si>
    <t>令和2</t>
    <rPh sb="0" eb="2">
      <t>レイワ</t>
    </rPh>
    <phoneticPr fontId="7"/>
  </si>
  <si>
    <t>成田市</t>
    <rPh sb="0" eb="2">
      <t>ナリタ</t>
    </rPh>
    <rPh sb="2" eb="3">
      <t>シ</t>
    </rPh>
    <phoneticPr fontId="7"/>
  </si>
  <si>
    <t>千葉県</t>
    <rPh sb="0" eb="3">
      <t>チバケン</t>
    </rPh>
    <phoneticPr fontId="7"/>
  </si>
  <si>
    <t>全国</t>
    <rPh sb="0" eb="2">
      <t>ゼンコク</t>
    </rPh>
    <phoneticPr fontId="7"/>
  </si>
  <si>
    <t>調整</t>
    <rPh sb="0" eb="2">
      <t>チョウセイ</t>
    </rPh>
    <phoneticPr fontId="7"/>
  </si>
  <si>
    <t>２-１２　産業（大分類）別就業人口（１５歳以上）</t>
    <phoneticPr fontId="7"/>
  </si>
  <si>
    <t>令和2
(成田市)</t>
    <rPh sb="0" eb="2">
      <t>レイワ</t>
    </rPh>
    <rPh sb="5" eb="8">
      <t>ナ</t>
    </rPh>
    <phoneticPr fontId="7"/>
  </si>
  <si>
    <t>-</t>
    <phoneticPr fontId="7"/>
  </si>
  <si>
    <t>　　　「他市区町村で従業」には従業・通学市区町村「不詳・外国」を含む。</t>
    <rPh sb="4" eb="5">
      <t>ホカ</t>
    </rPh>
    <rPh sb="5" eb="7">
      <t>シク</t>
    </rPh>
    <rPh sb="7" eb="9">
      <t>チョウソン</t>
    </rPh>
    <rPh sb="10" eb="12">
      <t>ジュウギョウ</t>
    </rPh>
    <rPh sb="18" eb="20">
      <t>ツウガク</t>
    </rPh>
    <rPh sb="20" eb="22">
      <t>シク</t>
    </rPh>
    <rPh sb="22" eb="24">
      <t>チョウソン</t>
    </rPh>
    <rPh sb="25" eb="27">
      <t>フショウ</t>
    </rPh>
    <rPh sb="28" eb="30">
      <t>ガイコク</t>
    </rPh>
    <phoneticPr fontId="7"/>
  </si>
  <si>
    <t>令和2年国勢調査　人口集中地区　境界図（参考）</t>
    <rPh sb="0" eb="2">
      <t>レイワ</t>
    </rPh>
    <rPh sb="3" eb="4">
      <t>ネン</t>
    </rPh>
    <rPh sb="4" eb="6">
      <t>コクセイ</t>
    </rPh>
    <rPh sb="6" eb="8">
      <t>チョウサ</t>
    </rPh>
    <rPh sb="9" eb="11">
      <t>ジンコウ</t>
    </rPh>
    <rPh sb="11" eb="13">
      <t>シュウチュウ</t>
    </rPh>
    <rPh sb="13" eb="15">
      <t>チク</t>
    </rPh>
    <rPh sb="16" eb="18">
      <t>キョウカイ</t>
    </rPh>
    <rPh sb="18" eb="19">
      <t>ズ</t>
    </rPh>
    <rPh sb="20" eb="22">
      <t>サンコウ</t>
    </rPh>
    <phoneticPr fontId="7"/>
  </si>
  <si>
    <t>　　　以前のデータは外国人登録人口。</t>
    <rPh sb="10" eb="12">
      <t>ガイコク</t>
    </rPh>
    <rPh sb="12" eb="13">
      <t>ジン</t>
    </rPh>
    <rPh sb="13" eb="15">
      <t>トウロク</t>
    </rPh>
    <rPh sb="15" eb="17">
      <t>ジンコウ</t>
    </rPh>
    <phoneticPr fontId="7"/>
  </si>
  <si>
    <t>人口（国勢調査）（人）</t>
    <rPh sb="0" eb="2">
      <t>ジンコウ</t>
    </rPh>
    <rPh sb="3" eb="5">
      <t>コクセイ</t>
    </rPh>
    <rPh sb="5" eb="7">
      <t>チョウサ</t>
    </rPh>
    <rPh sb="9" eb="10">
      <t>ヒト</t>
    </rPh>
    <phoneticPr fontId="7"/>
  </si>
  <si>
    <r>
      <t xml:space="preserve">人　口
</t>
    </r>
    <r>
      <rPr>
        <sz val="7.5"/>
        <rFont val="BIZ UDゴシック"/>
        <family val="3"/>
        <charset val="128"/>
      </rPr>
      <t>(毎月常住人口)</t>
    </r>
    <r>
      <rPr>
        <sz val="11"/>
        <rFont val="BIZ UDゴシック"/>
        <family val="3"/>
        <charset val="128"/>
      </rPr>
      <t xml:space="preserve">
（人）</t>
    </r>
    <phoneticPr fontId="7"/>
  </si>
  <si>
    <t>の  人  口</t>
    <rPh sb="3" eb="4">
      <t>ヒト</t>
    </rPh>
    <rPh sb="6" eb="7">
      <t>クチ</t>
    </rPh>
    <phoneticPr fontId="7"/>
  </si>
  <si>
    <t xml:space="preserve">    区分
年</t>
    <rPh sb="4" eb="6">
      <t>クブン</t>
    </rPh>
    <rPh sb="7" eb="8">
      <t>ネン</t>
    </rPh>
    <phoneticPr fontId="7"/>
  </si>
  <si>
    <t xml:space="preserve">   区分
 年</t>
    <rPh sb="3" eb="5">
      <t>クブン</t>
    </rPh>
    <rPh sb="7" eb="8">
      <t>ネン</t>
    </rPh>
    <phoneticPr fontId="7"/>
  </si>
  <si>
    <t>男女別</t>
    <rPh sb="0" eb="2">
      <t>ダンジョ</t>
    </rPh>
    <phoneticPr fontId="7"/>
  </si>
  <si>
    <t xml:space="preserve">          区分
年度</t>
    <rPh sb="10" eb="12">
      <t>クブン</t>
    </rPh>
    <rPh sb="13" eb="15">
      <t>ネンド</t>
    </rPh>
    <phoneticPr fontId="7"/>
  </si>
  <si>
    <t>　　　在の旧下総町，旧大栄町の大正9年～昭和15年の男女別人口は，他の年の男女比による推計値である。</t>
    <rPh sb="5" eb="6">
      <t>キュウ</t>
    </rPh>
    <rPh sb="6" eb="9">
      <t>ｓ</t>
    </rPh>
    <rPh sb="10" eb="11">
      <t>キュウ</t>
    </rPh>
    <rPh sb="11" eb="14">
      <t>ｔ</t>
    </rPh>
    <rPh sb="15" eb="17">
      <t>タイショウ</t>
    </rPh>
    <rPh sb="18" eb="19">
      <t>ネン</t>
    </rPh>
    <rPh sb="20" eb="22">
      <t>ショウワ</t>
    </rPh>
    <rPh sb="24" eb="25">
      <t>ネン</t>
    </rPh>
    <rPh sb="26" eb="28">
      <t>ダンジョ</t>
    </rPh>
    <rPh sb="28" eb="29">
      <t>ベツ</t>
    </rPh>
    <rPh sb="29" eb="31">
      <t>ジンコウ</t>
    </rPh>
    <rPh sb="33" eb="34">
      <t>タ</t>
    </rPh>
    <rPh sb="35" eb="36">
      <t>ネン</t>
    </rPh>
    <rPh sb="39" eb="40">
      <t>ヒ</t>
    </rPh>
    <rPh sb="43" eb="46">
      <t>スイケイチ</t>
    </rPh>
    <phoneticPr fontId="7"/>
  </si>
  <si>
    <t xml:space="preserve">    年
階級</t>
    <rPh sb="4" eb="5">
      <t>ネン</t>
    </rPh>
    <rPh sb="6" eb="8">
      <t>カイキュウ</t>
    </rPh>
    <phoneticPr fontId="7"/>
  </si>
  <si>
    <t xml:space="preserve">        区分
市名</t>
    <rPh sb="8" eb="10">
      <t>クブン</t>
    </rPh>
    <rPh sb="11" eb="12">
      <t>シ</t>
    </rPh>
    <rPh sb="12" eb="13">
      <t>ナ</t>
    </rPh>
    <phoneticPr fontId="7"/>
  </si>
  <si>
    <t xml:space="preserve">    区分
市名</t>
    <phoneticPr fontId="7"/>
  </si>
  <si>
    <t>　　　項目
年</t>
    <rPh sb="3" eb="5">
      <t>コウモク</t>
    </rPh>
    <rPh sb="7" eb="8">
      <t>ネン</t>
    </rPh>
    <phoneticPr fontId="32"/>
  </si>
  <si>
    <t xml:space="preserve">              年
区分</t>
    <rPh sb="14" eb="15">
      <t>ネン</t>
    </rPh>
    <rPh sb="16" eb="18">
      <t>クブン</t>
    </rPh>
    <phoneticPr fontId="7"/>
  </si>
  <si>
    <t>（注）台湾については，平成24年までは中国に含まれ，平成25年以降は既に国籍・地域欄に「台湾」</t>
    <rPh sb="11" eb="13">
      <t>ヘイセイ</t>
    </rPh>
    <rPh sb="15" eb="16">
      <t>ネン</t>
    </rPh>
    <rPh sb="19" eb="21">
      <t>チュウゴク</t>
    </rPh>
    <rPh sb="22" eb="23">
      <t>フク</t>
    </rPh>
    <rPh sb="26" eb="28">
      <t>ヘイセイ</t>
    </rPh>
    <rPh sb="30" eb="31">
      <t>ネン</t>
    </rPh>
    <rPh sb="31" eb="33">
      <t>イコウ</t>
    </rPh>
    <phoneticPr fontId="7"/>
  </si>
  <si>
    <t>　　　の記載のある在留カード又は特別永住者証明書の交付を受けた人の数である。</t>
    <phoneticPr fontId="7"/>
  </si>
  <si>
    <t>　　　　　　　　区分
産業別</t>
    <rPh sb="8" eb="10">
      <t>クブン</t>
    </rPh>
    <rPh sb="11" eb="14">
      <t>サンギョウベツ</t>
    </rPh>
    <phoneticPr fontId="7"/>
  </si>
  <si>
    <t>　　　　　　     　　年・区分
産業別</t>
    <rPh sb="13" eb="14">
      <t>ネン</t>
    </rPh>
    <rPh sb="15" eb="17">
      <t>クブン</t>
    </rPh>
    <rPh sb="18" eb="21">
      <t>サンギョウベツ</t>
    </rPh>
    <phoneticPr fontId="7"/>
  </si>
  <si>
    <t>　　　　　　　　　　年・区分
産業別</t>
    <rPh sb="10" eb="11">
      <t>ネン</t>
    </rPh>
    <rPh sb="12" eb="14">
      <t>クブン</t>
    </rPh>
    <rPh sb="15" eb="18">
      <t>サンギョウベツ</t>
    </rPh>
    <phoneticPr fontId="7"/>
  </si>
  <si>
    <t>（注）昭和30年～45年の地区別世帯数及び人口は，住民基本台帳の資料による。(このうち昭和30年分に限り，4月1日現数値である。）</t>
    <rPh sb="1" eb="2">
      <t>チュウ</t>
    </rPh>
    <rPh sb="3" eb="5">
      <t>ショウワ</t>
    </rPh>
    <rPh sb="7" eb="8">
      <t>ネン</t>
    </rPh>
    <rPh sb="11" eb="12">
      <t>ネン</t>
    </rPh>
    <rPh sb="13" eb="15">
      <t>チク</t>
    </rPh>
    <rPh sb="15" eb="16">
      <t>ベツ</t>
    </rPh>
    <rPh sb="16" eb="19">
      <t>セタイスウ</t>
    </rPh>
    <rPh sb="19" eb="20">
      <t>オヨ</t>
    </rPh>
    <rPh sb="21" eb="23">
      <t>ジンコウ</t>
    </rPh>
    <rPh sb="25" eb="27">
      <t>ジュウミン</t>
    </rPh>
    <rPh sb="27" eb="29">
      <t>キホン</t>
    </rPh>
    <rPh sb="29" eb="31">
      <t>ダイチョウ</t>
    </rPh>
    <rPh sb="32" eb="34">
      <t>シリョウ</t>
    </rPh>
    <rPh sb="43" eb="45">
      <t>ショウワ</t>
    </rPh>
    <rPh sb="47" eb="48">
      <t>ネン</t>
    </rPh>
    <rPh sb="48" eb="49">
      <t>ブン</t>
    </rPh>
    <rPh sb="50" eb="51">
      <t>カギ</t>
    </rPh>
    <rPh sb="54" eb="55">
      <t>ツキ</t>
    </rPh>
    <rPh sb="56" eb="57">
      <t>ニチ</t>
    </rPh>
    <phoneticPr fontId="7"/>
  </si>
  <si>
    <t>（注）県統計課「千葉県年齢別・町丁字別人口」をもとに作成。</t>
    <phoneticPr fontId="7"/>
  </si>
  <si>
    <t>　　　人口は，住民基本台帳法に基づき住民票に記載された者。</t>
    <phoneticPr fontId="7"/>
  </si>
  <si>
    <t>令和5年度</t>
    <rPh sb="0" eb="2">
      <t>レイワ</t>
    </rPh>
    <phoneticPr fontId="7"/>
  </si>
  <si>
    <t>（令和6年4月1日）</t>
    <rPh sb="1" eb="3">
      <t>レイワ</t>
    </rPh>
    <rPh sb="4" eb="5">
      <t>ネン</t>
    </rPh>
    <rPh sb="5" eb="6">
      <t>ヘイネン</t>
    </rPh>
    <phoneticPr fontId="7"/>
  </si>
  <si>
    <t>　　　その他に含まれる国はレバノン，ソヴィエト連邦，ソマリア，イラク，エチオピア，ジャマイカ，セネガル，ノルウェ</t>
    <rPh sb="5" eb="6">
      <t>タ</t>
    </rPh>
    <rPh sb="7" eb="8">
      <t>フク</t>
    </rPh>
    <rPh sb="11" eb="12">
      <t>クニ</t>
    </rPh>
    <phoneticPr fontId="1"/>
  </si>
  <si>
    <t>　　　ー,ブルガリア，モルドバ，トリニダード・トバゴ，キルギス，ハンガリー，ラトビア，パナマ，チュニジア,</t>
    <phoneticPr fontId="32"/>
  </si>
  <si>
    <t>　　　ジョージア，リトアニア,　ブータン,　モーリシャス,パナマ,ポルトガル,ジョージア,チェコ,エストニア等</t>
    <rPh sb="54" eb="55">
      <t>ナド</t>
    </rPh>
    <phoneticPr fontId="7"/>
  </si>
  <si>
    <t>（注）面積は令和6年7月1日現在の数値。</t>
    <rPh sb="1" eb="2">
      <t>チュウ</t>
    </rPh>
    <rPh sb="6" eb="8">
      <t>レイワ</t>
    </rPh>
    <rPh sb="9" eb="10">
      <t>ネン</t>
    </rPh>
    <phoneticPr fontId="8"/>
  </si>
  <si>
    <t>　　　面積の「＊」は境界未定地であるため，参考値を掲載。</t>
    <rPh sb="21" eb="23">
      <t>サンコウ</t>
    </rPh>
    <phoneticPr fontId="7"/>
  </si>
  <si>
    <t>（令和6年3月31日）</t>
    <rPh sb="1" eb="3">
      <t>レイワ</t>
    </rPh>
    <rPh sb="4" eb="5">
      <t>ネン</t>
    </rPh>
    <rPh sb="5" eb="6">
      <t>ヘイネン</t>
    </rPh>
    <rPh sb="6" eb="7">
      <t>ガツ</t>
    </rPh>
    <rPh sb="9" eb="10">
      <t>ニチ</t>
    </rPh>
    <phoneticPr fontId="7"/>
  </si>
  <si>
    <t>（令和6年3月31日）</t>
    <rPh sb="1" eb="3">
      <t>レイワ</t>
    </rPh>
    <rPh sb="4" eb="5">
      <t>ネン</t>
    </rPh>
    <rPh sb="6" eb="7">
      <t>ガツ</t>
    </rPh>
    <rPh sb="9" eb="10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</si>
</sst>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 * #,##0_ ;_ * \-#,##0_ ;_ * &quot;-&quot;_ ;_ @_ "/>
    <numFmt numFmtId="176" formatCode="#,##0_ "/>
    <numFmt numFmtId="177" formatCode="#,##0_);\(#,##0\)"/>
    <numFmt numFmtId="178" formatCode="#,##0_);[Red]\(#,##0\)"/>
    <numFmt numFmtId="179" formatCode="#,##0.0_ "/>
    <numFmt numFmtId="180" formatCode="#,##0;&quot;△ &quot;#,##0"/>
    <numFmt numFmtId="181" formatCode="#,##0.0_);[Red]\(#,##0.0\)"/>
    <numFmt numFmtId="182" formatCode="0_);\(0\)"/>
    <numFmt numFmtId="183" formatCode="#,##0.0;&quot;△ &quot;#,##0.0"/>
    <numFmt numFmtId="184" formatCode="#,##0;\-#,##0;&quot;－&quot;"/>
    <numFmt numFmtId="185" formatCode="#,##0_ ;[Red]\-#,##0\ ;&quot;－&quot;"/>
    <numFmt numFmtId="186" formatCode="#,##0.0_ ;[Red]\-#,##0.0\ ;&quot;－&quot;"/>
    <numFmt numFmtId="187" formatCode="#,##0.00_ ;[Red]\-#,##0.00\ ;&quot;－&quot;"/>
    <numFmt numFmtId="188" formatCode="#,##0;[Red]#,##0"/>
    <numFmt numFmtId="189" formatCode="#,##0.00;[Red]#,##0.00"/>
    <numFmt numFmtId="190" formatCode="#,##0.00_ "/>
    <numFmt numFmtId="191" formatCode="#,##0_);\(#,##0\);&quot;-&quot;"/>
    <numFmt numFmtId="192" formatCode="#,##0;&quot;△ &quot;#,##0;&quot;－&quot;"/>
    <numFmt numFmtId="193" formatCode="0_ "/>
    <numFmt numFmtId="194" formatCode="#,##0.0_ ;[Red]\-#,##0.0\ "/>
    <numFmt numFmtId="195" formatCode="0.00000"/>
    <numFmt numFmtId="196" formatCode="0.00_ "/>
    <numFmt numFmtId="197" formatCode="0.0"/>
    <numFmt numFmtId="198" formatCode="0.0_);[Red]\(0.0\)"/>
  </numFmts>
  <fonts count="49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56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7.5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6"/>
      <name val="BIZ UD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Down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38" fontId="5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6" fillId="0" borderId="0"/>
    <xf numFmtId="0" fontId="6" fillId="0" borderId="0"/>
    <xf numFmtId="0" fontId="15" fillId="0" borderId="0"/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7" borderId="36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6" borderId="37" applyNumberFormat="0" applyFont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8" borderId="3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18" borderId="4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39" applyNumberFormat="0" applyAlignment="0" applyProtection="0">
      <alignment vertical="center"/>
    </xf>
    <xf numFmtId="0" fontId="16" fillId="0" borderId="0">
      <alignment vertical="center"/>
    </xf>
    <xf numFmtId="0" fontId="31" fillId="9" borderId="0" applyNumberFormat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8" fillId="18" borderId="44" applyNumberFormat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3" fillId="18" borderId="39" applyNumberFormat="0" applyAlignment="0" applyProtection="0">
      <alignment vertical="center"/>
    </xf>
    <xf numFmtId="0" fontId="16" fillId="6" borderId="37" applyNumberFormat="0" applyFont="0" applyAlignment="0" applyProtection="0">
      <alignment vertical="center"/>
    </xf>
    <xf numFmtId="0" fontId="16" fillId="6" borderId="37" applyNumberFormat="0" applyFont="0" applyAlignment="0" applyProtection="0">
      <alignment vertical="center"/>
    </xf>
    <xf numFmtId="0" fontId="23" fillId="18" borderId="39" applyNumberFormat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18" borderId="44" applyNumberFormat="0" applyAlignment="0" applyProtection="0">
      <alignment vertical="center"/>
    </xf>
    <xf numFmtId="0" fontId="30" fillId="10" borderId="39" applyNumberFormat="0" applyAlignment="0" applyProtection="0">
      <alignment vertical="center"/>
    </xf>
    <xf numFmtId="0" fontId="30" fillId="10" borderId="39" applyNumberFormat="0" applyAlignment="0" applyProtection="0">
      <alignment vertical="center"/>
    </xf>
    <xf numFmtId="0" fontId="2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5" fillId="0" borderId="0"/>
  </cellStyleXfs>
  <cellXfs count="618">
    <xf numFmtId="0" fontId="0" fillId="0" borderId="0" xfId="0"/>
    <xf numFmtId="0" fontId="36" fillId="0" borderId="0" xfId="0" applyFont="1" applyAlignment="1">
      <alignment vertical="center"/>
    </xf>
    <xf numFmtId="0" fontId="36" fillId="0" borderId="0" xfId="33" applyFont="1" applyAlignment="1">
      <alignment vertical="center"/>
    </xf>
    <xf numFmtId="0" fontId="36" fillId="0" borderId="0" xfId="35" applyFont="1"/>
    <xf numFmtId="0" fontId="37" fillId="0" borderId="0" xfId="0" applyFont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39" fillId="0" borderId="0" xfId="0" applyFont="1" applyAlignment="1">
      <alignment vertical="center"/>
    </xf>
    <xf numFmtId="188" fontId="40" fillId="0" borderId="11" xfId="3" applyNumberFormat="1" applyFont="1" applyFill="1" applyBorder="1" applyAlignment="1">
      <alignment horizontal="right" vertical="center"/>
    </xf>
    <xf numFmtId="188" fontId="40" fillId="0" borderId="3" xfId="3" applyNumberFormat="1" applyFont="1" applyFill="1" applyBorder="1" applyAlignment="1">
      <alignment horizontal="right" vertical="center"/>
    </xf>
    <xf numFmtId="188" fontId="40" fillId="0" borderId="13" xfId="3" applyNumberFormat="1" applyFont="1" applyFill="1" applyBorder="1" applyAlignment="1">
      <alignment horizontal="right" vertical="center"/>
    </xf>
    <xf numFmtId="188" fontId="40" fillId="0" borderId="0" xfId="3" applyNumberFormat="1" applyFont="1" applyFill="1" applyBorder="1" applyAlignment="1">
      <alignment horizontal="right" vertical="center"/>
    </xf>
    <xf numFmtId="188" fontId="40" fillId="0" borderId="10" xfId="3" applyNumberFormat="1" applyFont="1" applyFill="1" applyBorder="1" applyAlignment="1">
      <alignment horizontal="right" vertical="center"/>
    </xf>
    <xf numFmtId="188" fontId="40" fillId="0" borderId="19" xfId="3" applyNumberFormat="1" applyFont="1" applyFill="1" applyBorder="1" applyAlignment="1">
      <alignment horizontal="right" vertical="center"/>
    </xf>
    <xf numFmtId="188" fontId="40" fillId="0" borderId="7" xfId="3" applyNumberFormat="1" applyFont="1" applyFill="1" applyBorder="1" applyAlignment="1">
      <alignment horizontal="right" vertical="center"/>
    </xf>
    <xf numFmtId="0" fontId="44" fillId="0" borderId="0" xfId="33" applyFont="1" applyAlignment="1">
      <alignment vertical="center"/>
    </xf>
    <xf numFmtId="0" fontId="44" fillId="0" borderId="0" xfId="33" applyFont="1" applyAlignment="1">
      <alignment horizontal="center" vertical="center"/>
    </xf>
    <xf numFmtId="0" fontId="44" fillId="0" borderId="0" xfId="33" applyFont="1" applyAlignment="1">
      <alignment horizontal="centerContinuous" vertical="center"/>
    </xf>
    <xf numFmtId="0" fontId="37" fillId="0" borderId="0" xfId="35" applyFont="1" applyAlignment="1">
      <alignment horizontal="center"/>
    </xf>
    <xf numFmtId="0" fontId="36" fillId="0" borderId="0" xfId="0" applyFont="1"/>
    <xf numFmtId="0" fontId="36" fillId="0" borderId="0" xfId="35" applyFont="1" applyAlignment="1">
      <alignment horizontal="centerContinuous" vertical="center"/>
    </xf>
    <xf numFmtId="0" fontId="37" fillId="0" borderId="0" xfId="84" applyFont="1" applyAlignment="1">
      <alignment horizontal="center" vertical="center"/>
    </xf>
    <xf numFmtId="0" fontId="36" fillId="0" borderId="0" xfId="84" applyFont="1">
      <alignment vertical="center"/>
    </xf>
    <xf numFmtId="0" fontId="36" fillId="0" borderId="0" xfId="84" applyFont="1" applyAlignment="1">
      <alignment horizontal="center" vertical="center" shrinkToFit="1"/>
    </xf>
    <xf numFmtId="0" fontId="46" fillId="0" borderId="0" xfId="84" applyFont="1" applyAlignment="1">
      <alignment horizontal="center" vertical="center"/>
    </xf>
    <xf numFmtId="0" fontId="36" fillId="0" borderId="0" xfId="84" applyFont="1" applyAlignment="1">
      <alignment horizontal="center" vertical="center"/>
    </xf>
    <xf numFmtId="0" fontId="36" fillId="0" borderId="6" xfId="84" applyFont="1" applyBorder="1" applyAlignment="1">
      <alignment horizontal="center" vertical="center" shrinkToFit="1"/>
    </xf>
    <xf numFmtId="0" fontId="36" fillId="0" borderId="4" xfId="84" applyFont="1" applyBorder="1" applyAlignment="1">
      <alignment horizontal="center" vertical="center" shrinkToFit="1"/>
    </xf>
    <xf numFmtId="196" fontId="36" fillId="0" borderId="4" xfId="84" applyNumberFormat="1" applyFont="1" applyBorder="1" applyAlignment="1">
      <alignment horizontal="center" vertical="center" shrinkToFit="1"/>
    </xf>
    <xf numFmtId="0" fontId="36" fillId="0" borderId="6" xfId="84" applyFont="1" applyBorder="1">
      <alignment vertical="center"/>
    </xf>
    <xf numFmtId="196" fontId="36" fillId="0" borderId="45" xfId="84" applyNumberFormat="1" applyFont="1" applyBorder="1" applyAlignment="1">
      <alignment horizontal="center" vertical="center" shrinkToFit="1"/>
    </xf>
    <xf numFmtId="0" fontId="36" fillId="0" borderId="12" xfId="84" applyFont="1" applyBorder="1">
      <alignment vertical="center"/>
    </xf>
    <xf numFmtId="0" fontId="40" fillId="0" borderId="9" xfId="84" applyFont="1" applyBorder="1" applyAlignment="1">
      <alignment vertical="center" shrinkToFit="1"/>
    </xf>
    <xf numFmtId="176" fontId="36" fillId="0" borderId="9" xfId="84" applyNumberFormat="1" applyFont="1" applyBorder="1">
      <alignment vertical="center"/>
    </xf>
    <xf numFmtId="196" fontId="36" fillId="0" borderId="9" xfId="84" applyNumberFormat="1" applyFont="1" applyBorder="1">
      <alignment vertical="center"/>
    </xf>
    <xf numFmtId="0" fontId="36" fillId="0" borderId="9" xfId="84" applyFont="1" applyBorder="1">
      <alignment vertical="center"/>
    </xf>
    <xf numFmtId="196" fontId="36" fillId="0" borderId="11" xfId="84" applyNumberFormat="1" applyFont="1" applyBorder="1">
      <alignment vertical="center"/>
    </xf>
    <xf numFmtId="0" fontId="36" fillId="0" borderId="10" xfId="84" applyFont="1" applyBorder="1">
      <alignment vertical="center"/>
    </xf>
    <xf numFmtId="176" fontId="36" fillId="0" borderId="9" xfId="84" applyNumberFormat="1" applyFont="1" applyBorder="1" applyAlignment="1">
      <alignment vertical="center" shrinkToFit="1"/>
    </xf>
    <xf numFmtId="196" fontId="40" fillId="0" borderId="11" xfId="84" applyNumberFormat="1" applyFont="1" applyBorder="1">
      <alignment vertical="center"/>
    </xf>
    <xf numFmtId="0" fontId="36" fillId="0" borderId="23" xfId="84" applyFont="1" applyBorder="1">
      <alignment vertical="center"/>
    </xf>
    <xf numFmtId="0" fontId="40" fillId="0" borderId="15" xfId="84" applyFont="1" applyBorder="1" applyAlignment="1">
      <alignment vertical="center" shrinkToFit="1"/>
    </xf>
    <xf numFmtId="176" fontId="36" fillId="0" borderId="15" xfId="84" applyNumberFormat="1" applyFont="1" applyBorder="1">
      <alignment vertical="center"/>
    </xf>
    <xf numFmtId="196" fontId="36" fillId="0" borderId="15" xfId="84" applyNumberFormat="1" applyFont="1" applyBorder="1">
      <alignment vertical="center"/>
    </xf>
    <xf numFmtId="0" fontId="36" fillId="0" borderId="15" xfId="84" applyFont="1" applyBorder="1">
      <alignment vertical="center"/>
    </xf>
    <xf numFmtId="38" fontId="36" fillId="0" borderId="15" xfId="85" applyFont="1" applyFill="1" applyBorder="1" applyAlignment="1">
      <alignment vertical="center" shrinkToFit="1"/>
    </xf>
    <xf numFmtId="196" fontId="40" fillId="0" borderId="19" xfId="84" applyNumberFormat="1" applyFont="1" applyBorder="1">
      <alignment vertical="center"/>
    </xf>
    <xf numFmtId="0" fontId="40" fillId="0" borderId="0" xfId="84" applyFont="1">
      <alignment vertical="center"/>
    </xf>
    <xf numFmtId="0" fontId="40" fillId="0" borderId="3" xfId="84" applyFont="1" applyBorder="1">
      <alignment vertical="center"/>
    </xf>
    <xf numFmtId="0" fontId="36" fillId="0" borderId="0" xfId="84" applyFont="1" applyAlignment="1">
      <alignment horizontal="right" vertical="center"/>
    </xf>
    <xf numFmtId="0" fontId="36" fillId="0" borderId="0" xfId="34" applyFont="1"/>
    <xf numFmtId="0" fontId="36" fillId="0" borderId="8" xfId="34" applyFont="1" applyBorder="1"/>
    <xf numFmtId="0" fontId="36" fillId="0" borderId="8" xfId="34" applyFont="1" applyBorder="1" applyAlignment="1">
      <alignment horizontal="right" vertical="center"/>
    </xf>
    <xf numFmtId="0" fontId="36" fillId="0" borderId="1" xfId="34" applyFont="1" applyBorder="1" applyAlignment="1">
      <alignment horizontal="center" vertical="center"/>
    </xf>
    <xf numFmtId="0" fontId="36" fillId="0" borderId="0" xfId="34" applyFont="1" applyAlignment="1">
      <alignment horizontal="center" vertical="center"/>
    </xf>
    <xf numFmtId="0" fontId="36" fillId="0" borderId="2" xfId="34" applyFont="1" applyBorder="1" applyAlignment="1">
      <alignment horizontal="center" vertical="center"/>
    </xf>
    <xf numFmtId="0" fontId="36" fillId="0" borderId="9" xfId="34" applyFont="1" applyBorder="1" applyAlignment="1">
      <alignment horizontal="center" vertical="center" textRotation="255"/>
    </xf>
    <xf numFmtId="0" fontId="36" fillId="0" borderId="9" xfId="34" applyFont="1" applyBorder="1" applyAlignment="1">
      <alignment horizontal="center" vertical="center"/>
    </xf>
    <xf numFmtId="0" fontId="36" fillId="0" borderId="22" xfId="34" applyFont="1" applyBorder="1" applyAlignment="1">
      <alignment horizontal="center" vertical="center"/>
    </xf>
    <xf numFmtId="0" fontId="36" fillId="0" borderId="9" xfId="34" applyFont="1" applyBorder="1" applyAlignment="1">
      <alignment horizontal="distributed" vertical="center"/>
    </xf>
    <xf numFmtId="0" fontId="36" fillId="0" borderId="11" xfId="34" applyFont="1" applyBorder="1" applyAlignment="1">
      <alignment horizontal="distributed" vertical="center"/>
    </xf>
    <xf numFmtId="0" fontId="36" fillId="0" borderId="22" xfId="34" applyFont="1" applyBorder="1" applyAlignment="1">
      <alignment horizontal="center" vertical="center" textRotation="255"/>
    </xf>
    <xf numFmtId="176" fontId="40" fillId="0" borderId="13" xfId="34" applyNumberFormat="1" applyFont="1" applyBorder="1" applyAlignment="1">
      <alignment horizontal="right" vertical="center"/>
    </xf>
    <xf numFmtId="176" fontId="40" fillId="0" borderId="3" xfId="34" applyNumberFormat="1" applyFont="1" applyBorder="1" applyAlignment="1">
      <alignment horizontal="right" vertical="center"/>
    </xf>
    <xf numFmtId="176" fontId="40" fillId="0" borderId="11" xfId="34" applyNumberFormat="1" applyFont="1" applyBorder="1" applyAlignment="1">
      <alignment horizontal="right" vertical="center"/>
    </xf>
    <xf numFmtId="176" fontId="40" fillId="0" borderId="0" xfId="34" applyNumberFormat="1" applyFont="1" applyAlignment="1">
      <alignment horizontal="right" vertical="center"/>
    </xf>
    <xf numFmtId="0" fontId="36" fillId="0" borderId="23" xfId="34" applyFont="1" applyBorder="1" applyAlignment="1">
      <alignment horizontal="center" vertical="center"/>
    </xf>
    <xf numFmtId="0" fontId="36" fillId="0" borderId="15" xfId="34" applyFont="1" applyBorder="1" applyAlignment="1">
      <alignment horizontal="center" vertical="center" textRotation="255"/>
    </xf>
    <xf numFmtId="176" fontId="40" fillId="0" borderId="19" xfId="34" applyNumberFormat="1" applyFont="1" applyBorder="1" applyAlignment="1">
      <alignment horizontal="right" vertical="center"/>
    </xf>
    <xf numFmtId="176" fontId="40" fillId="0" borderId="7" xfId="34" applyNumberFormat="1" applyFont="1" applyBorder="1" applyAlignment="1">
      <alignment horizontal="right" vertical="center"/>
    </xf>
    <xf numFmtId="0" fontId="40" fillId="0" borderId="3" xfId="34" applyFont="1" applyBorder="1" applyAlignment="1">
      <alignment vertical="center"/>
    </xf>
    <xf numFmtId="0" fontId="36" fillId="0" borderId="3" xfId="34" applyFont="1" applyBorder="1" applyAlignment="1">
      <alignment vertical="center"/>
    </xf>
    <xf numFmtId="0" fontId="36" fillId="0" borderId="3" xfId="34" applyFont="1" applyBorder="1" applyAlignment="1">
      <alignment horizontal="right" vertical="center"/>
    </xf>
    <xf numFmtId="0" fontId="40" fillId="0" borderId="0" xfId="34" applyFont="1"/>
    <xf numFmtId="188" fontId="36" fillId="0" borderId="0" xfId="34" applyNumberFormat="1" applyFont="1"/>
    <xf numFmtId="188" fontId="36" fillId="0" borderId="8" xfId="34" applyNumberFormat="1" applyFont="1" applyBorder="1"/>
    <xf numFmtId="188" fontId="36" fillId="0" borderId="8" xfId="34" applyNumberFormat="1" applyFont="1" applyBorder="1" applyAlignment="1">
      <alignment horizontal="right" vertical="center"/>
    </xf>
    <xf numFmtId="188" fontId="36" fillId="0" borderId="20" xfId="34" applyNumberFormat="1" applyFont="1" applyBorder="1" applyAlignment="1">
      <alignment horizontal="center" vertical="center" shrinkToFit="1"/>
    </xf>
    <xf numFmtId="188" fontId="36" fillId="0" borderId="0" xfId="34" applyNumberFormat="1" applyFont="1" applyAlignment="1">
      <alignment horizontal="distributed" vertical="center"/>
    </xf>
    <xf numFmtId="188" fontId="36" fillId="0" borderId="13" xfId="34" applyNumberFormat="1" applyFont="1" applyBorder="1" applyAlignment="1">
      <alignment horizontal="right" vertical="center"/>
    </xf>
    <xf numFmtId="189" fontId="36" fillId="0" borderId="3" xfId="34" applyNumberFormat="1" applyFont="1" applyBorder="1" applyAlignment="1">
      <alignment horizontal="right" vertical="center"/>
    </xf>
    <xf numFmtId="188" fontId="36" fillId="0" borderId="11" xfId="34" applyNumberFormat="1" applyFont="1" applyBorder="1" applyAlignment="1">
      <alignment horizontal="right" vertical="center"/>
    </xf>
    <xf numFmtId="189" fontId="36" fillId="0" borderId="0" xfId="34" applyNumberFormat="1" applyFont="1" applyAlignment="1">
      <alignment horizontal="right" vertical="center"/>
    </xf>
    <xf numFmtId="188" fontId="36" fillId="0" borderId="19" xfId="34" applyNumberFormat="1" applyFont="1" applyBorder="1" applyAlignment="1">
      <alignment horizontal="right" vertical="center"/>
    </xf>
    <xf numFmtId="189" fontId="36" fillId="0" borderId="7" xfId="34" applyNumberFormat="1" applyFont="1" applyBorder="1" applyAlignment="1">
      <alignment horizontal="right" vertical="center"/>
    </xf>
    <xf numFmtId="188" fontId="36" fillId="0" borderId="0" xfId="34" applyNumberFormat="1" applyFont="1" applyAlignment="1">
      <alignment vertical="top"/>
    </xf>
    <xf numFmtId="188" fontId="36" fillId="0" borderId="14" xfId="34" applyNumberFormat="1" applyFont="1" applyBorder="1" applyAlignment="1">
      <alignment horizontal="center" vertical="center" shrinkToFit="1"/>
    </xf>
    <xf numFmtId="188" fontId="36" fillId="0" borderId="0" xfId="34" applyNumberFormat="1" applyFont="1" applyAlignment="1">
      <alignment horizontal="center"/>
    </xf>
    <xf numFmtId="189" fontId="36" fillId="0" borderId="12" xfId="34" applyNumberFormat="1" applyFont="1" applyBorder="1" applyAlignment="1">
      <alignment horizontal="right" vertical="center"/>
    </xf>
    <xf numFmtId="189" fontId="36" fillId="0" borderId="13" xfId="34" applyNumberFormat="1" applyFont="1" applyBorder="1" applyAlignment="1">
      <alignment horizontal="right" vertical="center"/>
    </xf>
    <xf numFmtId="189" fontId="36" fillId="0" borderId="10" xfId="34" applyNumberFormat="1" applyFont="1" applyBorder="1" applyAlignment="1">
      <alignment horizontal="right" vertical="center"/>
    </xf>
    <xf numFmtId="189" fontId="36" fillId="0" borderId="11" xfId="34" applyNumberFormat="1" applyFont="1" applyBorder="1" applyAlignment="1">
      <alignment horizontal="right" vertical="center"/>
    </xf>
    <xf numFmtId="188" fontId="36" fillId="0" borderId="0" xfId="34" applyNumberFormat="1" applyFont="1" applyAlignment="1">
      <alignment horizontal="right" vertical="center"/>
    </xf>
    <xf numFmtId="188" fontId="36" fillId="0" borderId="0" xfId="34" applyNumberFormat="1" applyFont="1" applyAlignment="1">
      <alignment horizontal="distributed" vertical="center" wrapText="1"/>
    </xf>
    <xf numFmtId="188" fontId="40" fillId="0" borderId="0" xfId="34" applyNumberFormat="1" applyFont="1" applyAlignment="1">
      <alignment horizontal="distributed" vertical="center" wrapText="1"/>
    </xf>
    <xf numFmtId="188" fontId="42" fillId="0" borderId="0" xfId="34" applyNumberFormat="1" applyFont="1" applyAlignment="1">
      <alignment horizontal="distributed" vertical="center" wrapText="1"/>
    </xf>
    <xf numFmtId="189" fontId="36" fillId="0" borderId="23" xfId="34" applyNumberFormat="1" applyFont="1" applyBorder="1" applyAlignment="1">
      <alignment horizontal="right" vertical="center"/>
    </xf>
    <xf numFmtId="189" fontId="36" fillId="0" borderId="19" xfId="34" applyNumberFormat="1" applyFont="1" applyBorder="1" applyAlignment="1">
      <alignment horizontal="right" vertical="center"/>
    </xf>
    <xf numFmtId="188" fontId="41" fillId="0" borderId="0" xfId="34" applyNumberFormat="1" applyFont="1" applyAlignment="1">
      <alignment horizontal="right" vertical="top"/>
    </xf>
    <xf numFmtId="188" fontId="36" fillId="0" borderId="0" xfId="34" applyNumberFormat="1" applyFont="1" applyAlignment="1">
      <alignment horizontal="left" vertical="center"/>
    </xf>
    <xf numFmtId="188" fontId="40" fillId="0" borderId="13" xfId="34" applyNumberFormat="1" applyFont="1" applyBorder="1" applyAlignment="1">
      <alignment horizontal="center" vertical="center"/>
    </xf>
    <xf numFmtId="188" fontId="36" fillId="0" borderId="0" xfId="34" applyNumberFormat="1" applyFont="1" applyAlignment="1">
      <alignment horizontal="center" vertical="center"/>
    </xf>
    <xf numFmtId="188" fontId="36" fillId="0" borderId="11" xfId="34" applyNumberFormat="1" applyFont="1" applyBorder="1" applyAlignment="1">
      <alignment horizontal="center" vertical="center"/>
    </xf>
    <xf numFmtId="188" fontId="40" fillId="0" borderId="11" xfId="34" applyNumberFormat="1" applyFont="1" applyBorder="1" applyAlignment="1">
      <alignment horizontal="center" vertical="center"/>
    </xf>
    <xf numFmtId="188" fontId="36" fillId="0" borderId="7" xfId="34" applyNumberFormat="1" applyFont="1" applyBorder="1" applyAlignment="1">
      <alignment horizontal="center" vertical="center"/>
    </xf>
    <xf numFmtId="188" fontId="36" fillId="0" borderId="19" xfId="34" applyNumberFormat="1" applyFont="1" applyBorder="1" applyAlignment="1">
      <alignment horizontal="center" vertical="center"/>
    </xf>
    <xf numFmtId="188" fontId="42" fillId="0" borderId="19" xfId="34" applyNumberFormat="1" applyFont="1" applyBorder="1" applyAlignment="1">
      <alignment horizontal="center" vertical="center"/>
    </xf>
    <xf numFmtId="188" fontId="40" fillId="0" borderId="0" xfId="34" applyNumberFormat="1" applyFont="1" applyAlignment="1">
      <alignment horizontal="distributed" vertical="center"/>
    </xf>
    <xf numFmtId="188" fontId="42" fillId="0" borderId="0" xfId="34" applyNumberFormat="1" applyFont="1" applyAlignment="1">
      <alignment horizontal="distributed" vertical="center"/>
    </xf>
    <xf numFmtId="188" fontId="41" fillId="0" borderId="0" xfId="34" applyNumberFormat="1" applyFont="1" applyAlignment="1">
      <alignment horizontal="distributed" vertical="center"/>
    </xf>
    <xf numFmtId="188" fontId="48" fillId="0" borderId="0" xfId="34" applyNumberFormat="1" applyFont="1" applyAlignment="1">
      <alignment horizontal="distributed" vertical="center"/>
    </xf>
    <xf numFmtId="188" fontId="36" fillId="0" borderId="7" xfId="34" applyNumberFormat="1" applyFont="1" applyBorder="1" applyAlignment="1">
      <alignment horizontal="distributed" vertical="center"/>
    </xf>
    <xf numFmtId="188" fontId="40" fillId="0" borderId="0" xfId="34" applyNumberFormat="1" applyFont="1" applyAlignment="1">
      <alignment vertical="center"/>
    </xf>
    <xf numFmtId="188" fontId="36" fillId="0" borderId="0" xfId="34" applyNumberFormat="1" applyFont="1" applyAlignment="1">
      <alignment vertical="center"/>
    </xf>
    <xf numFmtId="0" fontId="37" fillId="0" borderId="0" xfId="39" applyFont="1" applyAlignment="1">
      <alignment horizontal="center" vertical="center"/>
    </xf>
    <xf numFmtId="0" fontId="36" fillId="0" borderId="0" xfId="39" applyFont="1" applyAlignment="1">
      <alignment vertical="center"/>
    </xf>
    <xf numFmtId="0" fontId="36" fillId="0" borderId="8" xfId="39" applyFont="1" applyBorder="1" applyAlignment="1">
      <alignment vertical="center"/>
    </xf>
    <xf numFmtId="0" fontId="36" fillId="0" borderId="8" xfId="39" applyFont="1" applyBorder="1" applyAlignment="1">
      <alignment horizontal="right" vertical="center"/>
    </xf>
    <xf numFmtId="0" fontId="41" fillId="0" borderId="27" xfId="39" applyFont="1" applyBorder="1" applyAlignment="1">
      <alignment vertical="distributed" wrapText="1"/>
    </xf>
    <xf numFmtId="0" fontId="41" fillId="0" borderId="25" xfId="39" applyFont="1" applyBorder="1" applyAlignment="1">
      <alignment horizontal="right" vertical="distributed" wrapText="1"/>
    </xf>
    <xf numFmtId="0" fontId="41" fillId="0" borderId="7" xfId="39" applyFont="1" applyBorder="1" applyAlignment="1">
      <alignment vertical="distributed"/>
    </xf>
    <xf numFmtId="0" fontId="41" fillId="0" borderId="26" xfId="39" applyFont="1" applyBorder="1" applyAlignment="1">
      <alignment horizontal="left" vertical="distributed"/>
    </xf>
    <xf numFmtId="178" fontId="42" fillId="0" borderId="0" xfId="39" applyNumberFormat="1" applyFont="1" applyAlignment="1">
      <alignment horizontal="right" vertical="center"/>
    </xf>
    <xf numFmtId="191" fontId="42" fillId="0" borderId="0" xfId="39" applyNumberFormat="1" applyFont="1" applyAlignment="1">
      <alignment horizontal="right" vertical="center"/>
    </xf>
    <xf numFmtId="191" fontId="42" fillId="0" borderId="11" xfId="39" applyNumberFormat="1" applyFont="1" applyBorder="1" applyAlignment="1">
      <alignment horizontal="right" vertical="center"/>
    </xf>
    <xf numFmtId="191" fontId="42" fillId="0" borderId="19" xfId="39" applyNumberFormat="1" applyFont="1" applyBorder="1" applyAlignment="1">
      <alignment horizontal="right" vertical="center"/>
    </xf>
    <xf numFmtId="191" fontId="42" fillId="0" borderId="7" xfId="39" applyNumberFormat="1" applyFont="1" applyBorder="1" applyAlignment="1">
      <alignment horizontal="right" vertical="center"/>
    </xf>
    <xf numFmtId="0" fontId="42" fillId="0" borderId="0" xfId="39" applyFont="1" applyAlignment="1">
      <alignment vertical="center"/>
    </xf>
    <xf numFmtId="0" fontId="40" fillId="0" borderId="0" xfId="39" applyFont="1" applyAlignment="1">
      <alignment vertical="center"/>
    </xf>
    <xf numFmtId="0" fontId="36" fillId="0" borderId="0" xfId="16" applyFont="1" applyAlignment="1">
      <alignment vertical="center"/>
    </xf>
    <xf numFmtId="0" fontId="36" fillId="0" borderId="0" xfId="39" applyFont="1" applyAlignment="1">
      <alignment horizontal="right" vertical="center"/>
    </xf>
    <xf numFmtId="0" fontId="42" fillId="0" borderId="0" xfId="39" applyFont="1" applyAlignment="1">
      <alignment horizontal="right" vertical="center"/>
    </xf>
    <xf numFmtId="0" fontId="36" fillId="0" borderId="0" xfId="36" applyFont="1" applyAlignment="1">
      <alignment vertical="center"/>
    </xf>
    <xf numFmtId="176" fontId="36" fillId="0" borderId="0" xfId="36" applyNumberFormat="1" applyFont="1" applyAlignment="1">
      <alignment vertical="center"/>
    </xf>
    <xf numFmtId="176" fontId="36" fillId="0" borderId="0" xfId="36" applyNumberFormat="1" applyFont="1" applyAlignment="1">
      <alignment horizontal="right" vertical="center"/>
    </xf>
    <xf numFmtId="176" fontId="36" fillId="0" borderId="16" xfId="0" applyNumberFormat="1" applyFont="1" applyBorder="1" applyAlignment="1">
      <alignment horizontal="center" vertical="center" wrapText="1"/>
    </xf>
    <xf numFmtId="176" fontId="36" fillId="0" borderId="17" xfId="0" applyNumberFormat="1" applyFont="1" applyBorder="1" applyAlignment="1">
      <alignment horizontal="center" vertical="center" wrapText="1"/>
    </xf>
    <xf numFmtId="176" fontId="36" fillId="0" borderId="5" xfId="0" applyNumberFormat="1" applyFont="1" applyBorder="1" applyAlignment="1">
      <alignment vertical="center"/>
    </xf>
    <xf numFmtId="176" fontId="36" fillId="0" borderId="24" xfId="0" applyNumberFormat="1" applyFont="1" applyBorder="1" applyAlignment="1">
      <alignment horizontal="center" vertical="center" wrapText="1"/>
    </xf>
    <xf numFmtId="176" fontId="36" fillId="0" borderId="14" xfId="0" applyNumberFormat="1" applyFont="1" applyBorder="1" applyAlignment="1">
      <alignment horizontal="center" vertical="center" wrapText="1"/>
    </xf>
    <xf numFmtId="176" fontId="36" fillId="0" borderId="14" xfId="0" applyNumberFormat="1" applyFont="1" applyBorder="1" applyAlignment="1">
      <alignment vertical="center" textRotation="255"/>
    </xf>
    <xf numFmtId="176" fontId="36" fillId="0" borderId="0" xfId="0" applyNumberFormat="1" applyFont="1" applyAlignment="1">
      <alignment horizontal="left" vertical="center" indent="1"/>
    </xf>
    <xf numFmtId="176" fontId="40" fillId="0" borderId="9" xfId="0" applyNumberFormat="1" applyFont="1" applyBorder="1" applyAlignment="1">
      <alignment horizontal="right" vertical="center"/>
    </xf>
    <xf numFmtId="176" fontId="40" fillId="0" borderId="13" xfId="0" applyNumberFormat="1" applyFont="1" applyBorder="1" applyAlignment="1">
      <alignment horizontal="right" vertical="center"/>
    </xf>
    <xf numFmtId="176" fontId="40" fillId="0" borderId="3" xfId="0" applyNumberFormat="1" applyFont="1" applyBorder="1" applyAlignment="1">
      <alignment horizontal="right" vertical="center"/>
    </xf>
    <xf numFmtId="176" fontId="40" fillId="0" borderId="12" xfId="0" applyNumberFormat="1" applyFont="1" applyBorder="1" applyAlignment="1">
      <alignment horizontal="right" vertical="center"/>
    </xf>
    <xf numFmtId="179" fontId="40" fillId="0" borderId="0" xfId="0" applyNumberFormat="1" applyFont="1" applyAlignment="1">
      <alignment horizontal="right" vertical="center"/>
    </xf>
    <xf numFmtId="176" fontId="40" fillId="0" borderId="11" xfId="0" applyNumberFormat="1" applyFont="1" applyBorder="1" applyAlignment="1">
      <alignment horizontal="right" vertical="center"/>
    </xf>
    <xf numFmtId="176" fontId="40" fillId="0" borderId="0" xfId="0" applyNumberFormat="1" applyFont="1" applyAlignment="1">
      <alignment horizontal="right" vertical="center"/>
    </xf>
    <xf numFmtId="176" fontId="40" fillId="0" borderId="10" xfId="0" applyNumberFormat="1" applyFont="1" applyBorder="1" applyAlignment="1">
      <alignment horizontal="right" vertical="center"/>
    </xf>
    <xf numFmtId="176" fontId="40" fillId="0" borderId="21" xfId="0" applyNumberFormat="1" applyFont="1" applyBorder="1" applyAlignment="1">
      <alignment horizontal="distributed" vertical="center" indent="1"/>
    </xf>
    <xf numFmtId="176" fontId="40" fillId="0" borderId="14" xfId="0" applyNumberFormat="1" applyFont="1" applyBorder="1" applyAlignment="1">
      <alignment horizontal="right" vertical="center"/>
    </xf>
    <xf numFmtId="176" fontId="40" fillId="0" borderId="20" xfId="0" applyNumberFormat="1" applyFont="1" applyBorder="1" applyAlignment="1">
      <alignment horizontal="right" vertical="center"/>
    </xf>
    <xf numFmtId="176" fontId="40" fillId="0" borderId="21" xfId="0" applyNumberFormat="1" applyFont="1" applyBorder="1" applyAlignment="1">
      <alignment horizontal="right" vertical="center"/>
    </xf>
    <xf numFmtId="176" fontId="40" fillId="0" borderId="24" xfId="0" applyNumberFormat="1" applyFont="1" applyBorder="1" applyAlignment="1">
      <alignment horizontal="right" vertical="center"/>
    </xf>
    <xf numFmtId="176" fontId="40" fillId="0" borderId="18" xfId="0" applyNumberFormat="1" applyFont="1" applyBorder="1" applyAlignment="1">
      <alignment horizontal="right" vertical="center"/>
    </xf>
    <xf numFmtId="179" fontId="40" fillId="0" borderId="21" xfId="0" applyNumberFormat="1" applyFont="1" applyBorder="1" applyAlignment="1">
      <alignment horizontal="right" vertical="center"/>
    </xf>
    <xf numFmtId="176" fontId="40" fillId="0" borderId="0" xfId="36" applyNumberFormat="1" applyFont="1" applyAlignment="1">
      <alignment vertical="center"/>
    </xf>
    <xf numFmtId="176" fontId="40" fillId="0" borderId="0" xfId="36" applyNumberFormat="1" applyFont="1" applyAlignment="1">
      <alignment horizontal="right" vertical="center"/>
    </xf>
    <xf numFmtId="0" fontId="36" fillId="0" borderId="8" xfId="36" applyFont="1" applyBorder="1" applyAlignment="1">
      <alignment vertical="center"/>
    </xf>
    <xf numFmtId="0" fontId="36" fillId="0" borderId="16" xfId="36" applyFont="1" applyBorder="1" applyAlignment="1">
      <alignment horizontal="center" vertical="center"/>
    </xf>
    <xf numFmtId="0" fontId="36" fillId="0" borderId="20" xfId="36" applyFont="1" applyBorder="1" applyAlignment="1">
      <alignment horizontal="center" vertical="center"/>
    </xf>
    <xf numFmtId="0" fontId="36" fillId="0" borderId="0" xfId="36" applyFont="1" applyAlignment="1">
      <alignment horizontal="center" vertical="center"/>
    </xf>
    <xf numFmtId="0" fontId="36" fillId="0" borderId="19" xfId="36" applyFont="1" applyBorder="1" applyAlignment="1">
      <alignment horizontal="center" vertical="center"/>
    </xf>
    <xf numFmtId="0" fontId="36" fillId="0" borderId="9" xfId="36" applyFont="1" applyBorder="1" applyAlignment="1">
      <alignment horizontal="center" vertical="center" wrapText="1"/>
    </xf>
    <xf numFmtId="0" fontId="36" fillId="0" borderId="11" xfId="36" applyFont="1" applyBorder="1" applyAlignment="1">
      <alignment horizontal="center" vertical="center" wrapText="1"/>
    </xf>
    <xf numFmtId="0" fontId="36" fillId="0" borderId="7" xfId="36" applyFont="1" applyBorder="1" applyAlignment="1">
      <alignment horizontal="center" vertical="center"/>
    </xf>
    <xf numFmtId="0" fontId="36" fillId="0" borderId="0" xfId="36" applyFont="1" applyAlignment="1">
      <alignment horizontal="left" vertical="center"/>
    </xf>
    <xf numFmtId="185" fontId="40" fillId="0" borderId="3" xfId="36" applyNumberFormat="1" applyFont="1" applyBorder="1" applyAlignment="1">
      <alignment horizontal="right" vertical="center"/>
    </xf>
    <xf numFmtId="185" fontId="40" fillId="0" borderId="0" xfId="36" applyNumberFormat="1" applyFont="1" applyAlignment="1">
      <alignment horizontal="right" vertical="center"/>
    </xf>
    <xf numFmtId="185" fontId="36" fillId="0" borderId="0" xfId="36" applyNumberFormat="1" applyFont="1" applyAlignment="1">
      <alignment horizontal="right" vertical="center"/>
    </xf>
    <xf numFmtId="0" fontId="36" fillId="0" borderId="7" xfId="36" applyFont="1" applyBorder="1" applyAlignment="1">
      <alignment horizontal="left" vertical="center" shrinkToFit="1"/>
    </xf>
    <xf numFmtId="185" fontId="40" fillId="0" borderId="7" xfId="36" applyNumberFormat="1" applyFont="1" applyBorder="1" applyAlignment="1">
      <alignment horizontal="right" vertical="center"/>
    </xf>
    <xf numFmtId="0" fontId="36" fillId="0" borderId="7" xfId="36" applyFont="1" applyBorder="1" applyAlignment="1">
      <alignment horizontal="distributed" vertical="center"/>
    </xf>
    <xf numFmtId="0" fontId="36" fillId="0" borderId="3" xfId="36" applyFont="1" applyBorder="1" applyAlignment="1">
      <alignment vertical="center"/>
    </xf>
    <xf numFmtId="0" fontId="36" fillId="0" borderId="3" xfId="36" applyFont="1" applyBorder="1" applyAlignment="1">
      <alignment horizontal="right" vertical="center"/>
    </xf>
    <xf numFmtId="0" fontId="36" fillId="0" borderId="0" xfId="36" applyFont="1" applyAlignment="1">
      <alignment horizontal="right" vertical="center"/>
    </xf>
    <xf numFmtId="0" fontId="44" fillId="0" borderId="0" xfId="35" applyFont="1" applyAlignment="1">
      <alignment vertical="center"/>
    </xf>
    <xf numFmtId="0" fontId="36" fillId="0" borderId="1" xfId="35" applyFont="1" applyBorder="1" applyAlignment="1">
      <alignment horizontal="center" vertical="center" shrinkToFit="1"/>
    </xf>
    <xf numFmtId="0" fontId="36" fillId="0" borderId="0" xfId="35" applyFont="1" applyAlignment="1">
      <alignment vertical="center"/>
    </xf>
    <xf numFmtId="0" fontId="36" fillId="0" borderId="9" xfId="35" applyFont="1" applyBorder="1" applyAlignment="1">
      <alignment horizontal="center" vertical="center" shrinkToFit="1"/>
    </xf>
    <xf numFmtId="0" fontId="36" fillId="0" borderId="24" xfId="35" applyFont="1" applyBorder="1" applyAlignment="1">
      <alignment horizontal="center" vertical="center" shrinkToFit="1"/>
    </xf>
    <xf numFmtId="0" fontId="36" fillId="0" borderId="14" xfId="35" applyFont="1" applyBorder="1" applyAlignment="1">
      <alignment horizontal="center" vertical="center" shrinkToFit="1"/>
    </xf>
    <xf numFmtId="0" fontId="36" fillId="0" borderId="15" xfId="35" applyFont="1" applyBorder="1" applyAlignment="1">
      <alignment horizontal="center" vertical="center" shrinkToFit="1"/>
    </xf>
    <xf numFmtId="0" fontId="36" fillId="0" borderId="23" xfId="35" applyFont="1" applyBorder="1" applyAlignment="1">
      <alignment horizontal="center" vertical="center" shrinkToFit="1"/>
    </xf>
    <xf numFmtId="176" fontId="36" fillId="0" borderId="13" xfId="35" applyNumberFormat="1" applyFont="1" applyBorder="1" applyAlignment="1">
      <alignment horizontal="center" vertical="center"/>
    </xf>
    <xf numFmtId="176" fontId="36" fillId="0" borderId="3" xfId="35" applyNumberFormat="1" applyFont="1" applyBorder="1" applyAlignment="1">
      <alignment horizontal="center" vertical="center"/>
    </xf>
    <xf numFmtId="190" fontId="36" fillId="0" borderId="13" xfId="35" applyNumberFormat="1" applyFont="1" applyBorder="1" applyAlignment="1">
      <alignment horizontal="center" vertical="center"/>
    </xf>
    <xf numFmtId="190" fontId="36" fillId="0" borderId="12" xfId="35" applyNumberFormat="1" applyFont="1" applyBorder="1" applyAlignment="1">
      <alignment horizontal="center" vertical="center"/>
    </xf>
    <xf numFmtId="179" fontId="36" fillId="0" borderId="3" xfId="35" applyNumberFormat="1" applyFont="1" applyBorder="1" applyAlignment="1">
      <alignment horizontal="center" vertical="center"/>
    </xf>
    <xf numFmtId="179" fontId="36" fillId="0" borderId="13" xfId="35" applyNumberFormat="1" applyFont="1" applyBorder="1" applyAlignment="1">
      <alignment horizontal="center" vertical="center"/>
    </xf>
    <xf numFmtId="179" fontId="36" fillId="0" borderId="12" xfId="35" applyNumberFormat="1" applyFont="1" applyBorder="1" applyAlignment="1">
      <alignment horizontal="center" vertical="center"/>
    </xf>
    <xf numFmtId="179" fontId="36" fillId="0" borderId="0" xfId="35" applyNumberFormat="1" applyFont="1" applyAlignment="1">
      <alignment horizontal="center" vertical="center"/>
    </xf>
    <xf numFmtId="0" fontId="36" fillId="0" borderId="0" xfId="35" applyFont="1" applyAlignment="1">
      <alignment horizontal="center" vertical="center"/>
    </xf>
    <xf numFmtId="176" fontId="36" fillId="0" borderId="11" xfId="35" applyNumberFormat="1" applyFont="1" applyBorder="1" applyAlignment="1">
      <alignment horizontal="right" vertical="center"/>
    </xf>
    <xf numFmtId="176" fontId="36" fillId="0" borderId="0" xfId="35" applyNumberFormat="1" applyFont="1" applyAlignment="1">
      <alignment horizontal="right" vertical="center"/>
    </xf>
    <xf numFmtId="190" fontId="36" fillId="0" borderId="11" xfId="35" applyNumberFormat="1" applyFont="1" applyBorder="1" applyAlignment="1">
      <alignment horizontal="right" vertical="center"/>
    </xf>
    <xf numFmtId="190" fontId="36" fillId="0" borderId="10" xfId="35" applyNumberFormat="1" applyFont="1" applyBorder="1" applyAlignment="1">
      <alignment horizontal="right" vertical="center"/>
    </xf>
    <xf numFmtId="179" fontId="36" fillId="0" borderId="0" xfId="35" applyNumberFormat="1" applyFont="1" applyAlignment="1">
      <alignment horizontal="right" vertical="center"/>
    </xf>
    <xf numFmtId="179" fontId="36" fillId="0" borderId="11" xfId="35" applyNumberFormat="1" applyFont="1" applyBorder="1" applyAlignment="1">
      <alignment horizontal="right" vertical="center"/>
    </xf>
    <xf numFmtId="179" fontId="36" fillId="0" borderId="10" xfId="35" applyNumberFormat="1" applyFont="1" applyBorder="1" applyAlignment="1">
      <alignment horizontal="right" vertical="center"/>
    </xf>
    <xf numFmtId="176" fontId="40" fillId="0" borderId="11" xfId="35" applyNumberFormat="1" applyFont="1" applyBorder="1" applyAlignment="1">
      <alignment horizontal="right" vertical="center" shrinkToFit="1"/>
    </xf>
    <xf numFmtId="176" fontId="40" fillId="0" borderId="0" xfId="35" applyNumberFormat="1" applyFont="1" applyAlignment="1">
      <alignment horizontal="right" vertical="center" shrinkToFit="1"/>
    </xf>
    <xf numFmtId="190" fontId="40" fillId="0" borderId="11" xfId="35" applyNumberFormat="1" applyFont="1" applyBorder="1" applyAlignment="1">
      <alignment horizontal="right" vertical="center"/>
    </xf>
    <xf numFmtId="190" fontId="40" fillId="0" borderId="10" xfId="35" applyNumberFormat="1" applyFont="1" applyBorder="1" applyAlignment="1">
      <alignment horizontal="right" vertical="center"/>
    </xf>
    <xf numFmtId="179" fontId="40" fillId="0" borderId="0" xfId="3" applyNumberFormat="1" applyFont="1" applyFill="1" applyBorder="1" applyAlignment="1">
      <alignment horizontal="right" vertical="center"/>
    </xf>
    <xf numFmtId="179" fontId="40" fillId="0" borderId="11" xfId="35" applyNumberFormat="1" applyFont="1" applyBorder="1" applyAlignment="1">
      <alignment horizontal="right" vertical="center"/>
    </xf>
    <xf numFmtId="179" fontId="40" fillId="0" borderId="10" xfId="35" applyNumberFormat="1" applyFont="1" applyBorder="1" applyAlignment="1">
      <alignment horizontal="right" vertical="center"/>
    </xf>
    <xf numFmtId="179" fontId="40" fillId="0" borderId="0" xfId="35" applyNumberFormat="1" applyFont="1" applyAlignment="1">
      <alignment horizontal="right" vertical="center"/>
    </xf>
    <xf numFmtId="4" fontId="36" fillId="0" borderId="0" xfId="35" applyNumberFormat="1" applyFont="1" applyAlignment="1">
      <alignment vertical="center"/>
    </xf>
    <xf numFmtId="176" fontId="40" fillId="0" borderId="11" xfId="35" applyNumberFormat="1" applyFont="1" applyBorder="1" applyAlignment="1">
      <alignment horizontal="right" vertical="center"/>
    </xf>
    <xf numFmtId="176" fontId="40" fillId="0" borderId="0" xfId="35" applyNumberFormat="1" applyFont="1" applyAlignment="1">
      <alignment horizontal="right" vertical="center"/>
    </xf>
    <xf numFmtId="0" fontId="36" fillId="0" borderId="7" xfId="35" applyFont="1" applyBorder="1" applyAlignment="1">
      <alignment vertical="center"/>
    </xf>
    <xf numFmtId="176" fontId="36" fillId="0" borderId="19" xfId="3" applyNumberFormat="1" applyFont="1" applyFill="1" applyBorder="1" applyAlignment="1">
      <alignment vertical="center"/>
    </xf>
    <xf numFmtId="176" fontId="36" fillId="0" borderId="7" xfId="3" applyNumberFormat="1" applyFont="1" applyFill="1" applyBorder="1" applyAlignment="1">
      <alignment vertical="center"/>
    </xf>
    <xf numFmtId="190" fontId="36" fillId="0" borderId="19" xfId="3" applyNumberFormat="1" applyFont="1" applyFill="1" applyBorder="1" applyAlignment="1">
      <alignment vertical="center"/>
    </xf>
    <xf numFmtId="190" fontId="36" fillId="0" borderId="23" xfId="3" applyNumberFormat="1" applyFont="1" applyFill="1" applyBorder="1" applyAlignment="1">
      <alignment vertical="center"/>
    </xf>
    <xf numFmtId="179" fontId="36" fillId="0" borderId="7" xfId="3" applyNumberFormat="1" applyFont="1" applyFill="1" applyBorder="1" applyAlignment="1">
      <alignment vertical="center"/>
    </xf>
    <xf numFmtId="179" fontId="36" fillId="0" borderId="19" xfId="3" applyNumberFormat="1" applyFont="1" applyFill="1" applyBorder="1" applyAlignment="1">
      <alignment vertical="center"/>
    </xf>
    <xf numFmtId="179" fontId="36" fillId="0" borderId="23" xfId="3" applyNumberFormat="1" applyFont="1" applyFill="1" applyBorder="1" applyAlignment="1">
      <alignment vertical="center"/>
    </xf>
    <xf numFmtId="179" fontId="36" fillId="0" borderId="19" xfId="35" applyNumberFormat="1" applyFont="1" applyBorder="1" applyAlignment="1">
      <alignment horizontal="right" vertical="center"/>
    </xf>
    <xf numFmtId="179" fontId="36" fillId="0" borderId="7" xfId="35" applyNumberFormat="1" applyFont="1" applyBorder="1" applyAlignment="1">
      <alignment horizontal="right" vertical="center"/>
    </xf>
    <xf numFmtId="0" fontId="40" fillId="0" borderId="0" xfId="35" applyFont="1" applyAlignment="1">
      <alignment vertical="center"/>
    </xf>
    <xf numFmtId="180" fontId="44" fillId="0" borderId="0" xfId="35" applyNumberFormat="1" applyFont="1" applyAlignment="1">
      <alignment vertical="center"/>
    </xf>
    <xf numFmtId="0" fontId="36" fillId="0" borderId="0" xfId="35" applyFont="1" applyAlignment="1">
      <alignment horizontal="right" vertical="center"/>
    </xf>
    <xf numFmtId="176" fontId="36" fillId="0" borderId="0" xfId="34" applyNumberFormat="1" applyFont="1" applyAlignment="1">
      <alignment horizontal="right" vertical="center"/>
    </xf>
    <xf numFmtId="0" fontId="36" fillId="0" borderId="0" xfId="34" applyFont="1" applyAlignment="1">
      <alignment horizontal="right" vertical="center"/>
    </xf>
    <xf numFmtId="0" fontId="45" fillId="0" borderId="0" xfId="34" applyFont="1" applyAlignment="1">
      <alignment vertical="center"/>
    </xf>
    <xf numFmtId="0" fontId="36" fillId="0" borderId="0" xfId="34" applyFont="1" applyAlignment="1">
      <alignment horizontal="centerContinuous" vertical="center"/>
    </xf>
    <xf numFmtId="0" fontId="36" fillId="0" borderId="0" xfId="34" applyFont="1" applyAlignment="1">
      <alignment vertical="center"/>
    </xf>
    <xf numFmtId="0" fontId="36" fillId="0" borderId="0" xfId="34" applyFont="1" applyAlignment="1">
      <alignment horizontal="distributed" vertical="center"/>
    </xf>
    <xf numFmtId="49" fontId="40" fillId="0" borderId="0" xfId="34" applyNumberFormat="1" applyFont="1" applyAlignment="1">
      <alignment vertical="center"/>
    </xf>
    <xf numFmtId="0" fontId="36" fillId="0" borderId="14" xfId="34" applyFont="1" applyBorder="1" applyAlignment="1">
      <alignment horizontal="center" vertical="center"/>
    </xf>
    <xf numFmtId="0" fontId="36" fillId="0" borderId="20" xfId="34" applyFont="1" applyBorder="1" applyAlignment="1">
      <alignment horizontal="center" vertical="center" shrinkToFit="1"/>
    </xf>
    <xf numFmtId="185" fontId="40" fillId="0" borderId="13" xfId="34" applyNumberFormat="1" applyFont="1" applyBorder="1" applyAlignment="1">
      <alignment horizontal="right" vertical="center"/>
    </xf>
    <xf numFmtId="185" fontId="40" fillId="0" borderId="0" xfId="34" applyNumberFormat="1" applyFont="1" applyAlignment="1">
      <alignment horizontal="right" vertical="center"/>
    </xf>
    <xf numFmtId="185" fontId="40" fillId="0" borderId="3" xfId="34" applyNumberFormat="1" applyFont="1" applyBorder="1" applyAlignment="1">
      <alignment vertical="center"/>
    </xf>
    <xf numFmtId="185" fontId="40" fillId="0" borderId="0" xfId="34" applyNumberFormat="1" applyFont="1" applyAlignment="1">
      <alignment vertical="center"/>
    </xf>
    <xf numFmtId="185" fontId="40" fillId="0" borderId="13" xfId="34" applyNumberFormat="1" applyFont="1" applyBorder="1" applyAlignment="1">
      <alignment vertical="center"/>
    </xf>
    <xf numFmtId="186" fontId="40" fillId="0" borderId="0" xfId="34" applyNumberFormat="1" applyFont="1" applyAlignment="1">
      <alignment horizontal="right" vertical="center"/>
    </xf>
    <xf numFmtId="181" fontId="36" fillId="0" borderId="0" xfId="34" applyNumberFormat="1" applyFont="1"/>
    <xf numFmtId="185" fontId="40" fillId="0" borderId="11" xfId="34" applyNumberFormat="1" applyFont="1" applyBorder="1" applyAlignment="1">
      <alignment horizontal="right" vertical="center"/>
    </xf>
    <xf numFmtId="185" fontId="40" fillId="0" borderId="0" xfId="2" applyNumberFormat="1" applyFont="1" applyFill="1" applyAlignment="1">
      <alignment horizontal="right" vertical="center"/>
    </xf>
    <xf numFmtId="185" fontId="40" fillId="0" borderId="0" xfId="37" quotePrefix="1" applyNumberFormat="1" applyFont="1" applyAlignment="1">
      <alignment horizontal="right" vertical="center"/>
    </xf>
    <xf numFmtId="185" fontId="40" fillId="0" borderId="11" xfId="37" quotePrefix="1" applyNumberFormat="1" applyFont="1" applyBorder="1" applyAlignment="1">
      <alignment horizontal="right" vertical="center"/>
    </xf>
    <xf numFmtId="181" fontId="36" fillId="0" borderId="0" xfId="0" applyNumberFormat="1" applyFont="1"/>
    <xf numFmtId="0" fontId="40" fillId="0" borderId="7" xfId="34" applyFont="1" applyBorder="1" applyAlignment="1">
      <alignment horizontal="center" vertical="center"/>
    </xf>
    <xf numFmtId="185" fontId="40" fillId="0" borderId="19" xfId="34" applyNumberFormat="1" applyFont="1" applyBorder="1" applyAlignment="1">
      <alignment horizontal="right" vertical="center"/>
    </xf>
    <xf numFmtId="185" fontId="40" fillId="0" borderId="7" xfId="34" applyNumberFormat="1" applyFont="1" applyBorder="1" applyAlignment="1">
      <alignment horizontal="right" vertical="center"/>
    </xf>
    <xf numFmtId="185" fontId="40" fillId="0" borderId="7" xfId="2" applyNumberFormat="1" applyFont="1" applyFill="1" applyBorder="1" applyAlignment="1">
      <alignment horizontal="right" vertical="center"/>
    </xf>
    <xf numFmtId="185" fontId="40" fillId="0" borderId="7" xfId="37" quotePrefix="1" applyNumberFormat="1" applyFont="1" applyBorder="1" applyAlignment="1">
      <alignment horizontal="right" vertical="center"/>
    </xf>
    <xf numFmtId="186" fontId="40" fillId="0" borderId="7" xfId="34" applyNumberFormat="1" applyFont="1" applyBorder="1" applyAlignment="1">
      <alignment horizontal="right" vertical="center"/>
    </xf>
    <xf numFmtId="0" fontId="44" fillId="0" borderId="0" xfId="34" applyFont="1"/>
    <xf numFmtId="0" fontId="44" fillId="0" borderId="8" xfId="34" applyFont="1" applyBorder="1"/>
    <xf numFmtId="182" fontId="36" fillId="0" borderId="25" xfId="34" applyNumberFormat="1" applyFont="1" applyBorder="1" applyAlignment="1">
      <alignment horizontal="center" vertical="center"/>
    </xf>
    <xf numFmtId="182" fontId="36" fillId="0" borderId="1" xfId="34" applyNumberFormat="1" applyFont="1" applyBorder="1" applyAlignment="1">
      <alignment horizontal="center" vertical="center"/>
    </xf>
    <xf numFmtId="182" fontId="36" fillId="0" borderId="2" xfId="34" applyNumberFormat="1" applyFont="1" applyBorder="1" applyAlignment="1">
      <alignment horizontal="center" vertical="center"/>
    </xf>
    <xf numFmtId="0" fontId="36" fillId="0" borderId="15" xfId="34" applyFont="1" applyBorder="1" applyAlignment="1">
      <alignment horizontal="center" vertical="center"/>
    </xf>
    <xf numFmtId="0" fontId="36" fillId="0" borderId="19" xfId="34" applyFont="1" applyBorder="1" applyAlignment="1">
      <alignment horizontal="center" vertical="center"/>
    </xf>
    <xf numFmtId="180" fontId="36" fillId="0" borderId="0" xfId="34" applyNumberFormat="1" applyFont="1" applyAlignment="1">
      <alignment horizontal="right" vertical="center"/>
    </xf>
    <xf numFmtId="180" fontId="36" fillId="0" borderId="3" xfId="34" applyNumberFormat="1" applyFont="1" applyBorder="1" applyAlignment="1">
      <alignment horizontal="right" vertical="center"/>
    </xf>
    <xf numFmtId="180" fontId="36" fillId="0" borderId="7" xfId="34" applyNumberFormat="1" applyFont="1" applyBorder="1" applyAlignment="1">
      <alignment horizontal="right" vertical="center"/>
    </xf>
    <xf numFmtId="0" fontId="36" fillId="0" borderId="0" xfId="34" applyFont="1" applyAlignment="1">
      <alignment horizontal="left" vertical="center"/>
    </xf>
    <xf numFmtId="0" fontId="40" fillId="0" borderId="0" xfId="34" applyFont="1" applyAlignment="1">
      <alignment horizontal="left" vertical="center"/>
    </xf>
    <xf numFmtId="182" fontId="36" fillId="0" borderId="17" xfId="34" applyNumberFormat="1" applyFont="1" applyBorder="1" applyAlignment="1">
      <alignment horizontal="center" vertical="center"/>
    </xf>
    <xf numFmtId="0" fontId="36" fillId="0" borderId="7" xfId="34" applyFont="1" applyBorder="1" applyAlignment="1">
      <alignment horizontal="center" vertical="center"/>
    </xf>
    <xf numFmtId="182" fontId="36" fillId="0" borderId="15" xfId="34" applyNumberFormat="1" applyFont="1" applyBorder="1" applyAlignment="1">
      <alignment horizontal="center" vertical="center"/>
    </xf>
    <xf numFmtId="182" fontId="36" fillId="0" borderId="23" xfId="34" applyNumberFormat="1" applyFont="1" applyBorder="1" applyAlignment="1">
      <alignment horizontal="center" vertical="center"/>
    </xf>
    <xf numFmtId="0" fontId="40" fillId="0" borderId="0" xfId="34" applyFont="1" applyAlignment="1">
      <alignment vertical="center"/>
    </xf>
    <xf numFmtId="0" fontId="42" fillId="0" borderId="0" xfId="40" applyFont="1" applyAlignment="1">
      <alignment vertical="center"/>
    </xf>
    <xf numFmtId="0" fontId="44" fillId="0" borderId="0" xfId="40" applyFont="1" applyAlignment="1">
      <alignment horizontal="left" vertical="center"/>
    </xf>
    <xf numFmtId="49" fontId="36" fillId="0" borderId="8" xfId="40" applyNumberFormat="1" applyFont="1" applyBorder="1" applyAlignment="1">
      <alignment horizontal="right" vertical="center"/>
    </xf>
    <xf numFmtId="0" fontId="42" fillId="0" borderId="16" xfId="40" applyFont="1" applyBorder="1" applyAlignment="1">
      <alignment vertical="center"/>
    </xf>
    <xf numFmtId="0" fontId="40" fillId="0" borderId="6" xfId="40" applyFont="1" applyBorder="1" applyAlignment="1">
      <alignment vertical="center"/>
    </xf>
    <xf numFmtId="0" fontId="40" fillId="0" borderId="4" xfId="40" applyFont="1" applyBorder="1" applyAlignment="1">
      <alignment horizontal="center" vertical="center"/>
    </xf>
    <xf numFmtId="0" fontId="40" fillId="0" borderId="5" xfId="40" applyFont="1" applyBorder="1" applyAlignment="1">
      <alignment horizontal="center" vertical="center" shrinkToFit="1"/>
    </xf>
    <xf numFmtId="0" fontId="42" fillId="0" borderId="21" xfId="40" applyFont="1" applyBorder="1" applyAlignment="1">
      <alignment vertical="center"/>
    </xf>
    <xf numFmtId="0" fontId="40" fillId="0" borderId="21" xfId="40" applyFont="1" applyBorder="1" applyAlignment="1">
      <alignment vertical="center"/>
    </xf>
    <xf numFmtId="184" fontId="40" fillId="0" borderId="20" xfId="40" applyNumberFormat="1" applyFont="1" applyBorder="1" applyAlignment="1">
      <alignment horizontal="right" vertical="center"/>
    </xf>
    <xf numFmtId="184" fontId="40" fillId="0" borderId="21" xfId="40" applyNumberFormat="1" applyFont="1" applyBorder="1" applyAlignment="1">
      <alignment horizontal="right" vertical="center"/>
    </xf>
    <xf numFmtId="184" fontId="42" fillId="0" borderId="0" xfId="40" applyNumberFormat="1" applyFont="1" applyAlignment="1">
      <alignment vertical="center"/>
    </xf>
    <xf numFmtId="0" fontId="40" fillId="0" borderId="0" xfId="40" applyFont="1" applyAlignment="1">
      <alignment vertical="center"/>
    </xf>
    <xf numFmtId="0" fontId="40" fillId="0" borderId="0" xfId="40" applyFont="1" applyAlignment="1">
      <alignment horizontal="distributed" vertical="center"/>
    </xf>
    <xf numFmtId="184" fontId="40" fillId="0" borderId="11" xfId="40" applyNumberFormat="1" applyFont="1" applyBorder="1" applyAlignment="1">
      <alignment horizontal="right" vertical="center"/>
    </xf>
    <xf numFmtId="184" fontId="40" fillId="0" borderId="0" xfId="40" applyNumberFormat="1" applyFont="1" applyAlignment="1" applyProtection="1">
      <alignment horizontal="right" vertical="center"/>
      <protection locked="0"/>
    </xf>
    <xf numFmtId="184" fontId="40" fillId="0" borderId="11" xfId="40" applyNumberFormat="1" applyFont="1" applyBorder="1" applyAlignment="1" applyProtection="1">
      <alignment horizontal="right" vertical="center"/>
      <protection locked="0"/>
    </xf>
    <xf numFmtId="184" fontId="36" fillId="0" borderId="11" xfId="40" applyNumberFormat="1" applyFont="1" applyBorder="1" applyAlignment="1">
      <alignment horizontal="right" vertical="center"/>
    </xf>
    <xf numFmtId="0" fontId="40" fillId="0" borderId="0" xfId="40" applyFont="1" applyAlignment="1">
      <alignment horizontal="center" vertical="center"/>
    </xf>
    <xf numFmtId="184" fontId="40" fillId="0" borderId="11" xfId="40" applyNumberFormat="1" applyFont="1" applyBorder="1" applyAlignment="1">
      <alignment horizontal="center" vertical="center"/>
    </xf>
    <xf numFmtId="184" fontId="40" fillId="0" borderId="0" xfId="40" applyNumberFormat="1" applyFont="1" applyAlignment="1">
      <alignment horizontal="center" vertical="center"/>
    </xf>
    <xf numFmtId="184" fontId="40" fillId="0" borderId="11" xfId="40" applyNumberFormat="1" applyFont="1" applyBorder="1" applyAlignment="1">
      <alignment vertical="center"/>
    </xf>
    <xf numFmtId="0" fontId="42" fillId="0" borderId="7" xfId="40" applyFont="1" applyBorder="1" applyAlignment="1">
      <alignment vertical="center"/>
    </xf>
    <xf numFmtId="0" fontId="40" fillId="0" borderId="7" xfId="40" applyFont="1" applyBorder="1" applyAlignment="1">
      <alignment vertical="center"/>
    </xf>
    <xf numFmtId="184" fontId="40" fillId="0" borderId="19" xfId="40" applyNumberFormat="1" applyFont="1" applyBorder="1" applyAlignment="1">
      <alignment horizontal="right" vertical="center"/>
    </xf>
    <xf numFmtId="184" fontId="40" fillId="0" borderId="7" xfId="40" applyNumberFormat="1" applyFont="1" applyBorder="1" applyAlignment="1">
      <alignment horizontal="right" vertical="center"/>
    </xf>
    <xf numFmtId="184" fontId="42" fillId="0" borderId="19" xfId="40" applyNumberFormat="1" applyFont="1" applyBorder="1" applyAlignment="1">
      <alignment vertical="center"/>
    </xf>
    <xf numFmtId="184" fontId="42" fillId="0" borderId="7" xfId="40" applyNumberFormat="1" applyFont="1" applyBorder="1" applyAlignment="1">
      <alignment vertical="center"/>
    </xf>
    <xf numFmtId="0" fontId="36" fillId="0" borderId="0" xfId="40" applyFont="1" applyAlignment="1">
      <alignment horizontal="right" vertical="center"/>
    </xf>
    <xf numFmtId="0" fontId="40" fillId="0" borderId="6" xfId="40" applyFont="1" applyBorder="1" applyAlignment="1">
      <alignment horizontal="center" vertical="center"/>
    </xf>
    <xf numFmtId="0" fontId="42" fillId="0" borderId="7" xfId="40" applyFont="1" applyBorder="1" applyAlignment="1">
      <alignment horizontal="distributed" vertical="center"/>
    </xf>
    <xf numFmtId="0" fontId="40" fillId="0" borderId="16" xfId="40" applyFont="1" applyBorder="1" applyAlignment="1">
      <alignment vertical="center"/>
    </xf>
    <xf numFmtId="0" fontId="40" fillId="0" borderId="1" xfId="40" applyFont="1" applyBorder="1" applyAlignment="1">
      <alignment horizontal="center" vertical="center"/>
    </xf>
    <xf numFmtId="184" fontId="40" fillId="0" borderId="0" xfId="40" applyNumberFormat="1" applyFont="1" applyAlignment="1">
      <alignment horizontal="right" vertical="center"/>
    </xf>
    <xf numFmtId="184" fontId="40" fillId="0" borderId="13" xfId="40" applyNumberFormat="1" applyFont="1" applyBorder="1" applyAlignment="1" applyProtection="1">
      <alignment horizontal="right" vertical="center"/>
      <protection locked="0"/>
    </xf>
    <xf numFmtId="184" fontId="40" fillId="0" borderId="0" xfId="40" applyNumberFormat="1" applyFont="1" applyAlignment="1">
      <alignment vertical="center"/>
    </xf>
    <xf numFmtId="184" fontId="42" fillId="0" borderId="19" xfId="40" applyNumberFormat="1" applyFont="1" applyBorder="1" applyAlignment="1">
      <alignment horizontal="right" vertical="center"/>
    </xf>
    <xf numFmtId="184" fontId="42" fillId="0" borderId="7" xfId="40" applyNumberFormat="1" applyFont="1" applyBorder="1" applyAlignment="1" applyProtection="1">
      <alignment horizontal="right" vertical="center"/>
      <protection locked="0"/>
    </xf>
    <xf numFmtId="184" fontId="42" fillId="0" borderId="19" xfId="40" applyNumberFormat="1" applyFont="1" applyBorder="1" applyAlignment="1" applyProtection="1">
      <alignment horizontal="right" vertical="center"/>
      <protection locked="0"/>
    </xf>
    <xf numFmtId="41" fontId="42" fillId="0" borderId="0" xfId="40" applyNumberFormat="1" applyFont="1" applyAlignment="1">
      <alignment horizontal="right" vertical="center"/>
    </xf>
    <xf numFmtId="41" fontId="42" fillId="0" borderId="0" xfId="40" applyNumberFormat="1" applyFont="1" applyAlignment="1" applyProtection="1">
      <alignment horizontal="right" vertical="center"/>
      <protection locked="0"/>
    </xf>
    <xf numFmtId="0" fontId="37" fillId="0" borderId="0" xfId="40" applyFont="1" applyAlignment="1">
      <alignment horizontal="center" vertical="center"/>
    </xf>
    <xf numFmtId="0" fontId="42" fillId="0" borderId="8" xfId="40" applyFont="1" applyBorder="1" applyAlignment="1">
      <alignment vertical="center"/>
    </xf>
    <xf numFmtId="0" fontId="42" fillId="0" borderId="17" xfId="40" applyFont="1" applyBorder="1" applyAlignment="1">
      <alignment vertical="center"/>
    </xf>
    <xf numFmtId="0" fontId="40" fillId="0" borderId="17" xfId="40" applyFont="1" applyBorder="1" applyAlignment="1">
      <alignment vertical="center"/>
    </xf>
    <xf numFmtId="0" fontId="40" fillId="0" borderId="2" xfId="40" applyFont="1" applyBorder="1" applyAlignment="1">
      <alignment horizontal="center" vertical="center" shrinkToFit="1"/>
    </xf>
    <xf numFmtId="0" fontId="42" fillId="0" borderId="3" xfId="40" applyFont="1" applyBorder="1" applyAlignment="1">
      <alignment vertical="center"/>
    </xf>
    <xf numFmtId="0" fontId="40" fillId="0" borderId="3" xfId="40" applyFont="1" applyBorder="1" applyAlignment="1">
      <alignment horizontal="center" vertical="center"/>
    </xf>
    <xf numFmtId="0" fontId="40" fillId="0" borderId="3" xfId="40" applyFont="1" applyBorder="1" applyAlignment="1">
      <alignment vertical="center"/>
    </xf>
    <xf numFmtId="184" fontId="40" fillId="0" borderId="13" xfId="40" applyNumberFormat="1" applyFont="1" applyBorder="1" applyAlignment="1">
      <alignment horizontal="right" vertical="center"/>
    </xf>
    <xf numFmtId="184" fontId="40" fillId="0" borderId="3" xfId="40" applyNumberFormat="1" applyFont="1" applyBorder="1" applyAlignment="1">
      <alignment horizontal="right" vertical="center"/>
    </xf>
    <xf numFmtId="184" fontId="40" fillId="0" borderId="12" xfId="40" applyNumberFormat="1" applyFont="1" applyBorder="1" applyAlignment="1">
      <alignment horizontal="right" vertical="center"/>
    </xf>
    <xf numFmtId="184" fontId="36" fillId="0" borderId="19" xfId="40" applyNumberFormat="1" applyFont="1" applyBorder="1" applyAlignment="1">
      <alignment horizontal="right" vertical="center"/>
    </xf>
    <xf numFmtId="0" fontId="40" fillId="0" borderId="0" xfId="40" applyFont="1" applyAlignment="1">
      <alignment horizontal="right" vertical="center"/>
    </xf>
    <xf numFmtId="184" fontId="42" fillId="0" borderId="7" xfId="40" applyNumberFormat="1" applyFont="1" applyBorder="1" applyAlignment="1">
      <alignment horizontal="right" vertical="center"/>
    </xf>
    <xf numFmtId="176" fontId="42" fillId="0" borderId="0" xfId="40" applyNumberFormat="1" applyFont="1" applyAlignment="1">
      <alignment horizontal="right" vertical="center"/>
    </xf>
    <xf numFmtId="176" fontId="36" fillId="0" borderId="0" xfId="40" applyNumberFormat="1" applyFont="1" applyAlignment="1">
      <alignment horizontal="right" vertical="center"/>
    </xf>
    <xf numFmtId="0" fontId="42" fillId="0" borderId="0" xfId="40" applyFont="1" applyAlignment="1">
      <alignment horizontal="distributed" vertical="center"/>
    </xf>
    <xf numFmtId="176" fontId="42" fillId="0" borderId="0" xfId="40" applyNumberFormat="1" applyFont="1" applyAlignment="1" applyProtection="1">
      <alignment horizontal="right" vertical="center"/>
      <protection locked="0"/>
    </xf>
    <xf numFmtId="0" fontId="36" fillId="0" borderId="15" xfId="35" applyFont="1" applyBorder="1" applyAlignment="1">
      <alignment horizontal="center" vertical="center"/>
    </xf>
    <xf numFmtId="0" fontId="36" fillId="0" borderId="19" xfId="35" applyFont="1" applyBorder="1" applyAlignment="1">
      <alignment horizontal="center" vertical="center"/>
    </xf>
    <xf numFmtId="176" fontId="36" fillId="0" borderId="0" xfId="35" applyNumberFormat="1" applyFont="1" applyAlignment="1">
      <alignment horizontal="left" vertical="center"/>
    </xf>
    <xf numFmtId="0" fontId="36" fillId="0" borderId="13" xfId="35" applyFont="1" applyBorder="1" applyAlignment="1">
      <alignment horizontal="center" vertical="center"/>
    </xf>
    <xf numFmtId="0" fontId="36" fillId="0" borderId="3" xfId="35" applyFont="1" applyBorder="1" applyAlignment="1">
      <alignment horizontal="center" vertical="center"/>
    </xf>
    <xf numFmtId="0" fontId="36" fillId="0" borderId="12" xfId="35" applyFont="1" applyBorder="1" applyAlignment="1">
      <alignment horizontal="center" vertical="center"/>
    </xf>
    <xf numFmtId="192" fontId="36" fillId="0" borderId="11" xfId="35" applyNumberFormat="1" applyFont="1" applyBorder="1" applyAlignment="1">
      <alignment horizontal="right" vertical="center"/>
    </xf>
    <xf numFmtId="192" fontId="36" fillId="0" borderId="0" xfId="35" applyNumberFormat="1" applyFont="1" applyAlignment="1">
      <alignment horizontal="right" vertical="center"/>
    </xf>
    <xf numFmtId="192" fontId="36" fillId="0" borderId="10" xfId="35" applyNumberFormat="1" applyFont="1" applyBorder="1" applyAlignment="1">
      <alignment horizontal="right" vertical="center"/>
    </xf>
    <xf numFmtId="193" fontId="36" fillId="0" borderId="0" xfId="35" applyNumberFormat="1" applyFont="1" applyAlignment="1">
      <alignment horizontal="right" vertical="center"/>
    </xf>
    <xf numFmtId="193" fontId="36" fillId="0" borderId="0" xfId="35" applyNumberFormat="1" applyFont="1" applyAlignment="1">
      <alignment vertical="center"/>
    </xf>
    <xf numFmtId="193" fontId="36" fillId="0" borderId="0" xfId="35" applyNumberFormat="1" applyFont="1" applyAlignment="1">
      <alignment horizontal="center" vertical="center"/>
    </xf>
    <xf numFmtId="193" fontId="36" fillId="0" borderId="7" xfId="35" applyNumberFormat="1" applyFont="1" applyBorder="1" applyAlignment="1">
      <alignment vertical="center"/>
    </xf>
    <xf numFmtId="180" fontId="36" fillId="0" borderId="0" xfId="35" applyNumberFormat="1" applyFont="1" applyAlignment="1">
      <alignment vertical="center"/>
    </xf>
    <xf numFmtId="0" fontId="36" fillId="0" borderId="3" xfId="35" applyFont="1" applyBorder="1" applyAlignment="1">
      <alignment horizontal="right" vertical="center"/>
    </xf>
    <xf numFmtId="0" fontId="36" fillId="0" borderId="8" xfId="35" applyFont="1" applyBorder="1" applyAlignment="1">
      <alignment horizontal="right" vertical="center"/>
    </xf>
    <xf numFmtId="0" fontId="36" fillId="0" borderId="9" xfId="35" applyFont="1" applyBorder="1" applyAlignment="1">
      <alignment horizontal="center" vertical="center"/>
    </xf>
    <xf numFmtId="0" fontId="40" fillId="0" borderId="9" xfId="35" applyFont="1" applyBorder="1" applyAlignment="1">
      <alignment horizontal="center" vertical="center"/>
    </xf>
    <xf numFmtId="0" fontId="40" fillId="0" borderId="15" xfId="35" applyFont="1" applyBorder="1" applyAlignment="1">
      <alignment horizontal="center" vertical="center"/>
    </xf>
    <xf numFmtId="0" fontId="40" fillId="0" borderId="0" xfId="35" applyFont="1"/>
    <xf numFmtId="0" fontId="40" fillId="0" borderId="12" xfId="35" applyFont="1" applyBorder="1"/>
    <xf numFmtId="0" fontId="40" fillId="0" borderId="13" xfId="35" applyFont="1" applyBorder="1"/>
    <xf numFmtId="0" fontId="40" fillId="0" borderId="3" xfId="35" applyFont="1" applyBorder="1"/>
    <xf numFmtId="0" fontId="40" fillId="0" borderId="0" xfId="35" applyFont="1" applyAlignment="1">
      <alignment horizontal="center" vertical="center"/>
    </xf>
    <xf numFmtId="178" fontId="40" fillId="0" borderId="10" xfId="35" applyNumberFormat="1" applyFont="1" applyBorder="1" applyAlignment="1">
      <alignment horizontal="right" vertical="center"/>
    </xf>
    <xf numFmtId="177" fontId="40" fillId="0" borderId="0" xfId="35" applyNumberFormat="1" applyFont="1" applyAlignment="1">
      <alignment horizontal="center" vertical="center"/>
    </xf>
    <xf numFmtId="177" fontId="41" fillId="0" borderId="11" xfId="35" applyNumberFormat="1" applyFont="1" applyBorder="1" applyAlignment="1">
      <alignment horizontal="right" vertical="center"/>
    </xf>
    <xf numFmtId="177" fontId="41" fillId="0" borderId="0" xfId="35" applyNumberFormat="1" applyFont="1" applyAlignment="1">
      <alignment horizontal="right" vertical="center"/>
    </xf>
    <xf numFmtId="177" fontId="36" fillId="0" borderId="0" xfId="35" applyNumberFormat="1" applyFont="1"/>
    <xf numFmtId="177" fontId="40" fillId="0" borderId="0" xfId="35" applyNumberFormat="1" applyFont="1" applyAlignment="1">
      <alignment horizontal="center" vertical="top"/>
    </xf>
    <xf numFmtId="178" fontId="40" fillId="0" borderId="10" xfId="35" applyNumberFormat="1" applyFont="1" applyBorder="1" applyAlignment="1">
      <alignment horizontal="right" vertical="top"/>
    </xf>
    <xf numFmtId="177" fontId="36" fillId="0" borderId="0" xfId="35" applyNumberFormat="1" applyFont="1" applyAlignment="1">
      <alignment vertical="top"/>
    </xf>
    <xf numFmtId="177" fontId="40" fillId="0" borderId="0" xfId="35" applyNumberFormat="1" applyFont="1" applyAlignment="1">
      <alignment vertical="top"/>
    </xf>
    <xf numFmtId="177" fontId="40" fillId="0" borderId="10" xfId="35" applyNumberFormat="1" applyFont="1" applyBorder="1" applyAlignment="1">
      <alignment vertical="center"/>
    </xf>
    <xf numFmtId="177" fontId="40" fillId="0" borderId="10" xfId="35" applyNumberFormat="1" applyFont="1" applyBorder="1"/>
    <xf numFmtId="177" fontId="40" fillId="0" borderId="10" xfId="35" applyNumberFormat="1" applyFont="1" applyBorder="1" applyAlignment="1">
      <alignment vertical="top"/>
    </xf>
    <xf numFmtId="0" fontId="40" fillId="0" borderId="3" xfId="35" applyFont="1" applyBorder="1" applyAlignment="1">
      <alignment vertical="center"/>
    </xf>
    <xf numFmtId="0" fontId="36" fillId="0" borderId="3" xfId="35" applyFont="1" applyBorder="1" applyAlignment="1">
      <alignment vertical="center"/>
    </xf>
    <xf numFmtId="0" fontId="36" fillId="0" borderId="3" xfId="35" applyFont="1" applyBorder="1"/>
    <xf numFmtId="0" fontId="47" fillId="0" borderId="0" xfId="84" applyFont="1">
      <alignment vertical="center"/>
    </xf>
    <xf numFmtId="0" fontId="36" fillId="0" borderId="16" xfId="84" applyFont="1" applyBorder="1">
      <alignment vertical="center"/>
    </xf>
    <xf numFmtId="0" fontId="36" fillId="0" borderId="15" xfId="84" applyFont="1" applyBorder="1" applyAlignment="1">
      <alignment horizontal="center" vertical="center"/>
    </xf>
    <xf numFmtId="0" fontId="36" fillId="0" borderId="7" xfId="84" applyFont="1" applyBorder="1" applyAlignment="1">
      <alignment horizontal="center" vertical="center"/>
    </xf>
    <xf numFmtId="0" fontId="36" fillId="0" borderId="23" xfId="84" applyFont="1" applyBorder="1" applyAlignment="1">
      <alignment horizontal="center" vertical="center"/>
    </xf>
    <xf numFmtId="0" fontId="40" fillId="0" borderId="7" xfId="84" applyFont="1" applyBorder="1" applyAlignment="1">
      <alignment horizontal="center" vertical="center"/>
    </xf>
    <xf numFmtId="0" fontId="36" fillId="0" borderId="3" xfId="84" applyFont="1" applyBorder="1">
      <alignment vertical="center"/>
    </xf>
    <xf numFmtId="38" fontId="36" fillId="0" borderId="10" xfId="85" applyFont="1" applyFill="1" applyBorder="1">
      <alignment vertical="center"/>
    </xf>
    <xf numFmtId="38" fontId="36" fillId="0" borderId="0" xfId="85" applyFont="1" applyFill="1" applyBorder="1">
      <alignment vertical="center"/>
    </xf>
    <xf numFmtId="194" fontId="36" fillId="0" borderId="0" xfId="85" applyNumberFormat="1" applyFont="1" applyFill="1" applyBorder="1">
      <alignment vertical="center"/>
    </xf>
    <xf numFmtId="0" fontId="36" fillId="0" borderId="46" xfId="84" applyFont="1" applyBorder="1">
      <alignment vertical="center"/>
    </xf>
    <xf numFmtId="0" fontId="36" fillId="0" borderId="46" xfId="84" applyFont="1" applyBorder="1" applyAlignment="1">
      <alignment horizontal="right" vertical="center" wrapText="1"/>
    </xf>
    <xf numFmtId="0" fontId="36" fillId="0" borderId="46" xfId="84" applyFont="1" applyBorder="1" applyAlignment="1">
      <alignment vertical="center" wrapText="1"/>
    </xf>
    <xf numFmtId="197" fontId="36" fillId="0" borderId="46" xfId="84" applyNumberFormat="1" applyFont="1" applyBorder="1">
      <alignment vertical="center"/>
    </xf>
    <xf numFmtId="38" fontId="36" fillId="0" borderId="9" xfId="85" applyFont="1" applyFill="1" applyBorder="1">
      <alignment vertical="center"/>
    </xf>
    <xf numFmtId="38" fontId="36" fillId="0" borderId="11" xfId="85" applyFont="1" applyFill="1" applyBorder="1">
      <alignment vertical="center"/>
    </xf>
    <xf numFmtId="194" fontId="36" fillId="0" borderId="11" xfId="85" applyNumberFormat="1" applyFont="1" applyFill="1" applyBorder="1">
      <alignment vertical="center"/>
    </xf>
    <xf numFmtId="0" fontId="36" fillId="0" borderId="7" xfId="84" applyFont="1" applyBorder="1" applyAlignment="1"/>
    <xf numFmtId="0" fontId="36" fillId="0" borderId="23" xfId="84" applyFont="1" applyBorder="1" applyAlignment="1">
      <alignment horizontal="right" vertical="center"/>
    </xf>
    <xf numFmtId="38" fontId="36" fillId="0" borderId="23" xfId="85" applyFont="1" applyFill="1" applyBorder="1">
      <alignment vertical="center"/>
    </xf>
    <xf numFmtId="38" fontId="36" fillId="0" borderId="7" xfId="85" applyFont="1" applyFill="1" applyBorder="1">
      <alignment vertical="center"/>
    </xf>
    <xf numFmtId="194" fontId="36" fillId="0" borderId="7" xfId="85" applyNumberFormat="1" applyFont="1" applyFill="1" applyBorder="1">
      <alignment vertical="center"/>
    </xf>
    <xf numFmtId="0" fontId="36" fillId="0" borderId="10" xfId="84" applyFont="1" applyBorder="1" applyAlignment="1">
      <alignment horizontal="right" vertical="center"/>
    </xf>
    <xf numFmtId="195" fontId="36" fillId="0" borderId="46" xfId="84" applyNumberFormat="1" applyFont="1" applyBorder="1">
      <alignment vertical="center"/>
    </xf>
    <xf numFmtId="0" fontId="36" fillId="0" borderId="7" xfId="84" applyFont="1" applyBorder="1">
      <alignment vertical="center"/>
    </xf>
    <xf numFmtId="3" fontId="36" fillId="0" borderId="15" xfId="84" applyNumberFormat="1" applyFont="1" applyBorder="1">
      <alignment vertical="center"/>
    </xf>
    <xf numFmtId="38" fontId="36" fillId="0" borderId="19" xfId="1" applyFont="1" applyFill="1" applyBorder="1" applyAlignment="1">
      <alignment vertical="center"/>
    </xf>
    <xf numFmtId="38" fontId="36" fillId="0" borderId="7" xfId="1" applyFont="1" applyFill="1" applyBorder="1" applyAlignment="1">
      <alignment vertical="center"/>
    </xf>
    <xf numFmtId="198" fontId="36" fillId="0" borderId="19" xfId="84" applyNumberFormat="1" applyFont="1" applyBorder="1">
      <alignment vertical="center"/>
    </xf>
    <xf numFmtId="198" fontId="36" fillId="0" borderId="7" xfId="84" applyNumberFormat="1" applyFont="1" applyBorder="1">
      <alignment vertical="center"/>
    </xf>
    <xf numFmtId="198" fontId="36" fillId="0" borderId="7" xfId="84" applyNumberFormat="1" applyFont="1" applyBorder="1" applyAlignment="1">
      <alignment horizontal="right" vertical="center"/>
    </xf>
    <xf numFmtId="0" fontId="36" fillId="0" borderId="0" xfId="84" applyFont="1" applyAlignment="1"/>
    <xf numFmtId="0" fontId="36" fillId="0" borderId="0" xfId="84" applyFont="1" applyAlignment="1">
      <alignment vertical="top"/>
    </xf>
    <xf numFmtId="0" fontId="40" fillId="0" borderId="22" xfId="36" applyFont="1" applyBorder="1" applyAlignment="1">
      <alignment vertical="center"/>
    </xf>
    <xf numFmtId="185" fontId="40" fillId="0" borderId="22" xfId="0" applyNumberFormat="1" applyFont="1" applyBorder="1" applyAlignment="1">
      <alignment horizontal="right" vertical="center"/>
    </xf>
    <xf numFmtId="0" fontId="40" fillId="0" borderId="0" xfId="36" applyFont="1" applyAlignment="1">
      <alignment vertical="center"/>
    </xf>
    <xf numFmtId="0" fontId="40" fillId="0" borderId="13" xfId="36" applyFont="1" applyBorder="1" applyAlignment="1">
      <alignment horizontal="center" vertical="center"/>
    </xf>
    <xf numFmtId="187" fontId="40" fillId="0" borderId="12" xfId="0" applyNumberFormat="1" applyFont="1" applyBorder="1" applyAlignment="1">
      <alignment vertical="center"/>
    </xf>
    <xf numFmtId="186" fontId="40" fillId="0" borderId="0" xfId="36" applyNumberFormat="1" applyFont="1" applyAlignment="1">
      <alignment horizontal="right" vertical="center"/>
    </xf>
    <xf numFmtId="0" fontId="40" fillId="0" borderId="9" xfId="36" applyFont="1" applyBorder="1" applyAlignment="1">
      <alignment vertical="center"/>
    </xf>
    <xf numFmtId="185" fontId="40" fillId="0" borderId="9" xfId="0" applyNumberFormat="1" applyFont="1" applyBorder="1" applyAlignment="1">
      <alignment vertical="center"/>
    </xf>
    <xf numFmtId="0" fontId="40" fillId="0" borderId="11" xfId="36" applyFont="1" applyBorder="1" applyAlignment="1">
      <alignment horizontal="center" vertical="center"/>
    </xf>
    <xf numFmtId="187" fontId="40" fillId="0" borderId="10" xfId="0" applyNumberFormat="1" applyFont="1" applyBorder="1" applyAlignment="1">
      <alignment vertical="center"/>
    </xf>
    <xf numFmtId="187" fontId="40" fillId="0" borderId="10" xfId="0" applyNumberFormat="1" applyFont="1" applyBorder="1" applyAlignment="1">
      <alignment horizontal="right" vertical="center"/>
    </xf>
    <xf numFmtId="0" fontId="40" fillId="0" borderId="15" xfId="36" applyFont="1" applyBorder="1" applyAlignment="1">
      <alignment vertical="center"/>
    </xf>
    <xf numFmtId="185" fontId="40" fillId="0" borderId="15" xfId="0" applyNumberFormat="1" applyFont="1" applyBorder="1" applyAlignment="1">
      <alignment vertical="center"/>
    </xf>
    <xf numFmtId="0" fontId="40" fillId="0" borderId="19" xfId="36" applyFont="1" applyBorder="1" applyAlignment="1">
      <alignment horizontal="center" vertical="center"/>
    </xf>
    <xf numFmtId="187" fontId="40" fillId="0" borderId="23" xfId="0" applyNumberFormat="1" applyFont="1" applyBorder="1" applyAlignment="1">
      <alignment vertical="center"/>
    </xf>
    <xf numFmtId="186" fontId="40" fillId="0" borderId="7" xfId="36" applyNumberFormat="1" applyFont="1" applyBorder="1" applyAlignment="1">
      <alignment horizontal="right" vertical="center"/>
    </xf>
    <xf numFmtId="0" fontId="40" fillId="0" borderId="18" xfId="36" applyFont="1" applyBorder="1" applyAlignment="1">
      <alignment vertical="center"/>
    </xf>
    <xf numFmtId="37" fontId="40" fillId="0" borderId="0" xfId="0" applyNumberFormat="1" applyFont="1" applyAlignment="1">
      <alignment horizontal="right" vertical="center"/>
    </xf>
    <xf numFmtId="192" fontId="36" fillId="0" borderId="11" xfId="3" applyNumberFormat="1" applyFont="1" applyFill="1" applyBorder="1" applyAlignment="1">
      <alignment vertical="center"/>
    </xf>
    <xf numFmtId="0" fontId="36" fillId="0" borderId="0" xfId="35" applyFont="1" applyAlignment="1">
      <alignment horizontal="left" vertical="center"/>
    </xf>
    <xf numFmtId="177" fontId="41" fillId="0" borderId="19" xfId="35" applyNumberFormat="1" applyFont="1" applyBorder="1" applyAlignment="1">
      <alignment horizontal="right" vertical="center"/>
    </xf>
    <xf numFmtId="177" fontId="41" fillId="0" borderId="7" xfId="35" applyNumberFormat="1" applyFont="1" applyBorder="1" applyAlignment="1">
      <alignment horizontal="right" vertical="center"/>
    </xf>
    <xf numFmtId="192" fontId="36" fillId="0" borderId="19" xfId="3" applyNumberFormat="1" applyFont="1" applyFill="1" applyBorder="1" applyAlignment="1">
      <alignment vertical="center"/>
    </xf>
    <xf numFmtId="192" fontId="36" fillId="0" borderId="15" xfId="3" applyNumberFormat="1" applyFont="1" applyFill="1" applyBorder="1" applyAlignment="1">
      <alignment vertical="center"/>
    </xf>
    <xf numFmtId="0" fontId="39" fillId="0" borderId="17" xfId="0" applyFont="1" applyBorder="1" applyAlignment="1">
      <alignment horizontal="distributed" vertical="center" indent="1"/>
    </xf>
    <xf numFmtId="0" fontId="39" fillId="0" borderId="0" xfId="0" applyFont="1" applyAlignment="1">
      <alignment horizontal="distributed" vertical="center" indent="1"/>
    </xf>
    <xf numFmtId="0" fontId="39" fillId="0" borderId="8" xfId="0" applyFont="1" applyBorder="1" applyAlignment="1">
      <alignment horizontal="distributed" vertical="center" indent="1"/>
    </xf>
    <xf numFmtId="0" fontId="37" fillId="0" borderId="0" xfId="35" applyFont="1" applyAlignment="1">
      <alignment horizontal="center" vertical="center"/>
    </xf>
    <xf numFmtId="0" fontId="37" fillId="0" borderId="0" xfId="35" applyFont="1" applyAlignment="1">
      <alignment horizontal="center"/>
    </xf>
    <xf numFmtId="0" fontId="46" fillId="0" borderId="0" xfId="35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33" applyFont="1" applyAlignment="1">
      <alignment horizontal="center" vertical="center"/>
    </xf>
    <xf numFmtId="0" fontId="37" fillId="0" borderId="0" xfId="84" applyFont="1" applyAlignment="1">
      <alignment horizontal="center" vertical="center"/>
    </xf>
    <xf numFmtId="0" fontId="45" fillId="0" borderId="8" xfId="84" applyFont="1" applyBorder="1" applyAlignment="1">
      <alignment horizontal="center" vertical="center"/>
    </xf>
    <xf numFmtId="0" fontId="36" fillId="0" borderId="5" xfId="84" applyFont="1" applyBorder="1" applyAlignment="1">
      <alignment horizontal="center" vertical="center"/>
    </xf>
    <xf numFmtId="0" fontId="36" fillId="0" borderId="16" xfId="84" applyFont="1" applyBorder="1" applyAlignment="1">
      <alignment horizontal="center" vertical="center"/>
    </xf>
    <xf numFmtId="0" fontId="36" fillId="0" borderId="6" xfId="84" applyFont="1" applyBorder="1" applyAlignment="1">
      <alignment horizontal="center" vertical="center"/>
    </xf>
    <xf numFmtId="0" fontId="36" fillId="0" borderId="27" xfId="84" applyFont="1" applyBorder="1" applyAlignment="1">
      <alignment vertical="center" wrapText="1"/>
    </xf>
    <xf numFmtId="0" fontId="36" fillId="0" borderId="28" xfId="0" applyFont="1" applyBorder="1" applyAlignment="1">
      <alignment vertical="center"/>
    </xf>
    <xf numFmtId="0" fontId="36" fillId="0" borderId="34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0" fontId="36" fillId="0" borderId="28" xfId="35" applyFont="1" applyBorder="1" applyAlignment="1">
      <alignment horizontal="left" vertical="justify" wrapText="1"/>
    </xf>
    <xf numFmtId="0" fontId="36" fillId="0" borderId="29" xfId="35" applyFont="1" applyBorder="1" applyAlignment="1">
      <alignment horizontal="left" vertical="justify"/>
    </xf>
    <xf numFmtId="0" fontId="36" fillId="0" borderId="30" xfId="35" applyFont="1" applyBorder="1" applyAlignment="1">
      <alignment horizontal="left" vertical="justify"/>
    </xf>
    <xf numFmtId="0" fontId="36" fillId="0" borderId="31" xfId="35" applyFont="1" applyBorder="1" applyAlignment="1">
      <alignment horizontal="left" vertical="justify"/>
    </xf>
    <xf numFmtId="0" fontId="36" fillId="0" borderId="26" xfId="35" applyFont="1" applyBorder="1" applyAlignment="1">
      <alignment horizontal="left" vertical="justify"/>
    </xf>
    <xf numFmtId="0" fontId="36" fillId="0" borderId="32" xfId="35" applyFont="1" applyBorder="1" applyAlignment="1">
      <alignment horizontal="left" vertical="justify"/>
    </xf>
    <xf numFmtId="0" fontId="36" fillId="0" borderId="4" xfId="35" applyFont="1" applyBorder="1" applyAlignment="1">
      <alignment horizontal="center" vertical="center"/>
    </xf>
    <xf numFmtId="0" fontId="36" fillId="0" borderId="5" xfId="35" applyFont="1" applyBorder="1" applyAlignment="1">
      <alignment horizontal="center" vertical="center"/>
    </xf>
    <xf numFmtId="0" fontId="36" fillId="0" borderId="33" xfId="35" applyFont="1" applyBorder="1" applyAlignment="1">
      <alignment horizontal="center" vertical="center"/>
    </xf>
    <xf numFmtId="0" fontId="36" fillId="0" borderId="14" xfId="35" applyFont="1" applyBorder="1" applyAlignment="1">
      <alignment horizontal="center" vertical="center"/>
    </xf>
    <xf numFmtId="0" fontId="36" fillId="0" borderId="11" xfId="35" applyFont="1" applyBorder="1" applyAlignment="1">
      <alignment horizontal="center" vertical="center"/>
    </xf>
    <xf numFmtId="0" fontId="36" fillId="0" borderId="19" xfId="35" applyFont="1" applyBorder="1" applyAlignment="1">
      <alignment horizontal="center" vertical="center"/>
    </xf>
    <xf numFmtId="176" fontId="37" fillId="0" borderId="0" xfId="35" applyNumberFormat="1" applyFont="1" applyAlignment="1">
      <alignment horizontal="center" vertical="center"/>
    </xf>
    <xf numFmtId="176" fontId="36" fillId="0" borderId="27" xfId="35" applyNumberFormat="1" applyFont="1" applyBorder="1" applyAlignment="1">
      <alignment horizontal="left" vertical="distributed" wrapText="1"/>
    </xf>
    <xf numFmtId="176" fontId="36" fillId="0" borderId="27" xfId="35" applyNumberFormat="1" applyFont="1" applyBorder="1" applyAlignment="1">
      <alignment horizontal="left" vertical="distributed"/>
    </xf>
    <xf numFmtId="176" fontId="36" fillId="0" borderId="28" xfId="35" applyNumberFormat="1" applyFont="1" applyBorder="1" applyAlignment="1">
      <alignment horizontal="left" vertical="distributed"/>
    </xf>
    <xf numFmtId="176" fontId="36" fillId="0" borderId="34" xfId="35" applyNumberFormat="1" applyFont="1" applyBorder="1" applyAlignment="1">
      <alignment horizontal="left" vertical="distributed"/>
    </xf>
    <xf numFmtId="176" fontId="36" fillId="0" borderId="26" xfId="35" applyNumberFormat="1" applyFont="1" applyBorder="1" applyAlignment="1">
      <alignment horizontal="left" vertical="distributed"/>
    </xf>
    <xf numFmtId="0" fontId="36" fillId="0" borderId="16" xfId="35" applyFont="1" applyBorder="1" applyAlignment="1">
      <alignment horizontal="center" vertical="center"/>
    </xf>
    <xf numFmtId="0" fontId="36" fillId="0" borderId="6" xfId="35" applyFont="1" applyBorder="1" applyAlignment="1">
      <alignment horizontal="center" vertical="center"/>
    </xf>
    <xf numFmtId="176" fontId="36" fillId="0" borderId="3" xfId="35" applyNumberFormat="1" applyFont="1" applyBorder="1" applyAlignment="1">
      <alignment horizontal="center" vertical="center"/>
    </xf>
    <xf numFmtId="0" fontId="40" fillId="0" borderId="7" xfId="40" applyFont="1" applyBorder="1" applyAlignment="1">
      <alignment horizontal="distributed" vertical="center"/>
    </xf>
    <xf numFmtId="0" fontId="37" fillId="0" borderId="0" xfId="40" applyFont="1" applyAlignment="1">
      <alignment horizontal="center" vertical="center"/>
    </xf>
    <xf numFmtId="0" fontId="40" fillId="0" borderId="16" xfId="40" applyFont="1" applyBorder="1" applyAlignment="1">
      <alignment horizontal="center" vertical="center"/>
    </xf>
    <xf numFmtId="0" fontId="36" fillId="0" borderId="0" xfId="40" applyFont="1" applyAlignment="1">
      <alignment horizontal="left" vertical="center"/>
    </xf>
    <xf numFmtId="0" fontId="42" fillId="0" borderId="7" xfId="40" applyFont="1" applyBorder="1" applyAlignment="1">
      <alignment horizontal="right" vertical="center"/>
    </xf>
    <xf numFmtId="0" fontId="42" fillId="0" borderId="3" xfId="40" applyFont="1" applyBorder="1" applyAlignment="1">
      <alignment horizontal="right" vertical="center"/>
    </xf>
    <xf numFmtId="0" fontId="40" fillId="0" borderId="21" xfId="40" applyFont="1" applyBorder="1" applyAlignment="1">
      <alignment horizontal="distributed" vertical="center"/>
    </xf>
    <xf numFmtId="0" fontId="42" fillId="0" borderId="7" xfId="40" applyFont="1" applyBorder="1" applyAlignment="1">
      <alignment horizontal="distributed" vertical="center"/>
    </xf>
    <xf numFmtId="183" fontId="36" fillId="0" borderId="0" xfId="34" applyNumberFormat="1" applyFont="1" applyAlignment="1">
      <alignment horizontal="right" vertical="center"/>
    </xf>
    <xf numFmtId="183" fontId="36" fillId="0" borderId="7" xfId="34" applyNumberFormat="1" applyFont="1" applyBorder="1" applyAlignment="1">
      <alignment horizontal="right" vertical="center"/>
    </xf>
    <xf numFmtId="0" fontId="37" fillId="0" borderId="0" xfId="34" applyFont="1" applyAlignment="1">
      <alignment horizontal="right" vertical="center"/>
    </xf>
    <xf numFmtId="0" fontId="36" fillId="0" borderId="22" xfId="34" applyFont="1" applyBorder="1" applyAlignment="1">
      <alignment horizontal="center" vertical="center"/>
    </xf>
    <xf numFmtId="0" fontId="36" fillId="0" borderId="9" xfId="34" applyFont="1" applyBorder="1" applyAlignment="1">
      <alignment horizontal="center" vertical="center"/>
    </xf>
    <xf numFmtId="0" fontId="36" fillId="0" borderId="15" xfId="34" applyFont="1" applyBorder="1" applyAlignment="1">
      <alignment horizontal="center" vertical="center"/>
    </xf>
    <xf numFmtId="0" fontId="36" fillId="0" borderId="28" xfId="34" applyFont="1" applyBorder="1" applyAlignment="1">
      <alignment horizontal="left" vertical="justify" wrapText="1"/>
    </xf>
    <xf numFmtId="0" fontId="36" fillId="0" borderId="29" xfId="34" applyFont="1" applyBorder="1" applyAlignment="1">
      <alignment horizontal="left" vertical="justify"/>
    </xf>
    <xf numFmtId="0" fontId="36" fillId="0" borderId="26" xfId="34" applyFont="1" applyBorder="1" applyAlignment="1">
      <alignment horizontal="left" vertical="justify"/>
    </xf>
    <xf numFmtId="0" fontId="36" fillId="0" borderId="32" xfId="34" applyFont="1" applyBorder="1" applyAlignment="1">
      <alignment horizontal="left" vertical="justify"/>
    </xf>
    <xf numFmtId="0" fontId="36" fillId="0" borderId="0" xfId="34" applyFont="1" applyAlignment="1">
      <alignment horizontal="center" vertical="center"/>
    </xf>
    <xf numFmtId="0" fontId="36" fillId="0" borderId="7" xfId="34" applyFont="1" applyBorder="1" applyAlignment="1">
      <alignment horizontal="center" vertical="center"/>
    </xf>
    <xf numFmtId="0" fontId="36" fillId="0" borderId="12" xfId="34" applyFont="1" applyBorder="1" applyAlignment="1">
      <alignment horizontal="center" vertical="center" textRotation="255"/>
    </xf>
    <xf numFmtId="0" fontId="36" fillId="0" borderId="10" xfId="34" applyFont="1" applyBorder="1" applyAlignment="1">
      <alignment horizontal="center" vertical="center" textRotation="255"/>
    </xf>
    <xf numFmtId="0" fontId="36" fillId="0" borderId="23" xfId="34" applyFont="1" applyBorder="1" applyAlignment="1">
      <alignment horizontal="center" vertical="center" textRotation="255"/>
    </xf>
    <xf numFmtId="0" fontId="36" fillId="0" borderId="22" xfId="34" applyFont="1" applyBorder="1" applyAlignment="1">
      <alignment horizontal="center" vertical="center" wrapText="1"/>
    </xf>
    <xf numFmtId="0" fontId="37" fillId="0" borderId="0" xfId="34" applyFont="1" applyAlignment="1">
      <alignment horizontal="left" vertical="center"/>
    </xf>
    <xf numFmtId="0" fontId="37" fillId="0" borderId="0" xfId="34" applyFont="1" applyAlignment="1">
      <alignment horizontal="center" vertical="center"/>
    </xf>
    <xf numFmtId="0" fontId="36" fillId="0" borderId="4" xfId="34" applyFont="1" applyBorder="1" applyAlignment="1">
      <alignment horizontal="center" vertical="center"/>
    </xf>
    <xf numFmtId="0" fontId="36" fillId="0" borderId="14" xfId="34" applyFont="1" applyBorder="1" applyAlignment="1">
      <alignment horizontal="center" vertical="center"/>
    </xf>
    <xf numFmtId="0" fontId="36" fillId="0" borderId="0" xfId="34" applyFont="1" applyAlignment="1">
      <alignment horizontal="right" vertical="center"/>
    </xf>
    <xf numFmtId="49" fontId="36" fillId="0" borderId="4" xfId="34" applyNumberFormat="1" applyFont="1" applyBorder="1" applyAlignment="1">
      <alignment horizontal="center" vertical="center"/>
    </xf>
    <xf numFmtId="49" fontId="36" fillId="0" borderId="5" xfId="34" applyNumberFormat="1" applyFont="1" applyBorder="1" applyAlignment="1">
      <alignment horizontal="center" vertical="center"/>
    </xf>
    <xf numFmtId="0" fontId="44" fillId="0" borderId="0" xfId="35" applyFont="1" applyAlignment="1">
      <alignment horizontal="center" vertical="center"/>
    </xf>
    <xf numFmtId="0" fontId="37" fillId="0" borderId="0" xfId="0" applyFont="1" applyAlignment="1">
      <alignment vertical="center"/>
    </xf>
    <xf numFmtId="176" fontId="36" fillId="0" borderId="17" xfId="35" applyNumberFormat="1" applyFont="1" applyBorder="1" applyAlignment="1">
      <alignment horizontal="center" vertical="center" shrinkToFit="1"/>
    </xf>
    <xf numFmtId="176" fontId="36" fillId="0" borderId="25" xfId="35" applyNumberFormat="1" applyFont="1" applyBorder="1" applyAlignment="1">
      <alignment horizontal="center" vertical="center" shrinkToFit="1"/>
    </xf>
    <xf numFmtId="176" fontId="36" fillId="0" borderId="0" xfId="35" applyNumberFormat="1" applyFont="1" applyAlignment="1">
      <alignment horizontal="center" vertical="center" shrinkToFit="1"/>
    </xf>
    <xf numFmtId="176" fontId="36" fillId="0" borderId="10" xfId="35" applyNumberFormat="1" applyFont="1" applyBorder="1" applyAlignment="1">
      <alignment horizontal="center" vertical="center" shrinkToFit="1"/>
    </xf>
    <xf numFmtId="176" fontId="36" fillId="0" borderId="7" xfId="35" applyNumberFormat="1" applyFont="1" applyBorder="1" applyAlignment="1">
      <alignment horizontal="center" vertical="center" shrinkToFit="1"/>
    </xf>
    <xf numFmtId="176" fontId="36" fillId="0" borderId="23" xfId="35" applyNumberFormat="1" applyFont="1" applyBorder="1" applyAlignment="1">
      <alignment horizontal="center" vertical="center" shrinkToFit="1"/>
    </xf>
    <xf numFmtId="0" fontId="36" fillId="0" borderId="2" xfId="35" applyFont="1" applyBorder="1" applyAlignment="1">
      <alignment horizontal="center" vertical="center" shrinkToFit="1"/>
    </xf>
    <xf numFmtId="0" fontId="36" fillId="0" borderId="25" xfId="0" applyFont="1" applyBorder="1" applyAlignment="1">
      <alignment horizontal="center" vertical="center" shrinkToFit="1"/>
    </xf>
    <xf numFmtId="0" fontId="36" fillId="0" borderId="19" xfId="0" applyFont="1" applyBorder="1" applyAlignment="1">
      <alignment horizontal="center" vertical="center" shrinkToFit="1"/>
    </xf>
    <xf numFmtId="0" fontId="36" fillId="0" borderId="23" xfId="0" applyFont="1" applyBorder="1" applyAlignment="1">
      <alignment horizontal="center" vertical="center" shrinkToFit="1"/>
    </xf>
    <xf numFmtId="0" fontId="36" fillId="0" borderId="5" xfId="35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20" xfId="35" applyFont="1" applyBorder="1" applyAlignment="1">
      <alignment horizontal="center" vertical="center" shrinkToFit="1"/>
    </xf>
    <xf numFmtId="0" fontId="36" fillId="0" borderId="24" xfId="35" applyFont="1" applyBorder="1" applyAlignment="1">
      <alignment horizontal="center" vertical="center" shrinkToFit="1"/>
    </xf>
    <xf numFmtId="0" fontId="36" fillId="0" borderId="21" xfId="35" applyFont="1" applyBorder="1" applyAlignment="1">
      <alignment horizontal="center" vertical="center" shrinkToFit="1"/>
    </xf>
    <xf numFmtId="176" fontId="36" fillId="0" borderId="0" xfId="35" applyNumberFormat="1" applyFont="1" applyAlignment="1">
      <alignment horizontal="center" vertical="center"/>
    </xf>
    <xf numFmtId="0" fontId="36" fillId="0" borderId="0" xfId="35" applyFont="1" applyAlignment="1">
      <alignment horizontal="distributed" vertical="center"/>
    </xf>
    <xf numFmtId="0" fontId="36" fillId="0" borderId="10" xfId="35" applyFont="1" applyBorder="1" applyAlignment="1">
      <alignment horizontal="distributed" vertical="center"/>
    </xf>
    <xf numFmtId="0" fontId="36" fillId="0" borderId="0" xfId="35" applyFont="1" applyAlignment="1">
      <alignment horizontal="right" vertical="center"/>
    </xf>
    <xf numFmtId="0" fontId="36" fillId="0" borderId="22" xfId="36" applyFont="1" applyBorder="1" applyAlignment="1">
      <alignment horizontal="center" vertical="center" textRotation="255"/>
    </xf>
    <xf numFmtId="0" fontId="36" fillId="0" borderId="15" xfId="36" applyFont="1" applyBorder="1" applyAlignment="1">
      <alignment horizontal="center" vertical="center" textRotation="255"/>
    </xf>
    <xf numFmtId="0" fontId="36" fillId="0" borderId="22" xfId="36" applyFont="1" applyBorder="1" applyAlignment="1">
      <alignment horizontal="center" vertical="center"/>
    </xf>
    <xf numFmtId="0" fontId="36" fillId="0" borderId="9" xfId="36" applyFont="1" applyBorder="1" applyAlignment="1">
      <alignment horizontal="center" vertical="center"/>
    </xf>
    <xf numFmtId="0" fontId="36" fillId="0" borderId="15" xfId="36" applyFont="1" applyBorder="1" applyAlignment="1">
      <alignment horizontal="center" vertical="center"/>
    </xf>
    <xf numFmtId="0" fontId="36" fillId="0" borderId="16" xfId="36" applyFont="1" applyBorder="1" applyAlignment="1">
      <alignment horizontal="center" vertical="center"/>
    </xf>
    <xf numFmtId="0" fontId="36" fillId="0" borderId="6" xfId="36" applyFont="1" applyBorder="1" applyAlignment="1">
      <alignment horizontal="center" vertical="center"/>
    </xf>
    <xf numFmtId="0" fontId="37" fillId="0" borderId="0" xfId="36" applyFont="1" applyAlignment="1">
      <alignment horizontal="center" vertical="center"/>
    </xf>
    <xf numFmtId="0" fontId="36" fillId="0" borderId="28" xfId="36" applyFont="1" applyBorder="1" applyAlignment="1">
      <alignment horizontal="left" vertical="distributed" wrapText="1"/>
    </xf>
    <xf numFmtId="0" fontId="36" fillId="0" borderId="30" xfId="36" applyFont="1" applyBorder="1" applyAlignment="1">
      <alignment horizontal="left" vertical="distributed"/>
    </xf>
    <xf numFmtId="0" fontId="36" fillId="0" borderId="26" xfId="36" applyFont="1" applyBorder="1" applyAlignment="1">
      <alignment horizontal="left" vertical="distributed"/>
    </xf>
    <xf numFmtId="58" fontId="36" fillId="0" borderId="5" xfId="36" applyNumberFormat="1" applyFont="1" applyBorder="1" applyAlignment="1">
      <alignment horizontal="center" vertical="center"/>
    </xf>
    <xf numFmtId="0" fontId="36" fillId="0" borderId="16" xfId="36" applyFont="1" applyBorder="1" applyAlignment="1">
      <alignment vertical="center"/>
    </xf>
    <xf numFmtId="0" fontId="36" fillId="0" borderId="11" xfId="36" applyFont="1" applyBorder="1" applyAlignment="1">
      <alignment horizontal="center" vertical="center" wrapText="1"/>
    </xf>
    <xf numFmtId="0" fontId="36" fillId="0" borderId="10" xfId="36" applyFont="1" applyBorder="1" applyAlignment="1">
      <alignment horizontal="center" vertical="center" wrapText="1"/>
    </xf>
    <xf numFmtId="0" fontId="36" fillId="0" borderId="9" xfId="36" applyFont="1" applyBorder="1" applyAlignment="1">
      <alignment horizontal="center" vertical="center" textRotation="255"/>
    </xf>
    <xf numFmtId="0" fontId="36" fillId="0" borderId="13" xfId="36" applyFont="1" applyBorder="1" applyAlignment="1">
      <alignment horizontal="center" vertical="center"/>
    </xf>
    <xf numFmtId="0" fontId="36" fillId="0" borderId="11" xfId="36" applyFont="1" applyBorder="1" applyAlignment="1">
      <alignment horizontal="center" vertical="center"/>
    </xf>
    <xf numFmtId="0" fontId="36" fillId="0" borderId="19" xfId="36" applyFont="1" applyBorder="1" applyAlignment="1">
      <alignment horizontal="center" vertical="center"/>
    </xf>
    <xf numFmtId="176" fontId="36" fillId="0" borderId="17" xfId="0" applyNumberFormat="1" applyFont="1" applyBorder="1" applyAlignment="1">
      <alignment horizontal="center" vertical="center" wrapText="1"/>
    </xf>
    <xf numFmtId="176" fontId="36" fillId="0" borderId="7" xfId="0" applyNumberFormat="1" applyFont="1" applyBorder="1" applyAlignment="1">
      <alignment horizontal="center" vertical="center" wrapText="1"/>
    </xf>
    <xf numFmtId="176" fontId="36" fillId="0" borderId="28" xfId="0" applyNumberFormat="1" applyFont="1" applyBorder="1" applyAlignment="1">
      <alignment horizontal="left" vertical="distributed" wrapText="1"/>
    </xf>
    <xf numFmtId="176" fontId="36" fillId="0" borderId="26" xfId="0" applyNumberFormat="1" applyFont="1" applyBorder="1" applyAlignment="1">
      <alignment horizontal="left" vertical="distributed"/>
    </xf>
    <xf numFmtId="176" fontId="36" fillId="0" borderId="1" xfId="38" applyNumberFormat="1" applyFont="1" applyBorder="1" applyAlignment="1">
      <alignment horizontal="center" vertical="center" wrapText="1"/>
    </xf>
    <xf numFmtId="176" fontId="36" fillId="0" borderId="15" xfId="0" applyNumberFormat="1" applyFont="1" applyBorder="1" applyAlignment="1">
      <alignment horizontal="center" vertical="center"/>
    </xf>
    <xf numFmtId="176" fontId="36" fillId="0" borderId="2" xfId="0" applyNumberFormat="1" applyFont="1" applyBorder="1" applyAlignment="1">
      <alignment horizontal="center" vertical="center" wrapText="1"/>
    </xf>
    <xf numFmtId="0" fontId="42" fillId="0" borderId="2" xfId="39" applyFont="1" applyBorder="1" applyAlignment="1">
      <alignment horizontal="center" vertical="center"/>
    </xf>
    <xf numFmtId="0" fontId="42" fillId="0" borderId="19" xfId="39" applyFont="1" applyBorder="1" applyAlignment="1">
      <alignment horizontal="center" vertical="center"/>
    </xf>
    <xf numFmtId="0" fontId="43" fillId="0" borderId="0" xfId="39" applyFont="1" applyAlignment="1">
      <alignment horizontal="distributed" vertical="center"/>
    </xf>
    <xf numFmtId="0" fontId="43" fillId="0" borderId="10" xfId="39" applyFont="1" applyBorder="1" applyAlignment="1">
      <alignment horizontal="distributed" vertical="center"/>
    </xf>
    <xf numFmtId="0" fontId="37" fillId="0" borderId="0" xfId="39" applyFont="1" applyAlignment="1">
      <alignment horizontal="center" vertical="center"/>
    </xf>
    <xf numFmtId="0" fontId="42" fillId="0" borderId="1" xfId="39" applyFont="1" applyBorder="1" applyAlignment="1">
      <alignment horizontal="center" vertical="center"/>
    </xf>
    <xf numFmtId="0" fontId="42" fillId="0" borderId="15" xfId="39" applyFont="1" applyBorder="1" applyAlignment="1">
      <alignment horizontal="center" vertical="center"/>
    </xf>
    <xf numFmtId="0" fontId="41" fillId="0" borderId="10" xfId="39" applyFont="1" applyBorder="1" applyAlignment="1">
      <alignment horizontal="distributed" vertical="center"/>
    </xf>
    <xf numFmtId="0" fontId="43" fillId="0" borderId="7" xfId="39" applyFont="1" applyBorder="1" applyAlignment="1">
      <alignment horizontal="distributed" vertical="center"/>
    </xf>
    <xf numFmtId="0" fontId="43" fillId="0" borderId="23" xfId="39" applyFont="1" applyBorder="1" applyAlignment="1">
      <alignment horizontal="distributed" vertical="center"/>
    </xf>
    <xf numFmtId="188" fontId="46" fillId="0" borderId="0" xfId="34" applyNumberFormat="1" applyFont="1" applyAlignment="1">
      <alignment horizontal="center" vertical="center"/>
    </xf>
    <xf numFmtId="188" fontId="36" fillId="0" borderId="27" xfId="34" applyNumberFormat="1" applyFont="1" applyBorder="1" applyAlignment="1">
      <alignment horizontal="left" vertical="justify" wrapText="1"/>
    </xf>
    <xf numFmtId="188" fontId="36" fillId="0" borderId="35" xfId="34" applyNumberFormat="1" applyFont="1" applyBorder="1" applyAlignment="1">
      <alignment horizontal="left" vertical="justify"/>
    </xf>
    <xf numFmtId="188" fontId="36" fillId="0" borderId="34" xfId="34" applyNumberFormat="1" applyFont="1" applyBorder="1" applyAlignment="1">
      <alignment horizontal="left" vertical="justify"/>
    </xf>
    <xf numFmtId="188" fontId="36" fillId="0" borderId="13" xfId="34" applyNumberFormat="1" applyFont="1" applyBorder="1" applyAlignment="1">
      <alignment horizontal="center" vertical="center"/>
    </xf>
    <xf numFmtId="188" fontId="36" fillId="0" borderId="3" xfId="34" applyNumberFormat="1" applyFont="1" applyBorder="1" applyAlignment="1">
      <alignment horizontal="center" vertical="center"/>
    </xf>
    <xf numFmtId="188" fontId="36" fillId="0" borderId="12" xfId="34" applyNumberFormat="1" applyFont="1" applyBorder="1" applyAlignment="1">
      <alignment horizontal="center" vertical="center"/>
    </xf>
    <xf numFmtId="188" fontId="36" fillId="0" borderId="22" xfId="34" applyNumberFormat="1" applyFont="1" applyBorder="1" applyAlignment="1">
      <alignment horizontal="center" vertical="center"/>
    </xf>
    <xf numFmtId="188" fontId="36" fillId="0" borderId="15" xfId="34" applyNumberFormat="1" applyFont="1" applyBorder="1" applyAlignment="1">
      <alignment horizontal="center" vertical="center"/>
    </xf>
    <xf numFmtId="188" fontId="40" fillId="0" borderId="22" xfId="34" applyNumberFormat="1" applyFont="1" applyBorder="1" applyAlignment="1">
      <alignment horizontal="center" vertical="center"/>
    </xf>
    <xf numFmtId="188" fontId="40" fillId="0" borderId="15" xfId="34" applyNumberFormat="1" applyFont="1" applyBorder="1" applyAlignment="1">
      <alignment horizontal="center" vertical="center"/>
    </xf>
    <xf numFmtId="188" fontId="36" fillId="0" borderId="2" xfId="34" applyNumberFormat="1" applyFont="1" applyBorder="1" applyAlignment="1">
      <alignment horizontal="center" vertical="center"/>
    </xf>
    <xf numFmtId="188" fontId="36" fillId="0" borderId="16" xfId="34" applyNumberFormat="1" applyFont="1" applyBorder="1" applyAlignment="1">
      <alignment horizontal="center" vertical="center"/>
    </xf>
    <xf numFmtId="188" fontId="36" fillId="0" borderId="6" xfId="34" applyNumberFormat="1" applyFont="1" applyBorder="1" applyAlignment="1">
      <alignment horizontal="center" vertical="center"/>
    </xf>
    <xf numFmtId="188" fontId="42" fillId="0" borderId="22" xfId="34" applyNumberFormat="1" applyFont="1" applyBorder="1" applyAlignment="1">
      <alignment horizontal="center" vertical="center" wrapText="1"/>
    </xf>
    <xf numFmtId="188" fontId="42" fillId="0" borderId="9" xfId="34" applyNumberFormat="1" applyFont="1" applyBorder="1" applyAlignment="1">
      <alignment horizontal="center" vertical="center" wrapText="1"/>
    </xf>
    <xf numFmtId="188" fontId="42" fillId="0" borderId="15" xfId="34" applyNumberFormat="1" applyFont="1" applyBorder="1" applyAlignment="1">
      <alignment horizontal="center" vertical="center" wrapText="1"/>
    </xf>
    <xf numFmtId="188" fontId="36" fillId="0" borderId="19" xfId="34" applyNumberFormat="1" applyFont="1" applyBorder="1" applyAlignment="1">
      <alignment horizontal="center" vertical="center"/>
    </xf>
    <xf numFmtId="188" fontId="36" fillId="0" borderId="9" xfId="34" applyNumberFormat="1" applyFont="1" applyBorder="1" applyAlignment="1">
      <alignment horizontal="center" vertical="center"/>
    </xf>
    <xf numFmtId="188" fontId="37" fillId="0" borderId="0" xfId="34" applyNumberFormat="1" applyFont="1" applyAlignment="1">
      <alignment horizontal="center" vertical="center"/>
    </xf>
    <xf numFmtId="188" fontId="36" fillId="0" borderId="28" xfId="34" applyNumberFormat="1" applyFont="1" applyBorder="1" applyAlignment="1">
      <alignment horizontal="left" vertical="justify"/>
    </xf>
    <xf numFmtId="188" fontId="36" fillId="0" borderId="26" xfId="34" applyNumberFormat="1" applyFont="1" applyBorder="1" applyAlignment="1">
      <alignment horizontal="left" vertical="justify"/>
    </xf>
    <xf numFmtId="188" fontId="36" fillId="0" borderId="5" xfId="34" applyNumberFormat="1" applyFont="1" applyBorder="1" applyAlignment="1">
      <alignment horizontal="center" vertical="center"/>
    </xf>
    <xf numFmtId="188" fontId="36" fillId="0" borderId="20" xfId="34" applyNumberFormat="1" applyFont="1" applyBorder="1" applyAlignment="1">
      <alignment horizontal="center" vertical="center" shrinkToFit="1"/>
    </xf>
    <xf numFmtId="188" fontId="36" fillId="0" borderId="24" xfId="34" applyNumberFormat="1" applyFont="1" applyBorder="1" applyAlignment="1">
      <alignment horizontal="center" vertical="center" shrinkToFit="1"/>
    </xf>
    <xf numFmtId="188" fontId="36" fillId="0" borderId="21" xfId="34" applyNumberFormat="1" applyFont="1" applyBorder="1" applyAlignment="1">
      <alignment horizontal="center" vertical="center" shrinkToFit="1"/>
    </xf>
    <xf numFmtId="188" fontId="36" fillId="0" borderId="0" xfId="34" applyNumberFormat="1" applyFont="1" applyAlignment="1">
      <alignment horizontal="distributed" vertical="center"/>
    </xf>
    <xf numFmtId="188" fontId="36" fillId="0" borderId="7" xfId="34" applyNumberFormat="1" applyFont="1" applyBorder="1" applyAlignment="1">
      <alignment horizontal="distributed" vertical="center" wrapText="1"/>
    </xf>
    <xf numFmtId="188" fontId="36" fillId="0" borderId="23" xfId="34" applyNumberFormat="1" applyFont="1" applyBorder="1" applyAlignment="1">
      <alignment horizontal="distributed" vertical="center" wrapText="1"/>
    </xf>
    <xf numFmtId="188" fontId="36" fillId="0" borderId="27" xfId="34" applyNumberFormat="1" applyFont="1" applyBorder="1" applyAlignment="1">
      <alignment vertical="justify" wrapText="1"/>
    </xf>
    <xf numFmtId="188" fontId="36" fillId="0" borderId="28" xfId="34" applyNumberFormat="1" applyFont="1" applyBorder="1" applyAlignment="1">
      <alignment vertical="justify" wrapText="1"/>
    </xf>
    <xf numFmtId="188" fontId="36" fillId="0" borderId="35" xfId="34" applyNumberFormat="1" applyFont="1" applyBorder="1" applyAlignment="1">
      <alignment vertical="justify" wrapText="1"/>
    </xf>
    <xf numFmtId="188" fontId="36" fillId="0" borderId="30" xfId="34" applyNumberFormat="1" applyFont="1" applyBorder="1" applyAlignment="1">
      <alignment vertical="justify" wrapText="1"/>
    </xf>
    <xf numFmtId="188" fontId="36" fillId="0" borderId="34" xfId="34" applyNumberFormat="1" applyFont="1" applyBorder="1" applyAlignment="1">
      <alignment vertical="justify" wrapText="1"/>
    </xf>
    <xf numFmtId="188" fontId="36" fillId="0" borderId="26" xfId="34" applyNumberFormat="1" applyFont="1" applyBorder="1" applyAlignment="1">
      <alignment vertical="justify" wrapText="1"/>
    </xf>
    <xf numFmtId="188" fontId="36" fillId="0" borderId="25" xfId="34" applyNumberFormat="1" applyFont="1" applyBorder="1" applyAlignment="1">
      <alignment horizontal="center" vertical="center"/>
    </xf>
    <xf numFmtId="188" fontId="36" fillId="0" borderId="17" xfId="34" applyNumberFormat="1" applyFont="1" applyBorder="1" applyAlignment="1">
      <alignment horizontal="center" vertical="center"/>
    </xf>
    <xf numFmtId="188" fontId="36" fillId="0" borderId="0" xfId="34" applyNumberFormat="1" applyFont="1" applyAlignment="1">
      <alignment horizontal="center"/>
    </xf>
    <xf numFmtId="188" fontId="36" fillId="0" borderId="7" xfId="34" applyNumberFormat="1" applyFont="1" applyBorder="1" applyAlignment="1">
      <alignment horizontal="center"/>
    </xf>
    <xf numFmtId="0" fontId="42" fillId="0" borderId="3" xfId="34" applyFont="1" applyBorder="1" applyAlignment="1">
      <alignment horizontal="center" vertical="center" wrapText="1"/>
    </xf>
    <xf numFmtId="0" fontId="42" fillId="0" borderId="0" xfId="34" applyFont="1" applyAlignment="1">
      <alignment horizontal="center" vertical="center"/>
    </xf>
    <xf numFmtId="0" fontId="42" fillId="0" borderId="7" xfId="34" applyFont="1" applyBorder="1" applyAlignment="1">
      <alignment horizontal="center" vertical="center"/>
    </xf>
    <xf numFmtId="0" fontId="36" fillId="0" borderId="12" xfId="34" applyFont="1" applyBorder="1" applyAlignment="1">
      <alignment horizontal="center" vertical="center" wrapText="1"/>
    </xf>
    <xf numFmtId="0" fontId="36" fillId="0" borderId="10" xfId="34" applyFont="1" applyBorder="1" applyAlignment="1">
      <alignment horizontal="center" vertical="center"/>
    </xf>
    <xf numFmtId="0" fontId="36" fillId="0" borderId="23" xfId="34" applyFont="1" applyBorder="1" applyAlignment="1">
      <alignment horizontal="center" vertical="center"/>
    </xf>
    <xf numFmtId="0" fontId="36" fillId="0" borderId="12" xfId="34" applyFont="1" applyBorder="1" applyAlignment="1">
      <alignment horizontal="center" vertical="center"/>
    </xf>
    <xf numFmtId="0" fontId="36" fillId="0" borderId="0" xfId="34" applyFont="1" applyAlignment="1">
      <alignment horizontal="center"/>
    </xf>
    <xf numFmtId="0" fontId="42" fillId="0" borderId="12" xfId="34" applyFont="1" applyBorder="1" applyAlignment="1">
      <alignment horizontal="center" vertical="center" wrapText="1"/>
    </xf>
    <xf numFmtId="0" fontId="42" fillId="0" borderId="10" xfId="34" applyFont="1" applyBorder="1" applyAlignment="1">
      <alignment horizontal="center" vertical="center" wrapText="1"/>
    </xf>
    <xf numFmtId="0" fontId="42" fillId="0" borderId="23" xfId="34" applyFont="1" applyBorder="1" applyAlignment="1">
      <alignment horizontal="center" vertical="center" wrapText="1"/>
    </xf>
    <xf numFmtId="0" fontId="36" fillId="0" borderId="10" xfId="34" applyFont="1" applyBorder="1" applyAlignment="1">
      <alignment horizontal="center" vertical="center" wrapText="1"/>
    </xf>
    <xf numFmtId="0" fontId="36" fillId="0" borderId="23" xfId="34" applyFont="1" applyBorder="1" applyAlignment="1">
      <alignment horizontal="center" vertical="center" wrapText="1"/>
    </xf>
    <xf numFmtId="0" fontId="37" fillId="0" borderId="0" xfId="34" applyFont="1" applyAlignment="1">
      <alignment horizontal="center"/>
    </xf>
    <xf numFmtId="0" fontId="36" fillId="0" borderId="30" xfId="34" applyFont="1" applyBorder="1" applyAlignment="1">
      <alignment horizontal="left" vertical="justify"/>
    </xf>
    <xf numFmtId="0" fontId="36" fillId="0" borderId="1" xfId="34" applyFont="1" applyBorder="1" applyAlignment="1">
      <alignment horizontal="center" vertical="center" textRotation="255"/>
    </xf>
    <xf numFmtId="0" fontId="36" fillId="0" borderId="9" xfId="34" applyFont="1" applyBorder="1" applyAlignment="1">
      <alignment horizontal="center" vertical="center" textRotation="255"/>
    </xf>
    <xf numFmtId="0" fontId="36" fillId="0" borderId="1" xfId="34" applyFont="1" applyBorder="1" applyAlignment="1">
      <alignment horizontal="center" vertical="center"/>
    </xf>
    <xf numFmtId="0" fontId="36" fillId="0" borderId="22" xfId="34" applyFont="1" applyBorder="1" applyAlignment="1">
      <alignment horizontal="distributed" vertical="center"/>
    </xf>
    <xf numFmtId="0" fontId="36" fillId="0" borderId="9" xfId="34" applyFont="1" applyBorder="1" applyAlignment="1">
      <alignment horizontal="distributed" vertical="center"/>
    </xf>
    <xf numFmtId="0" fontId="36" fillId="0" borderId="0" xfId="34" applyFont="1" applyAlignment="1">
      <alignment horizontal="distributed" vertical="top"/>
    </xf>
    <xf numFmtId="0" fontId="36" fillId="0" borderId="0" xfId="34" applyFont="1" applyAlignment="1">
      <alignment horizontal="distributed"/>
    </xf>
    <xf numFmtId="0" fontId="36" fillId="0" borderId="13" xfId="34" applyFont="1" applyBorder="1" applyAlignment="1">
      <alignment horizontal="center" vertical="center"/>
    </xf>
    <xf numFmtId="0" fontId="36" fillId="0" borderId="3" xfId="34" applyFont="1" applyBorder="1" applyAlignment="1">
      <alignment horizontal="center" vertical="center"/>
    </xf>
    <xf numFmtId="0" fontId="36" fillId="0" borderId="13" xfId="34" applyFont="1" applyBorder="1" applyAlignment="1">
      <alignment horizontal="distributed" vertical="center"/>
    </xf>
    <xf numFmtId="0" fontId="36" fillId="0" borderId="11" xfId="34" applyFont="1" applyBorder="1" applyAlignment="1">
      <alignment horizontal="distributed" vertical="center"/>
    </xf>
    <xf numFmtId="0" fontId="36" fillId="0" borderId="11" xfId="34" applyFont="1" applyBorder="1" applyAlignment="1">
      <alignment horizontal="center" vertical="center"/>
    </xf>
    <xf numFmtId="0" fontId="36" fillId="0" borderId="22" xfId="34" applyFont="1" applyBorder="1" applyAlignment="1">
      <alignment horizontal="distributed" vertical="center" wrapText="1"/>
    </xf>
    <xf numFmtId="0" fontId="36" fillId="0" borderId="9" xfId="0" applyFont="1" applyBorder="1" applyAlignment="1">
      <alignment horizontal="distributed" vertical="center" wrapText="1"/>
    </xf>
    <xf numFmtId="0" fontId="41" fillId="0" borderId="0" xfId="34" applyFont="1" applyAlignment="1">
      <alignment horizontal="left" vertical="center"/>
    </xf>
  </cellXfs>
  <cellStyles count="105">
    <cellStyle name="20% - アクセント 1 2" xfId="42" xr:uid="{00000000-0005-0000-0000-000000000000}"/>
    <cellStyle name="20% - アクセント 2 2" xfId="43" xr:uid="{00000000-0005-0000-0000-000001000000}"/>
    <cellStyle name="20% - アクセント 3 2" xfId="44" xr:uid="{00000000-0005-0000-0000-000002000000}"/>
    <cellStyle name="20% - アクセント 4 2" xfId="45" xr:uid="{00000000-0005-0000-0000-000003000000}"/>
    <cellStyle name="20% - アクセント 5 2" xfId="46" xr:uid="{00000000-0005-0000-0000-000004000000}"/>
    <cellStyle name="20% - アクセント 6 2" xfId="47" xr:uid="{00000000-0005-0000-0000-000005000000}"/>
    <cellStyle name="40% - アクセント 1 2" xfId="48" xr:uid="{00000000-0005-0000-0000-000006000000}"/>
    <cellStyle name="40% - アクセント 2 2" xfId="49" xr:uid="{00000000-0005-0000-0000-000007000000}"/>
    <cellStyle name="40% - アクセント 3 2" xfId="50" xr:uid="{00000000-0005-0000-0000-000008000000}"/>
    <cellStyle name="40% - アクセント 4 2" xfId="51" xr:uid="{00000000-0005-0000-0000-000009000000}"/>
    <cellStyle name="40% - アクセント 5 2" xfId="52" xr:uid="{00000000-0005-0000-0000-00000A000000}"/>
    <cellStyle name="40% - アクセント 6 2" xfId="53" xr:uid="{00000000-0005-0000-0000-00000B000000}"/>
    <cellStyle name="60% - アクセント 1 2" xfId="54" xr:uid="{00000000-0005-0000-0000-00000C000000}"/>
    <cellStyle name="60% - アクセント 2 2" xfId="55" xr:uid="{00000000-0005-0000-0000-00000D000000}"/>
    <cellStyle name="60% - アクセント 3 2" xfId="56" xr:uid="{00000000-0005-0000-0000-00000E000000}"/>
    <cellStyle name="60% - アクセント 4 2" xfId="57" xr:uid="{00000000-0005-0000-0000-00000F000000}"/>
    <cellStyle name="60% - アクセント 5 2" xfId="58" xr:uid="{00000000-0005-0000-0000-000010000000}"/>
    <cellStyle name="60% - アクセント 6 2" xfId="59" xr:uid="{00000000-0005-0000-0000-000011000000}"/>
    <cellStyle name="アクセント 1 2" xfId="60" xr:uid="{00000000-0005-0000-0000-000012000000}"/>
    <cellStyle name="アクセント 2 2" xfId="61" xr:uid="{00000000-0005-0000-0000-000013000000}"/>
    <cellStyle name="アクセント 3 2" xfId="62" xr:uid="{00000000-0005-0000-0000-000014000000}"/>
    <cellStyle name="アクセント 4 2" xfId="63" xr:uid="{00000000-0005-0000-0000-000015000000}"/>
    <cellStyle name="アクセント 5 2" xfId="64" xr:uid="{00000000-0005-0000-0000-000016000000}"/>
    <cellStyle name="アクセント 6 2" xfId="65" xr:uid="{00000000-0005-0000-0000-000017000000}"/>
    <cellStyle name="タイトル 2" xfId="66" xr:uid="{00000000-0005-0000-0000-000018000000}"/>
    <cellStyle name="チェック セル 2" xfId="67" xr:uid="{00000000-0005-0000-0000-000019000000}"/>
    <cellStyle name="どちらでもない 2" xfId="68" xr:uid="{00000000-0005-0000-0000-00001A000000}"/>
    <cellStyle name="パーセント 2" xfId="102" xr:uid="{00000000-0005-0000-0000-000092000000}"/>
    <cellStyle name="メモ 2" xfId="69" xr:uid="{00000000-0005-0000-0000-00001B000000}"/>
    <cellStyle name="メモ 2 2" xfId="95" xr:uid="{00000000-0005-0000-0000-00001C000000}"/>
    <cellStyle name="メモ 2 3" xfId="94" xr:uid="{00000000-0005-0000-0000-00001D000000}"/>
    <cellStyle name="リンク セル 2" xfId="70" xr:uid="{00000000-0005-0000-0000-00001E000000}"/>
    <cellStyle name="悪い 2" xfId="71" xr:uid="{00000000-0005-0000-0000-00001F000000}"/>
    <cellStyle name="計算 2" xfId="72" xr:uid="{00000000-0005-0000-0000-000020000000}"/>
    <cellStyle name="計算 2 2" xfId="96" xr:uid="{00000000-0005-0000-0000-000021000000}"/>
    <cellStyle name="計算 2 3" xfId="93" xr:uid="{00000000-0005-0000-0000-000022000000}"/>
    <cellStyle name="警告文 2" xfId="73" xr:uid="{00000000-0005-0000-0000-000023000000}"/>
    <cellStyle name="桁区切り" xfId="1" builtinId="6"/>
    <cellStyle name="桁区切り 2" xfId="2" xr:uid="{00000000-0005-0000-0000-000025000000}"/>
    <cellStyle name="桁区切り 2 2" xfId="3" xr:uid="{00000000-0005-0000-0000-000026000000}"/>
    <cellStyle name="桁区切り 3" xfId="85" xr:uid="{00000000-0005-0000-0000-000027000000}"/>
    <cellStyle name="桁区切り 3 2" xfId="90" xr:uid="{00000000-0005-0000-0000-000028000000}"/>
    <cellStyle name="桁区切り 4" xfId="88" xr:uid="{00000000-0005-0000-0000-000029000000}"/>
    <cellStyle name="見出し 1 2" xfId="74" xr:uid="{00000000-0005-0000-0000-00002A000000}"/>
    <cellStyle name="見出し 2 2" xfId="75" xr:uid="{00000000-0005-0000-0000-00002B000000}"/>
    <cellStyle name="見出し 3 2" xfId="76" xr:uid="{00000000-0005-0000-0000-00002C000000}"/>
    <cellStyle name="見出し 4 2" xfId="77" xr:uid="{00000000-0005-0000-0000-00002D000000}"/>
    <cellStyle name="集計 2" xfId="78" xr:uid="{00000000-0005-0000-0000-00002E000000}"/>
    <cellStyle name="集計 2 2" xfId="97" xr:uid="{00000000-0005-0000-0000-00002F000000}"/>
    <cellStyle name="集計 2 3" xfId="92" xr:uid="{00000000-0005-0000-0000-000030000000}"/>
    <cellStyle name="出力 2" xfId="79" xr:uid="{00000000-0005-0000-0000-000031000000}"/>
    <cellStyle name="出力 2 2" xfId="98" xr:uid="{00000000-0005-0000-0000-000032000000}"/>
    <cellStyle name="出力 2 3" xfId="91" xr:uid="{00000000-0005-0000-0000-000033000000}"/>
    <cellStyle name="説明文 2" xfId="80" xr:uid="{00000000-0005-0000-0000-000034000000}"/>
    <cellStyle name="入力 2" xfId="81" xr:uid="{00000000-0005-0000-0000-000035000000}"/>
    <cellStyle name="入力 2 2" xfId="99" xr:uid="{00000000-0005-0000-0000-000036000000}"/>
    <cellStyle name="入力 2 3" xfId="100" xr:uid="{00000000-0005-0000-0000-000037000000}"/>
    <cellStyle name="標準" xfId="0" builtinId="0"/>
    <cellStyle name="標準 2" xfId="4" xr:uid="{00000000-0005-0000-0000-000039000000}"/>
    <cellStyle name="標準 2 10" xfId="5" xr:uid="{00000000-0005-0000-0000-00003A000000}"/>
    <cellStyle name="標準 2 11" xfId="6" xr:uid="{00000000-0005-0000-0000-00003B000000}"/>
    <cellStyle name="標準 2 12" xfId="7" xr:uid="{00000000-0005-0000-0000-00003C000000}"/>
    <cellStyle name="標準 2 13" xfId="8" xr:uid="{00000000-0005-0000-0000-00003D000000}"/>
    <cellStyle name="標準 2 14" xfId="9" xr:uid="{00000000-0005-0000-0000-00003E000000}"/>
    <cellStyle name="標準 2 15" xfId="10" xr:uid="{00000000-0005-0000-0000-00003F000000}"/>
    <cellStyle name="標準 2 16" xfId="11" xr:uid="{00000000-0005-0000-0000-000040000000}"/>
    <cellStyle name="標準 2 17" xfId="12" xr:uid="{00000000-0005-0000-0000-000041000000}"/>
    <cellStyle name="標準 2 18" xfId="13" xr:uid="{00000000-0005-0000-0000-000042000000}"/>
    <cellStyle name="標準 2 19" xfId="14" xr:uid="{00000000-0005-0000-0000-000043000000}"/>
    <cellStyle name="標準 2 2" xfId="15" xr:uid="{00000000-0005-0000-0000-000044000000}"/>
    <cellStyle name="標準 2 20" xfId="82" xr:uid="{00000000-0005-0000-0000-000045000000}"/>
    <cellStyle name="標準 2 21" xfId="104" xr:uid="{CB96D214-5641-4621-B2F7-F7222768347F}"/>
    <cellStyle name="標準 2 3" xfId="16" xr:uid="{00000000-0005-0000-0000-000046000000}"/>
    <cellStyle name="標準 2 4" xfId="17" xr:uid="{00000000-0005-0000-0000-000047000000}"/>
    <cellStyle name="標準 2 5" xfId="18" xr:uid="{00000000-0005-0000-0000-000048000000}"/>
    <cellStyle name="標準 2 6" xfId="19" xr:uid="{00000000-0005-0000-0000-000049000000}"/>
    <cellStyle name="標準 2 7" xfId="20" xr:uid="{00000000-0005-0000-0000-00004A000000}"/>
    <cellStyle name="標準 2 8" xfId="21" xr:uid="{00000000-0005-0000-0000-00004B000000}"/>
    <cellStyle name="標準 2 9" xfId="22" xr:uid="{00000000-0005-0000-0000-00004C000000}"/>
    <cellStyle name="標準 3" xfId="23" xr:uid="{00000000-0005-0000-0000-00004D000000}"/>
    <cellStyle name="標準 3 10" xfId="103" xr:uid="{00000000-0005-0000-0000-000002000000}"/>
    <cellStyle name="標準 3 2" xfId="24" xr:uid="{00000000-0005-0000-0000-00004E000000}"/>
    <cellStyle name="標準 3 3" xfId="25" xr:uid="{00000000-0005-0000-0000-00004F000000}"/>
    <cellStyle name="標準 3 4" xfId="26" xr:uid="{00000000-0005-0000-0000-000050000000}"/>
    <cellStyle name="標準 3 5" xfId="27" xr:uid="{00000000-0005-0000-0000-000051000000}"/>
    <cellStyle name="標準 3 6" xfId="28" xr:uid="{00000000-0005-0000-0000-000052000000}"/>
    <cellStyle name="標準 3 7" xfId="29" xr:uid="{00000000-0005-0000-0000-000053000000}"/>
    <cellStyle name="標準 3 8" xfId="30" xr:uid="{00000000-0005-0000-0000-000054000000}"/>
    <cellStyle name="標準 3 9" xfId="31" xr:uid="{00000000-0005-0000-0000-000055000000}"/>
    <cellStyle name="標準 4" xfId="32" xr:uid="{00000000-0005-0000-0000-000056000000}"/>
    <cellStyle name="標準 5" xfId="41" xr:uid="{00000000-0005-0000-0000-000057000000}"/>
    <cellStyle name="標準 6" xfId="84" xr:uid="{00000000-0005-0000-0000-000058000000}"/>
    <cellStyle name="標準 6 2" xfId="89" xr:uid="{00000000-0005-0000-0000-000059000000}"/>
    <cellStyle name="標準 7" xfId="87" xr:uid="{00000000-0005-0000-0000-00005A000000}"/>
    <cellStyle name="標準 8" xfId="86" xr:uid="{00000000-0005-0000-0000-00005B000000}"/>
    <cellStyle name="標準 9" xfId="101" xr:uid="{00000000-0005-0000-0000-000093000000}"/>
    <cellStyle name="標準_②１１～２０ページ" xfId="33" xr:uid="{00000000-0005-0000-0000-00005C000000}"/>
    <cellStyle name="標準_③２１～２９ページ" xfId="34" xr:uid="{00000000-0005-0000-0000-00005D000000}"/>
    <cellStyle name="標準_H13 変更済P16,18,19,20" xfId="35" xr:uid="{00000000-0005-0000-0000-00005E000000}"/>
    <cellStyle name="標準_H13 変更済P25" xfId="36" xr:uid="{00000000-0005-0000-0000-00005F000000}"/>
    <cellStyle name="標準_JB16" xfId="37" xr:uid="{00000000-0005-0000-0000-000060000000}"/>
    <cellStyle name="標準_Sheet1" xfId="38" xr:uid="{00000000-0005-0000-0000-000061000000}"/>
    <cellStyle name="標準_国籍別外国人登録者数" xfId="39" xr:uid="{00000000-0005-0000-0000-000062000000}"/>
    <cellStyle name="標準_住民基本台帳字別人口表（H18.3末）" xfId="40" xr:uid="{00000000-0005-0000-0000-000063000000}"/>
    <cellStyle name="良い 2" xfId="83" xr:uid="{00000000-0005-0000-0000-00006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theme/theme1.xml" Type="http://schemas.openxmlformats.org/officeDocument/2006/relationships/theme"/><Relationship Id="rId24" Target="styles.xml" Type="http://schemas.openxmlformats.org/officeDocument/2006/relationships/styles"/><Relationship Id="rId25" Target="sharedStrings.xml" Type="http://schemas.openxmlformats.org/officeDocument/2006/relationships/sharedStrings"/><Relationship Id="rId26" Target="calcChain.xml" Type="http://schemas.openxmlformats.org/officeDocument/2006/relationships/calcChain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9966375170845"/>
          <c:y val="0.18765557531115062"/>
          <c:w val="0.87221097362829647"/>
          <c:h val="0.798007599796294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'19'!$K$16</c:f>
              <c:strCache>
                <c:ptCount val="1"/>
                <c:pt idx="0">
                  <c:v>0～14歳</c:v>
                </c:pt>
              </c:strCache>
            </c:strRef>
          </c:tx>
          <c:spPr>
            <a:pattFill prst="wd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'19'!$L$15:$S$15</c:f>
              <c:strCache>
                <c:ptCount val="8"/>
                <c:pt idx="0">
                  <c:v>平成7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</c:v>
                </c:pt>
                <c:pt idx="5">
                  <c:v>令和2</c:v>
                </c:pt>
                <c:pt idx="6">
                  <c:v>千葉県2</c:v>
                </c:pt>
                <c:pt idx="7">
                  <c:v>全国2</c:v>
                </c:pt>
              </c:strCache>
            </c:strRef>
          </c:cat>
          <c:val>
            <c:numRef>
              <c:f>'19'!$L$16:$S$16</c:f>
              <c:numCache>
                <c:formatCode>0.0</c:formatCode>
                <c:ptCount val="8"/>
                <c:pt idx="0">
                  <c:v>17.399999999999999</c:v>
                </c:pt>
                <c:pt idx="1">
                  <c:v>15.5</c:v>
                </c:pt>
                <c:pt idx="2">
                  <c:v>14.5</c:v>
                </c:pt>
                <c:pt idx="3">
                  <c:v>14.2</c:v>
                </c:pt>
                <c:pt idx="4">
                  <c:v>14.1</c:v>
                </c:pt>
                <c:pt idx="5">
                  <c:v>12.9</c:v>
                </c:pt>
                <c:pt idx="6">
                  <c:v>11.9</c:v>
                </c:pt>
                <c:pt idx="7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D-439B-B501-294F8EDED761}"/>
            </c:ext>
          </c:extLst>
        </c:ser>
        <c:ser>
          <c:idx val="1"/>
          <c:order val="1"/>
          <c:tx>
            <c:strRef>
              <c:f>'19'!$K$17</c:f>
              <c:strCache>
                <c:ptCount val="1"/>
                <c:pt idx="0">
                  <c:v>15～64歳</c:v>
                </c:pt>
              </c:strCache>
            </c:strRef>
          </c:tx>
          <c:spPr>
            <a:pattFill prst="dkVert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'19'!$L$15:$S$15</c:f>
              <c:strCache>
                <c:ptCount val="8"/>
                <c:pt idx="0">
                  <c:v>平成7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</c:v>
                </c:pt>
                <c:pt idx="5">
                  <c:v>令和2</c:v>
                </c:pt>
                <c:pt idx="6">
                  <c:v>千葉県2</c:v>
                </c:pt>
                <c:pt idx="7">
                  <c:v>全国2</c:v>
                </c:pt>
              </c:strCache>
            </c:strRef>
          </c:cat>
          <c:val>
            <c:numRef>
              <c:f>'19'!$L$17:$S$17</c:f>
              <c:numCache>
                <c:formatCode>0.0</c:formatCode>
                <c:ptCount val="8"/>
                <c:pt idx="0">
                  <c:v>72</c:v>
                </c:pt>
                <c:pt idx="1">
                  <c:v>72.2</c:v>
                </c:pt>
                <c:pt idx="2">
                  <c:v>71.400000000000006</c:v>
                </c:pt>
                <c:pt idx="3">
                  <c:v>68.099999999999994</c:v>
                </c:pt>
                <c:pt idx="4">
                  <c:v>64.599999999999994</c:v>
                </c:pt>
                <c:pt idx="5">
                  <c:v>62.9</c:v>
                </c:pt>
                <c:pt idx="6">
                  <c:v>60.4</c:v>
                </c:pt>
                <c:pt idx="7">
                  <c:v>59.2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CD-439B-B501-294F8EDED761}"/>
            </c:ext>
          </c:extLst>
        </c:ser>
        <c:ser>
          <c:idx val="2"/>
          <c:order val="2"/>
          <c:tx>
            <c:strRef>
              <c:f>'19'!$K$18</c:f>
              <c:strCache>
                <c:ptCount val="1"/>
                <c:pt idx="0">
                  <c:v>65歳～</c:v>
                </c:pt>
              </c:strCache>
            </c:strRef>
          </c:tx>
          <c:spPr>
            <a:pattFill prst="pct60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chemeClr val="bg1">
                  <a:alpha val="5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'19'!$L$15:$S$15</c:f>
              <c:strCache>
                <c:ptCount val="8"/>
                <c:pt idx="0">
                  <c:v>平成7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</c:v>
                </c:pt>
                <c:pt idx="5">
                  <c:v>令和2</c:v>
                </c:pt>
                <c:pt idx="6">
                  <c:v>千葉県2</c:v>
                </c:pt>
                <c:pt idx="7">
                  <c:v>全国2</c:v>
                </c:pt>
              </c:strCache>
            </c:strRef>
          </c:cat>
          <c:val>
            <c:numRef>
              <c:f>'19'!$L$18:$S$18</c:f>
              <c:numCache>
                <c:formatCode>0.0</c:formatCode>
                <c:ptCount val="8"/>
                <c:pt idx="0">
                  <c:v>10.7</c:v>
                </c:pt>
                <c:pt idx="1">
                  <c:v>12.3</c:v>
                </c:pt>
                <c:pt idx="2">
                  <c:v>14</c:v>
                </c:pt>
                <c:pt idx="3">
                  <c:v>17.7</c:v>
                </c:pt>
                <c:pt idx="4">
                  <c:v>21.2</c:v>
                </c:pt>
                <c:pt idx="5">
                  <c:v>24.1</c:v>
                </c:pt>
                <c:pt idx="6">
                  <c:v>27.6</c:v>
                </c:pt>
                <c:pt idx="7">
                  <c:v>28.7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CD-439B-B501-294F8EDED7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2034355968"/>
        <c:axId val="2034357056"/>
      </c:barChart>
      <c:catAx>
        <c:axId val="20343559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34357056"/>
        <c:crosses val="autoZero"/>
        <c:auto val="1"/>
        <c:lblAlgn val="ctr"/>
        <c:lblOffset val="100"/>
        <c:noMultiLvlLbl val="0"/>
      </c:catAx>
      <c:valAx>
        <c:axId val="203435705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2034355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8660322079710232"/>
          <c:y val="0.11300777058040158"/>
          <c:w val="0.44801093411710635"/>
          <c:h val="7.9478168677191208E-2"/>
        </c:manualLayout>
      </c:layout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4.png" Type="http://schemas.openxmlformats.org/officeDocument/2006/relationships/image"/><Relationship Id="rId10" Target="../media/image13.jpeg" Type="http://schemas.openxmlformats.org/officeDocument/2006/relationships/image"/><Relationship Id="rId11" Target="../media/image14.jpeg" Type="http://schemas.openxmlformats.org/officeDocument/2006/relationships/image"/><Relationship Id="rId12" Target="../media/image15.jpeg" Type="http://schemas.openxmlformats.org/officeDocument/2006/relationships/image"/><Relationship Id="rId13" Target="../media/image16.jpeg" Type="http://schemas.openxmlformats.org/officeDocument/2006/relationships/image"/><Relationship Id="rId14" Target="../media/image17.jpeg" Type="http://schemas.openxmlformats.org/officeDocument/2006/relationships/image"/><Relationship Id="rId15" Target="../media/image18.jpeg" Type="http://schemas.openxmlformats.org/officeDocument/2006/relationships/image"/><Relationship Id="rId16" Target="../media/image19.jpeg" Type="http://schemas.openxmlformats.org/officeDocument/2006/relationships/image"/><Relationship Id="rId17" Target="../media/image20.jpeg" Type="http://schemas.openxmlformats.org/officeDocument/2006/relationships/image"/><Relationship Id="rId18" Target="../media/image21.jpeg" Type="http://schemas.openxmlformats.org/officeDocument/2006/relationships/image"/><Relationship Id="rId19" Target="../media/image22.jpeg" Type="http://schemas.openxmlformats.org/officeDocument/2006/relationships/image"/><Relationship Id="rId2" Target="../media/image5.jpeg" Type="http://schemas.openxmlformats.org/officeDocument/2006/relationships/image"/><Relationship Id="rId20" Target="../media/image23.jpeg" Type="http://schemas.openxmlformats.org/officeDocument/2006/relationships/image"/><Relationship Id="rId21" Target="../media/image24.jpeg" Type="http://schemas.openxmlformats.org/officeDocument/2006/relationships/image"/><Relationship Id="rId22" Target="../media/image25.jpeg" Type="http://schemas.openxmlformats.org/officeDocument/2006/relationships/image"/><Relationship Id="rId3" Target="../media/image6.jpeg" Type="http://schemas.openxmlformats.org/officeDocument/2006/relationships/image"/><Relationship Id="rId4" Target="../media/image7.jpeg" Type="http://schemas.openxmlformats.org/officeDocument/2006/relationships/image"/><Relationship Id="rId5" Target="../media/image8.jpeg" Type="http://schemas.openxmlformats.org/officeDocument/2006/relationships/image"/><Relationship Id="rId6" Target="../media/image9.jpeg" Type="http://schemas.openxmlformats.org/officeDocument/2006/relationships/image"/><Relationship Id="rId7" Target="../media/image10.jpeg" Type="http://schemas.openxmlformats.org/officeDocument/2006/relationships/image"/><Relationship Id="rId8" Target="../media/image11.jpeg" Type="http://schemas.openxmlformats.org/officeDocument/2006/relationships/image"/><Relationship Id="rId9" Target="../media/image12.jpe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26.pn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/Relationships>
</file>

<file path=xl/drawings/_rels/drawing6.xml.rels><?xml version="1.0" encoding="UTF-8" standalone="yes"?><Relationships xmlns="http://schemas.openxmlformats.org/package/2006/relationships"><Relationship Id="rId1" Target="../media/image27.png" Type="http://schemas.openxmlformats.org/officeDocument/2006/relationships/image"/><Relationship Id="rId2" Target="../media/image28.png" Type="http://schemas.openxmlformats.org/officeDocument/2006/relationships/image"/><Relationship Id="rId3" Target="../media/image29.png" Type="http://schemas.openxmlformats.org/officeDocument/2006/relationships/image"/></Relationships>
</file>

<file path=xl/drawings/_rels/drawing7.xml.rels><?xml version="1.0" encoding="UTF-8" standalone="yes"?><Relationships xmlns="http://schemas.openxmlformats.org/package/2006/relationships"><Relationship Id="rId1" Target="../media/image30.jp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22412</xdr:rowOff>
    </xdr:from>
    <xdr:to>
      <xdr:col>5</xdr:col>
      <xdr:colOff>2358</xdr:colOff>
      <xdr:row>23</xdr:row>
      <xdr:rowOff>25931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EA5C255-5A89-4E00-E695-E2ABE92B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5618"/>
          <a:ext cx="3420152" cy="3365284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1</xdr:row>
      <xdr:rowOff>257735</xdr:rowOff>
    </xdr:from>
    <xdr:to>
      <xdr:col>11</xdr:col>
      <xdr:colOff>47182</xdr:colOff>
      <xdr:row>22</xdr:row>
      <xdr:rowOff>118192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AAEB561-A0A0-B441-C8F0-D57BF130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0706" y="549088"/>
          <a:ext cx="3420152" cy="3535986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627530</xdr:colOff>
      <xdr:row>26</xdr:row>
      <xdr:rowOff>33618</xdr:rowOff>
    </xdr:from>
    <xdr:to>
      <xdr:col>9</xdr:col>
      <xdr:colOff>630260</xdr:colOff>
      <xdr:row>54</xdr:row>
      <xdr:rowOff>15378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CCFCCC6-A320-C5D4-571F-1913C71C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7530" y="5020236"/>
          <a:ext cx="5639289" cy="468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19050</xdr:rowOff>
    </xdr:from>
    <xdr:to>
      <xdr:col>8</xdr:col>
      <xdr:colOff>657225</xdr:colOff>
      <xdr:row>48</xdr:row>
      <xdr:rowOff>161925</xdr:rowOff>
    </xdr:to>
    <xdr:pic>
      <xdr:nvPicPr>
        <xdr:cNvPr id="679924" name="Picture 1">
          <a:extLst>
            <a:ext uri="{FF2B5EF4-FFF2-40B4-BE49-F238E27FC236}">
              <a16:creationId xmlns:a16="http://schemas.microsoft.com/office/drawing/2014/main" id="{00000000-0008-0000-0200-0000F45F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150"/>
          <a:ext cx="6600825" cy="665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4</xdr:row>
      <xdr:rowOff>9525</xdr:rowOff>
    </xdr:from>
    <xdr:to>
      <xdr:col>8</xdr:col>
      <xdr:colOff>247650</xdr:colOff>
      <xdr:row>10</xdr:row>
      <xdr:rowOff>171450</xdr:rowOff>
    </xdr:to>
    <xdr:grpSp>
      <xdr:nvGrpSpPr>
        <xdr:cNvPr id="679925" name="グループ化 1">
          <a:extLst>
            <a:ext uri="{FF2B5EF4-FFF2-40B4-BE49-F238E27FC236}">
              <a16:creationId xmlns:a16="http://schemas.microsoft.com/office/drawing/2014/main" id="{00000000-0008-0000-0200-0000F55F0A00}"/>
            </a:ext>
          </a:extLst>
        </xdr:cNvPr>
        <xdr:cNvGrpSpPr>
          <a:grpSpLocks/>
        </xdr:cNvGrpSpPr>
      </xdr:nvGrpSpPr>
      <xdr:grpSpPr bwMode="auto">
        <a:xfrm>
          <a:off x="4181929" y="871311"/>
          <a:ext cx="1499507" cy="1250496"/>
          <a:chOff x="4572000" y="885825"/>
          <a:chExt cx="1619250" cy="1247775"/>
        </a:xfrm>
      </xdr:grpSpPr>
      <xdr:pic>
        <xdr:nvPicPr>
          <xdr:cNvPr id="710742" name="Picture 2">
            <a:extLst>
              <a:ext uri="{FF2B5EF4-FFF2-40B4-BE49-F238E27FC236}">
                <a16:creationId xmlns:a16="http://schemas.microsoft.com/office/drawing/2014/main" id="{00000000-0008-0000-0200-000056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19650" y="1028700"/>
            <a:ext cx="361950" cy="733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43" name="Picture 3">
            <a:extLst>
              <a:ext uri="{FF2B5EF4-FFF2-40B4-BE49-F238E27FC236}">
                <a16:creationId xmlns:a16="http://schemas.microsoft.com/office/drawing/2014/main" id="{00000000-0008-0000-0200-000057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38800" y="1209675"/>
            <a:ext cx="257175" cy="533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10744" name="Rectangle 1">
            <a:extLst>
              <a:ext uri="{FF2B5EF4-FFF2-40B4-BE49-F238E27FC236}">
                <a16:creationId xmlns:a16="http://schemas.microsoft.com/office/drawing/2014/main" id="{00000000-0008-0000-0200-000058D80A00}"/>
              </a:ext>
            </a:extLst>
          </xdr:cNvPr>
          <xdr:cNvSpPr>
            <a:spLocks noChangeArrowheads="1"/>
          </xdr:cNvSpPr>
        </xdr:nvSpPr>
        <xdr:spPr bwMode="auto">
          <a:xfrm>
            <a:off x="4572000" y="885825"/>
            <a:ext cx="1619250" cy="1247775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86300" y="1741870"/>
            <a:ext cx="705321" cy="183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none" lIns="0" tIns="0" rIns="0" bIns="0" anchor="ctr" anchorCtr="0" upright="1">
            <a:spAutoFit/>
          </a:bodyPr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(10,000</a:t>
            </a:r>
            <a:r>
              <a:rPr lang="ja-JP" altLang="en-US" sz="1100" b="0" i="0" strike="noStrik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lang="en-US" altLang="ja-JP" sz="1100" b="0" i="0" strike="noStrik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05450" y="1741870"/>
            <a:ext cx="634789" cy="183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none" lIns="0" tIns="0" rIns="0" bIns="0" anchor="ctr" anchorCtr="0" upright="1">
            <a:spAutoFit/>
          </a:bodyPr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(1,000</a:t>
            </a:r>
            <a:r>
              <a:rPr lang="ja-JP" altLang="en-US" sz="1100" b="0" i="0" strike="noStrik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人</a:t>
            </a:r>
            <a:r>
              <a:rPr lang="en-US" altLang="ja-JP" sz="1100" b="0" i="0" strike="noStrik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</a:p>
        </xdr:txBody>
      </xdr:sp>
    </xdr:grpSp>
    <xdr:clientData/>
  </xdr:twoCellAnchor>
  <xdr:twoCellAnchor>
    <xdr:from>
      <xdr:col>0</xdr:col>
      <xdr:colOff>514350</xdr:colOff>
      <xdr:row>12</xdr:row>
      <xdr:rowOff>104775</xdr:rowOff>
    </xdr:from>
    <xdr:to>
      <xdr:col>2</xdr:col>
      <xdr:colOff>400051</xdr:colOff>
      <xdr:row>16</xdr:row>
      <xdr:rowOff>133350</xdr:rowOff>
    </xdr:to>
    <xdr:grpSp>
      <xdr:nvGrpSpPr>
        <xdr:cNvPr id="679926" name="グループ化 2">
          <a:extLst>
            <a:ext uri="{FF2B5EF4-FFF2-40B4-BE49-F238E27FC236}">
              <a16:creationId xmlns:a16="http://schemas.microsoft.com/office/drawing/2014/main" id="{00000000-0008-0000-0200-0000F65F0A00}"/>
            </a:ext>
          </a:extLst>
        </xdr:cNvPr>
        <xdr:cNvGrpSpPr>
          <a:grpSpLocks/>
        </xdr:cNvGrpSpPr>
      </xdr:nvGrpSpPr>
      <xdr:grpSpPr bwMode="auto">
        <a:xfrm>
          <a:off x="514350" y="2417989"/>
          <a:ext cx="1137558" cy="754290"/>
          <a:chOff x="152400" y="2476500"/>
          <a:chExt cx="1257301" cy="752475"/>
        </a:xfrm>
      </xdr:grpSpPr>
      <xdr:pic>
        <xdr:nvPicPr>
          <xdr:cNvPr id="710735" name="Picture 4">
            <a:extLst>
              <a:ext uri="{FF2B5EF4-FFF2-40B4-BE49-F238E27FC236}">
                <a16:creationId xmlns:a16="http://schemas.microsoft.com/office/drawing/2014/main" id="{00000000-0008-0000-0200-00004F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2400" y="2476500"/>
            <a:ext cx="361950" cy="752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36" name="Picture 5">
            <a:extLst>
              <a:ext uri="{FF2B5EF4-FFF2-40B4-BE49-F238E27FC236}">
                <a16:creationId xmlns:a16="http://schemas.microsoft.com/office/drawing/2014/main" id="{00000000-0008-0000-0200-000050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4350" y="2476500"/>
            <a:ext cx="361950" cy="752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37" name="Picture 6">
            <a:extLst>
              <a:ext uri="{FF2B5EF4-FFF2-40B4-BE49-F238E27FC236}">
                <a16:creationId xmlns:a16="http://schemas.microsoft.com/office/drawing/2014/main" id="{00000000-0008-0000-0200-000051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6300" y="2476500"/>
            <a:ext cx="352425" cy="752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38" name="Picture 7">
            <a:extLst>
              <a:ext uri="{FF2B5EF4-FFF2-40B4-BE49-F238E27FC236}">
                <a16:creationId xmlns:a16="http://schemas.microsoft.com/office/drawing/2014/main" id="{00000000-0008-0000-0200-000052D80A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" r="33333"/>
          <a:stretch/>
        </xdr:blipFill>
        <xdr:spPr bwMode="auto">
          <a:xfrm>
            <a:off x="1238251" y="2705100"/>
            <a:ext cx="171450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238125</xdr:colOff>
      <xdr:row>17</xdr:row>
      <xdr:rowOff>9525</xdr:rowOff>
    </xdr:from>
    <xdr:to>
      <xdr:col>4</xdr:col>
      <xdr:colOff>1000125</xdr:colOff>
      <xdr:row>22</xdr:row>
      <xdr:rowOff>142875</xdr:rowOff>
    </xdr:to>
    <xdr:grpSp>
      <xdr:nvGrpSpPr>
        <xdr:cNvPr id="679927" name="グループ化 3">
          <a:extLst>
            <a:ext uri="{FF2B5EF4-FFF2-40B4-BE49-F238E27FC236}">
              <a16:creationId xmlns:a16="http://schemas.microsoft.com/office/drawing/2014/main" id="{00000000-0008-0000-0200-0000F75F0A00}"/>
            </a:ext>
          </a:extLst>
        </xdr:cNvPr>
        <xdr:cNvGrpSpPr>
          <a:grpSpLocks/>
        </xdr:cNvGrpSpPr>
      </xdr:nvGrpSpPr>
      <xdr:grpSpPr bwMode="auto">
        <a:xfrm>
          <a:off x="2741839" y="3229882"/>
          <a:ext cx="762000" cy="1040493"/>
          <a:chOff x="2981325" y="3238500"/>
          <a:chExt cx="762000" cy="1038225"/>
        </a:xfrm>
      </xdr:grpSpPr>
      <xdr:pic>
        <xdr:nvPicPr>
          <xdr:cNvPr id="710727" name="Picture 11">
            <a:extLst>
              <a:ext uri="{FF2B5EF4-FFF2-40B4-BE49-F238E27FC236}">
                <a16:creationId xmlns:a16="http://schemas.microsoft.com/office/drawing/2014/main" id="{00000000-0008-0000-0200-000047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81325" y="3238500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28" name="Picture 12">
            <a:extLst>
              <a:ext uri="{FF2B5EF4-FFF2-40B4-BE49-F238E27FC236}">
                <a16:creationId xmlns:a16="http://schemas.microsoft.com/office/drawing/2014/main" id="{00000000-0008-0000-0200-000048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38500" y="3238500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29" name="Picture 13">
            <a:extLst>
              <a:ext uri="{FF2B5EF4-FFF2-40B4-BE49-F238E27FC236}">
                <a16:creationId xmlns:a16="http://schemas.microsoft.com/office/drawing/2014/main" id="{00000000-0008-0000-0200-000049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95675" y="3238500"/>
            <a:ext cx="247650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31" name="Picture 15">
            <a:extLst>
              <a:ext uri="{FF2B5EF4-FFF2-40B4-BE49-F238E27FC236}">
                <a16:creationId xmlns:a16="http://schemas.microsoft.com/office/drawing/2014/main" id="{00000000-0008-0000-0200-00004B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81325" y="3752850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32" name="Picture 16">
            <a:extLst>
              <a:ext uri="{FF2B5EF4-FFF2-40B4-BE49-F238E27FC236}">
                <a16:creationId xmlns:a16="http://schemas.microsoft.com/office/drawing/2014/main" id="{00000000-0008-0000-0200-00004C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38500" y="3752850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447675</xdr:colOff>
      <xdr:row>22</xdr:row>
      <xdr:rowOff>95250</xdr:rowOff>
    </xdr:from>
    <xdr:to>
      <xdr:col>2</xdr:col>
      <xdr:colOff>19050</xdr:colOff>
      <xdr:row>25</xdr:row>
      <xdr:rowOff>76200</xdr:rowOff>
    </xdr:to>
    <xdr:pic>
      <xdr:nvPicPr>
        <xdr:cNvPr id="710724" name="Picture 19">
          <a:extLst>
            <a:ext uri="{FF2B5EF4-FFF2-40B4-BE49-F238E27FC236}">
              <a16:creationId xmlns:a16="http://schemas.microsoft.com/office/drawing/2014/main" id="{00000000-0008-0000-0200-000044D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229100"/>
          <a:ext cx="2571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209547</xdr:colOff>
      <xdr:row>25</xdr:row>
      <xdr:rowOff>142875</xdr:rowOff>
    </xdr:from>
    <xdr:to>
      <xdr:col>4</xdr:col>
      <xdr:colOff>967441</xdr:colOff>
      <xdr:row>28</xdr:row>
      <xdr:rowOff>123825</xdr:rowOff>
    </xdr:to>
    <xdr:grpSp>
      <xdr:nvGrpSpPr>
        <xdr:cNvPr id="679929" name="グループ化 5">
          <a:extLst>
            <a:ext uri="{FF2B5EF4-FFF2-40B4-BE49-F238E27FC236}">
              <a16:creationId xmlns:a16="http://schemas.microsoft.com/office/drawing/2014/main" id="{00000000-0008-0000-0200-0000F95F0A00}"/>
            </a:ext>
          </a:extLst>
        </xdr:cNvPr>
        <xdr:cNvGrpSpPr>
          <a:grpSpLocks/>
        </xdr:cNvGrpSpPr>
      </xdr:nvGrpSpPr>
      <xdr:grpSpPr bwMode="auto">
        <a:xfrm>
          <a:off x="2713261" y="4814661"/>
          <a:ext cx="757894" cy="525235"/>
          <a:chOff x="3038475" y="4886325"/>
          <a:chExt cx="762000" cy="523875"/>
        </a:xfrm>
      </xdr:grpSpPr>
      <xdr:pic>
        <xdr:nvPicPr>
          <xdr:cNvPr id="710720" name="Picture 22">
            <a:extLst>
              <a:ext uri="{FF2B5EF4-FFF2-40B4-BE49-F238E27FC236}">
                <a16:creationId xmlns:a16="http://schemas.microsoft.com/office/drawing/2014/main" id="{00000000-0008-0000-0200-000040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38475" y="4886325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21" name="Picture 23">
            <a:extLst>
              <a:ext uri="{FF2B5EF4-FFF2-40B4-BE49-F238E27FC236}">
                <a16:creationId xmlns:a16="http://schemas.microsoft.com/office/drawing/2014/main" id="{00000000-0008-0000-0200-000041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95650" y="4886325"/>
            <a:ext cx="247650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22" name="Picture 24">
            <a:extLst>
              <a:ext uri="{FF2B5EF4-FFF2-40B4-BE49-F238E27FC236}">
                <a16:creationId xmlns:a16="http://schemas.microsoft.com/office/drawing/2014/main" id="{00000000-0008-0000-0200-000042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43300" y="4886325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239400</xdr:colOff>
      <xdr:row>25</xdr:row>
      <xdr:rowOff>152400</xdr:rowOff>
    </xdr:from>
    <xdr:to>
      <xdr:col>7</xdr:col>
      <xdr:colOff>219075</xdr:colOff>
      <xdr:row>30</xdr:row>
      <xdr:rowOff>9525</xdr:rowOff>
    </xdr:to>
    <xdr:grpSp>
      <xdr:nvGrpSpPr>
        <xdr:cNvPr id="679930" name="グループ化 6">
          <a:extLst>
            <a:ext uri="{FF2B5EF4-FFF2-40B4-BE49-F238E27FC236}">
              <a16:creationId xmlns:a16="http://schemas.microsoft.com/office/drawing/2014/main" id="{00000000-0008-0000-0200-0000FA5F0A00}"/>
            </a:ext>
          </a:extLst>
        </xdr:cNvPr>
        <xdr:cNvGrpSpPr>
          <a:grpSpLocks/>
        </xdr:cNvGrpSpPr>
      </xdr:nvGrpSpPr>
      <xdr:grpSpPr bwMode="auto">
        <a:xfrm>
          <a:off x="2117186" y="4824186"/>
          <a:ext cx="2909746" cy="764268"/>
          <a:chOff x="2296800" y="4829175"/>
          <a:chExt cx="3180075" cy="762000"/>
        </a:xfrm>
      </xdr:grpSpPr>
      <xdr:pic>
        <xdr:nvPicPr>
          <xdr:cNvPr id="710716" name="Picture 26">
            <a:extLst>
              <a:ext uri="{FF2B5EF4-FFF2-40B4-BE49-F238E27FC236}">
                <a16:creationId xmlns:a16="http://schemas.microsoft.com/office/drawing/2014/main" id="{00000000-0008-0000-0200-00003C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0" y="4829175"/>
            <a:ext cx="361950" cy="7429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17" name="Picture 27">
            <a:extLst>
              <a:ext uri="{FF2B5EF4-FFF2-40B4-BE49-F238E27FC236}">
                <a16:creationId xmlns:a16="http://schemas.microsoft.com/office/drawing/2014/main" id="{00000000-0008-0000-0200-00003DD80A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" r="37037"/>
          <a:stretch/>
        </xdr:blipFill>
        <xdr:spPr bwMode="auto">
          <a:xfrm>
            <a:off x="5314950" y="5038725"/>
            <a:ext cx="16192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18" name="Picture 28">
            <a:extLst>
              <a:ext uri="{FF2B5EF4-FFF2-40B4-BE49-F238E27FC236}">
                <a16:creationId xmlns:a16="http://schemas.microsoft.com/office/drawing/2014/main" id="{00000000-0008-0000-0200-00003ED80A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184689" r="1184689"/>
          <a:stretch/>
        </xdr:blipFill>
        <xdr:spPr bwMode="auto">
          <a:xfrm>
            <a:off x="2296800" y="5076825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304800</xdr:colOff>
      <xdr:row>28</xdr:row>
      <xdr:rowOff>85725</xdr:rowOff>
    </xdr:from>
    <xdr:to>
      <xdr:col>2</xdr:col>
      <xdr:colOff>575475</xdr:colOff>
      <xdr:row>31</xdr:row>
      <xdr:rowOff>57150</xdr:rowOff>
    </xdr:to>
    <xdr:grpSp>
      <xdr:nvGrpSpPr>
        <xdr:cNvPr id="679931" name="グループ化 7">
          <a:extLst>
            <a:ext uri="{FF2B5EF4-FFF2-40B4-BE49-F238E27FC236}">
              <a16:creationId xmlns:a16="http://schemas.microsoft.com/office/drawing/2014/main" id="{00000000-0008-0000-0200-0000FB5F0A00}"/>
            </a:ext>
          </a:extLst>
        </xdr:cNvPr>
        <xdr:cNvGrpSpPr>
          <a:grpSpLocks/>
        </xdr:cNvGrpSpPr>
      </xdr:nvGrpSpPr>
      <xdr:grpSpPr bwMode="auto">
        <a:xfrm>
          <a:off x="930729" y="5301796"/>
          <a:ext cx="896603" cy="515711"/>
          <a:chOff x="990600" y="5334000"/>
          <a:chExt cx="956475" cy="514350"/>
        </a:xfrm>
      </xdr:grpSpPr>
      <xdr:pic>
        <xdr:nvPicPr>
          <xdr:cNvPr id="710712" name="Picture 30">
            <a:extLst>
              <a:ext uri="{FF2B5EF4-FFF2-40B4-BE49-F238E27FC236}">
                <a16:creationId xmlns:a16="http://schemas.microsoft.com/office/drawing/2014/main" id="{00000000-0008-0000-0200-000038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0600" y="5334000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13" name="Picture 31">
            <a:extLst>
              <a:ext uri="{FF2B5EF4-FFF2-40B4-BE49-F238E27FC236}">
                <a16:creationId xmlns:a16="http://schemas.microsoft.com/office/drawing/2014/main" id="{00000000-0008-0000-0200-000039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7775" y="5334000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14" name="Picture 32">
            <a:extLst>
              <a:ext uri="{FF2B5EF4-FFF2-40B4-BE49-F238E27FC236}">
                <a16:creationId xmlns:a16="http://schemas.microsoft.com/office/drawing/2014/main" id="{00000000-0008-0000-0200-00003A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4950" y="5334000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15" name="Picture 33">
            <a:extLst>
              <a:ext uri="{FF2B5EF4-FFF2-40B4-BE49-F238E27FC236}">
                <a16:creationId xmlns:a16="http://schemas.microsoft.com/office/drawing/2014/main" id="{00000000-0008-0000-0200-00003BD80A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3258" r="28146"/>
          <a:stretch/>
        </xdr:blipFill>
        <xdr:spPr bwMode="auto">
          <a:xfrm>
            <a:off x="1728000" y="5334000"/>
            <a:ext cx="2190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323850</xdr:colOff>
      <xdr:row>30</xdr:row>
      <xdr:rowOff>171450</xdr:rowOff>
    </xdr:from>
    <xdr:to>
      <xdr:col>3</xdr:col>
      <xdr:colOff>581025</xdr:colOff>
      <xdr:row>33</xdr:row>
      <xdr:rowOff>142875</xdr:rowOff>
    </xdr:to>
    <xdr:pic>
      <xdr:nvPicPr>
        <xdr:cNvPr id="710710" name="Picture 34">
          <a:extLst>
            <a:ext uri="{FF2B5EF4-FFF2-40B4-BE49-F238E27FC236}">
              <a16:creationId xmlns:a16="http://schemas.microsoft.com/office/drawing/2014/main" id="{00000000-0008-0000-0200-000036D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53100"/>
          <a:ext cx="257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</xdr:colOff>
      <xdr:row>36</xdr:row>
      <xdr:rowOff>66675</xdr:rowOff>
    </xdr:from>
    <xdr:to>
      <xdr:col>5</xdr:col>
      <xdr:colOff>276225</xdr:colOff>
      <xdr:row>43</xdr:row>
      <xdr:rowOff>66675</xdr:rowOff>
    </xdr:to>
    <xdr:grpSp>
      <xdr:nvGrpSpPr>
        <xdr:cNvPr id="679933" name="グループ化 9">
          <a:extLst>
            <a:ext uri="{FF2B5EF4-FFF2-40B4-BE49-F238E27FC236}">
              <a16:creationId xmlns:a16="http://schemas.microsoft.com/office/drawing/2014/main" id="{00000000-0008-0000-0200-0000FD5F0A00}"/>
            </a:ext>
          </a:extLst>
        </xdr:cNvPr>
        <xdr:cNvGrpSpPr>
          <a:grpSpLocks/>
        </xdr:cNvGrpSpPr>
      </xdr:nvGrpSpPr>
      <xdr:grpSpPr bwMode="auto">
        <a:xfrm>
          <a:off x="2551339" y="6734175"/>
          <a:ext cx="1280886" cy="1270000"/>
          <a:chOff x="2867025" y="6753225"/>
          <a:chExt cx="1371600" cy="1266825"/>
        </a:xfrm>
      </xdr:grpSpPr>
      <xdr:pic>
        <xdr:nvPicPr>
          <xdr:cNvPr id="710700" name="Picture 36">
            <a:extLst>
              <a:ext uri="{FF2B5EF4-FFF2-40B4-BE49-F238E27FC236}">
                <a16:creationId xmlns:a16="http://schemas.microsoft.com/office/drawing/2014/main" id="{00000000-0008-0000-0200-00002C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67025" y="6753225"/>
            <a:ext cx="361950" cy="7429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1" name="Picture 38">
            <a:extLst>
              <a:ext uri="{FF2B5EF4-FFF2-40B4-BE49-F238E27FC236}">
                <a16:creationId xmlns:a16="http://schemas.microsoft.com/office/drawing/2014/main" id="{00000000-0008-0000-0200-00002D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28975" y="6981825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2" name="Picture 39">
            <a:extLst>
              <a:ext uri="{FF2B5EF4-FFF2-40B4-BE49-F238E27FC236}">
                <a16:creationId xmlns:a16="http://schemas.microsoft.com/office/drawing/2014/main" id="{00000000-0008-0000-0200-00002E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86150" y="6981825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3" name="Picture 40">
            <a:extLst>
              <a:ext uri="{FF2B5EF4-FFF2-40B4-BE49-F238E27FC236}">
                <a16:creationId xmlns:a16="http://schemas.microsoft.com/office/drawing/2014/main" id="{00000000-0008-0000-0200-00002F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43325" y="6981825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4" name="Picture 41">
            <a:extLst>
              <a:ext uri="{FF2B5EF4-FFF2-40B4-BE49-F238E27FC236}">
                <a16:creationId xmlns:a16="http://schemas.microsoft.com/office/drawing/2014/main" id="{00000000-0008-0000-0200-000030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81450" y="6981825"/>
            <a:ext cx="257175" cy="514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5" name="Picture 42">
            <a:extLst>
              <a:ext uri="{FF2B5EF4-FFF2-40B4-BE49-F238E27FC236}">
                <a16:creationId xmlns:a16="http://schemas.microsoft.com/office/drawing/2014/main" id="{00000000-0008-0000-0200-000031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71800" y="7496175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6" name="Picture 43">
            <a:extLst>
              <a:ext uri="{FF2B5EF4-FFF2-40B4-BE49-F238E27FC236}">
                <a16:creationId xmlns:a16="http://schemas.microsoft.com/office/drawing/2014/main" id="{00000000-0008-0000-0200-000032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28975" y="7496175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7" name="Picture 44">
            <a:extLst>
              <a:ext uri="{FF2B5EF4-FFF2-40B4-BE49-F238E27FC236}">
                <a16:creationId xmlns:a16="http://schemas.microsoft.com/office/drawing/2014/main" id="{00000000-0008-0000-0200-000033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86150" y="7496175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708" name="Picture 45">
            <a:extLst>
              <a:ext uri="{FF2B5EF4-FFF2-40B4-BE49-F238E27FC236}">
                <a16:creationId xmlns:a16="http://schemas.microsoft.com/office/drawing/2014/main" id="{00000000-0008-0000-0200-000034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43325" y="7496175"/>
            <a:ext cx="257175" cy="523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66675</xdr:colOff>
      <xdr:row>43</xdr:row>
      <xdr:rowOff>28575</xdr:rowOff>
    </xdr:from>
    <xdr:to>
      <xdr:col>1</xdr:col>
      <xdr:colOff>104775</xdr:colOff>
      <xdr:row>47</xdr:row>
      <xdr:rowOff>57150</xdr:rowOff>
    </xdr:to>
    <xdr:grpSp>
      <xdr:nvGrpSpPr>
        <xdr:cNvPr id="679934" name="グループ化 10">
          <a:extLst>
            <a:ext uri="{FF2B5EF4-FFF2-40B4-BE49-F238E27FC236}">
              <a16:creationId xmlns:a16="http://schemas.microsoft.com/office/drawing/2014/main" id="{00000000-0008-0000-0200-0000FE5F0A00}"/>
            </a:ext>
          </a:extLst>
        </xdr:cNvPr>
        <xdr:cNvGrpSpPr>
          <a:grpSpLocks/>
        </xdr:cNvGrpSpPr>
      </xdr:nvGrpSpPr>
      <xdr:grpSpPr bwMode="auto">
        <a:xfrm>
          <a:off x="66675" y="7966075"/>
          <a:ext cx="664029" cy="754289"/>
          <a:chOff x="66675" y="7962900"/>
          <a:chExt cx="723900" cy="752475"/>
        </a:xfrm>
      </xdr:grpSpPr>
      <xdr:pic>
        <xdr:nvPicPr>
          <xdr:cNvPr id="710690" name="Picture 47">
            <a:extLst>
              <a:ext uri="{FF2B5EF4-FFF2-40B4-BE49-F238E27FC236}">
                <a16:creationId xmlns:a16="http://schemas.microsoft.com/office/drawing/2014/main" id="{00000000-0008-0000-0200-000022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675" y="7962900"/>
            <a:ext cx="361950" cy="752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0691" name="Picture 48">
            <a:extLst>
              <a:ext uri="{FF2B5EF4-FFF2-40B4-BE49-F238E27FC236}">
                <a16:creationId xmlns:a16="http://schemas.microsoft.com/office/drawing/2014/main" id="{00000000-0008-0000-0200-000023D80A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8625" y="7962900"/>
            <a:ext cx="361950" cy="752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152400</xdr:colOff>
      <xdr:row>43</xdr:row>
      <xdr:rowOff>57150</xdr:rowOff>
    </xdr:from>
    <xdr:to>
      <xdr:col>3</xdr:col>
      <xdr:colOff>514350</xdr:colOff>
      <xdr:row>47</xdr:row>
      <xdr:rowOff>76200</xdr:rowOff>
    </xdr:to>
    <xdr:pic>
      <xdr:nvPicPr>
        <xdr:cNvPr id="710679" name="Picture 57">
          <a:extLst>
            <a:ext uri="{FF2B5EF4-FFF2-40B4-BE49-F238E27FC236}">
              <a16:creationId xmlns:a16="http://schemas.microsoft.com/office/drawing/2014/main" id="{00000000-0008-0000-0200-000017D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7991475"/>
          <a:ext cx="361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166688</xdr:colOff>
      <xdr:row>16</xdr:row>
      <xdr:rowOff>152999</xdr:rowOff>
    </xdr:from>
    <xdr:ext cx="846386" cy="200055"/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852488" y="3191474"/>
          <a:ext cx="846386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(30,805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4</xdr:col>
      <xdr:colOff>277415</xdr:colOff>
      <xdr:row>23</xdr:row>
      <xdr:rowOff>30128</xdr:rowOff>
    </xdr:from>
    <xdr:ext cx="769441" cy="200055"/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3020615" y="4335428"/>
          <a:ext cx="769441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(6,185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1</xdr:col>
      <xdr:colOff>372666</xdr:colOff>
      <xdr:row>25</xdr:row>
      <xdr:rowOff>116281</xdr:rowOff>
    </xdr:from>
    <xdr:ext cx="692497" cy="200055"/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058466" y="4783531"/>
          <a:ext cx="692497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(1,606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4</xdr:col>
      <xdr:colOff>386953</xdr:colOff>
      <xdr:row>29</xdr:row>
      <xdr:rowOff>21269</xdr:rowOff>
    </xdr:from>
    <xdr:ext cx="769441" cy="200055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3130153" y="5412419"/>
          <a:ext cx="769441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(5,038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6</xdr:col>
      <xdr:colOff>282178</xdr:colOff>
      <xdr:row>30</xdr:row>
      <xdr:rowOff>35785</xdr:rowOff>
    </xdr:from>
    <xdr:ext cx="846386" cy="200055"/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854178" y="5607910"/>
          <a:ext cx="846386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(10,652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1</xdr:col>
      <xdr:colOff>496490</xdr:colOff>
      <xdr:row>31</xdr:row>
      <xdr:rowOff>77220</xdr:rowOff>
    </xdr:from>
    <xdr:ext cx="769441" cy="200055"/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182290" y="5830320"/>
          <a:ext cx="769441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(3,782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3</xdr:col>
      <xdr:colOff>203597</xdr:colOff>
      <xdr:row>34</xdr:row>
      <xdr:rowOff>5790</xdr:rowOff>
    </xdr:from>
    <xdr:ext cx="692497" cy="200055"/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260997" y="6301815"/>
          <a:ext cx="692497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(1,092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4</xdr:col>
      <xdr:colOff>598947</xdr:colOff>
      <xdr:row>43</xdr:row>
      <xdr:rowOff>114286</xdr:rowOff>
    </xdr:from>
    <xdr:ext cx="846386" cy="200055"/>
    <xdr:sp macro="" textlink="">
      <xdr:nvSpPr>
        <xdr:cNvPr id="89" name="Text Box 10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3342147" y="8039086"/>
          <a:ext cx="846386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(19,811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0</xdr:col>
      <xdr:colOff>345281</xdr:colOff>
      <xdr:row>47</xdr:row>
      <xdr:rowOff>97988</xdr:rowOff>
    </xdr:from>
    <xdr:ext cx="846386" cy="200055"/>
    <xdr:sp macro="" textlink="">
      <xdr:nvSpPr>
        <xdr:cNvPr id="90" name="Text Box 1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345281" y="8746688"/>
          <a:ext cx="846386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(33,125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3</xdr:col>
      <xdr:colOff>301228</xdr:colOff>
      <xdr:row>47</xdr:row>
      <xdr:rowOff>102674</xdr:rowOff>
    </xdr:from>
    <xdr:ext cx="846386" cy="200055"/>
    <xdr:sp macro="" textlink="">
      <xdr:nvSpPr>
        <xdr:cNvPr id="91" name="Text Box 12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2358628" y="8751374"/>
          <a:ext cx="846386" cy="200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(20,810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xdr:txBody>
    </xdr:sp>
    <xdr:clientData/>
  </xdr:oneCellAnchor>
  <xdr:oneCellAnchor>
    <xdr:from>
      <xdr:col>3</xdr:col>
      <xdr:colOff>485775</xdr:colOff>
      <xdr:row>19</xdr:row>
      <xdr:rowOff>27190</xdr:rowOff>
    </xdr:from>
    <xdr:ext cx="307777" cy="200119"/>
    <xdr:sp macro="" textlink="">
      <xdr:nvSpPr>
        <xdr:cNvPr id="92" name="Text Box 13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543175" y="3618115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下総</a:t>
          </a:r>
        </a:p>
      </xdr:txBody>
    </xdr:sp>
    <xdr:clientData/>
  </xdr:oneCellAnchor>
  <xdr:oneCellAnchor>
    <xdr:from>
      <xdr:col>1</xdr:col>
      <xdr:colOff>572690</xdr:colOff>
      <xdr:row>20</xdr:row>
      <xdr:rowOff>84104</xdr:rowOff>
    </xdr:from>
    <xdr:ext cx="307777" cy="200119"/>
    <xdr:sp macro="" textlink="">
      <xdr:nvSpPr>
        <xdr:cNvPr id="93" name="Text Box 14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258490" y="3856004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豊住</a:t>
          </a:r>
        </a:p>
      </xdr:txBody>
    </xdr:sp>
    <xdr:clientData/>
  </xdr:oneCellAnchor>
  <xdr:oneCellAnchor>
    <xdr:from>
      <xdr:col>6</xdr:col>
      <xdr:colOff>581025</xdr:colOff>
      <xdr:row>23</xdr:row>
      <xdr:rowOff>37669</xdr:rowOff>
    </xdr:from>
    <xdr:ext cx="307777" cy="200119"/>
    <xdr:sp macro="" textlink="">
      <xdr:nvSpPr>
        <xdr:cNvPr id="94" name="Text Box 15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5153025" y="4352494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大栄</a:t>
          </a:r>
        </a:p>
      </xdr:txBody>
    </xdr:sp>
    <xdr:clientData/>
  </xdr:oneCellAnchor>
  <xdr:oneCellAnchor>
    <xdr:from>
      <xdr:col>3</xdr:col>
      <xdr:colOff>304800</xdr:colOff>
      <xdr:row>25</xdr:row>
      <xdr:rowOff>41718</xdr:rowOff>
    </xdr:from>
    <xdr:ext cx="307777" cy="200119"/>
    <xdr:sp macro="" textlink="">
      <xdr:nvSpPr>
        <xdr:cNvPr id="95" name="Text Box 16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362200" y="4718493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久住</a:t>
          </a:r>
        </a:p>
      </xdr:txBody>
    </xdr:sp>
    <xdr:clientData/>
  </xdr:oneCellAnchor>
  <xdr:oneCellAnchor>
    <xdr:from>
      <xdr:col>3</xdr:col>
      <xdr:colOff>333375</xdr:colOff>
      <xdr:row>29</xdr:row>
      <xdr:rowOff>37669</xdr:rowOff>
    </xdr:from>
    <xdr:ext cx="307777" cy="200119"/>
    <xdr:sp macro="" textlink="">
      <xdr:nvSpPr>
        <xdr:cNvPr id="96" name="Text Box 1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390775" y="5438344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中郷</a:t>
          </a:r>
        </a:p>
      </xdr:txBody>
    </xdr:sp>
    <xdr:clientData/>
  </xdr:oneCellAnchor>
  <xdr:twoCellAnchor editAs="oneCell">
    <xdr:from>
      <xdr:col>0</xdr:col>
      <xdr:colOff>522686</xdr:colOff>
      <xdr:row>30</xdr:row>
      <xdr:rowOff>122633</xdr:rowOff>
    </xdr:from>
    <xdr:to>
      <xdr:col>1</xdr:col>
      <xdr:colOff>265512</xdr:colOff>
      <xdr:row>31</xdr:row>
      <xdr:rowOff>148827</xdr:rowOff>
    </xdr:to>
    <xdr:sp macro="" textlink="">
      <xdr:nvSpPr>
        <xdr:cNvPr id="97" name="Text Box 1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522686" y="5266133"/>
          <a:ext cx="428626" cy="197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八生</a:t>
          </a:r>
        </a:p>
      </xdr:txBody>
    </xdr:sp>
    <xdr:clientData/>
  </xdr:twoCellAnchor>
  <xdr:twoCellAnchor editAs="oneCell">
    <xdr:from>
      <xdr:col>1</xdr:col>
      <xdr:colOff>476250</xdr:colOff>
      <xdr:row>35</xdr:row>
      <xdr:rowOff>14287</xdr:rowOff>
    </xdr:from>
    <xdr:to>
      <xdr:col>2</xdr:col>
      <xdr:colOff>361950</xdr:colOff>
      <xdr:row>38</xdr:row>
      <xdr:rowOff>33338</xdr:rowOff>
    </xdr:to>
    <xdr:sp macro="" textlink="">
      <xdr:nvSpPr>
        <xdr:cNvPr id="98" name="Text Box 1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162050" y="6015037"/>
          <a:ext cx="57150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anchorCtr="0" upright="1">
          <a:noAutofit/>
        </a:bodyPr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ニュー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タウン</a:t>
          </a:r>
        </a:p>
      </xdr:txBody>
    </xdr:sp>
    <xdr:clientData/>
  </xdr:twoCellAnchor>
  <xdr:oneCellAnchor>
    <xdr:from>
      <xdr:col>2</xdr:col>
      <xdr:colOff>476250</xdr:colOff>
      <xdr:row>34</xdr:row>
      <xdr:rowOff>160540</xdr:rowOff>
    </xdr:from>
    <xdr:ext cx="307777" cy="200119"/>
    <xdr:sp macro="" textlink="">
      <xdr:nvSpPr>
        <xdr:cNvPr id="99" name="Text Box 2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847850" y="6466090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成田</a:t>
          </a:r>
        </a:p>
      </xdr:txBody>
    </xdr:sp>
    <xdr:clientData/>
  </xdr:oneCellAnchor>
  <xdr:oneCellAnchor>
    <xdr:from>
      <xdr:col>4</xdr:col>
      <xdr:colOff>757747</xdr:colOff>
      <xdr:row>34</xdr:row>
      <xdr:rowOff>152203</xdr:rowOff>
    </xdr:from>
    <xdr:ext cx="307777" cy="200119"/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3500947" y="6457753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遠山</a:t>
          </a:r>
        </a:p>
      </xdr:txBody>
    </xdr:sp>
    <xdr:clientData/>
  </xdr:oneCellAnchor>
  <xdr:oneCellAnchor>
    <xdr:from>
      <xdr:col>1</xdr:col>
      <xdr:colOff>40297</xdr:colOff>
      <xdr:row>38</xdr:row>
      <xdr:rowOff>152013</xdr:rowOff>
    </xdr:from>
    <xdr:ext cx="307777" cy="200119"/>
    <xdr:sp macro="" textlink="">
      <xdr:nvSpPr>
        <xdr:cNvPr id="101" name="Text Box 2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726097" y="7181463"/>
          <a:ext cx="307777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0" tIns="0" rIns="0" bIns="0" anchor="ctr" anchorCtr="0" upright="1">
          <a:spAutoFit/>
        </a:bodyPr>
        <a:lstStyle/>
        <a:p>
          <a:pPr algn="l" rtl="0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公津</a:t>
          </a:r>
        </a:p>
      </xdr:txBody>
    </xdr:sp>
    <xdr:clientData/>
  </xdr:oneCellAnchor>
  <xdr:twoCellAnchor editAs="oneCell">
    <xdr:from>
      <xdr:col>1</xdr:col>
      <xdr:colOff>571500</xdr:colOff>
      <xdr:row>40</xdr:row>
      <xdr:rowOff>133350</xdr:rowOff>
    </xdr:from>
    <xdr:to>
      <xdr:col>2</xdr:col>
      <xdr:colOff>180975</xdr:colOff>
      <xdr:row>44</xdr:row>
      <xdr:rowOff>76200</xdr:rowOff>
    </xdr:to>
    <xdr:sp macro="" textlink="">
      <xdr:nvSpPr>
        <xdr:cNvPr id="710676" name="Freeform 1">
          <a:extLst>
            <a:ext uri="{FF2B5EF4-FFF2-40B4-BE49-F238E27FC236}">
              <a16:creationId xmlns:a16="http://schemas.microsoft.com/office/drawing/2014/main" id="{00000000-0008-0000-0200-000014D80A00}"/>
            </a:ext>
          </a:extLst>
        </xdr:cNvPr>
        <xdr:cNvSpPr>
          <a:spLocks/>
        </xdr:cNvSpPr>
      </xdr:nvSpPr>
      <xdr:spPr bwMode="auto">
        <a:xfrm rot="1853946">
          <a:off x="1257300" y="7524750"/>
          <a:ext cx="295275" cy="666750"/>
        </a:xfrm>
        <a:custGeom>
          <a:avLst/>
          <a:gdLst>
            <a:gd name="T0" fmla="*/ 2147483647 w 36"/>
            <a:gd name="T1" fmla="*/ 2147483647 h 104"/>
            <a:gd name="T2" fmla="*/ 2147483647 w 36"/>
            <a:gd name="T3" fmla="*/ 2147483647 h 104"/>
            <a:gd name="T4" fmla="*/ 0 w 36"/>
            <a:gd name="T5" fmla="*/ 0 h 104"/>
            <a:gd name="T6" fmla="*/ 0 60000 65536"/>
            <a:gd name="T7" fmla="*/ 0 60000 65536"/>
            <a:gd name="T8" fmla="*/ 0 60000 65536"/>
            <a:gd name="T9" fmla="*/ 0 w 36"/>
            <a:gd name="T10" fmla="*/ 0 h 104"/>
            <a:gd name="T11" fmla="*/ 36 w 36"/>
            <a:gd name="T12" fmla="*/ 104 h 10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36" h="104">
              <a:moveTo>
                <a:pt x="35" y="104"/>
              </a:moveTo>
              <a:cubicBezTo>
                <a:pt x="34" y="92"/>
                <a:pt x="36" y="48"/>
                <a:pt x="30" y="31"/>
              </a:cubicBezTo>
              <a:cubicBezTo>
                <a:pt x="24" y="14"/>
                <a:pt x="6" y="6"/>
                <a:pt x="0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123825</xdr:rowOff>
    </xdr:from>
    <xdr:to>
      <xdr:col>1</xdr:col>
      <xdr:colOff>381000</xdr:colOff>
      <xdr:row>36</xdr:row>
      <xdr:rowOff>28575</xdr:rowOff>
    </xdr:to>
    <xdr:sp macro="" textlink="">
      <xdr:nvSpPr>
        <xdr:cNvPr id="710677" name="Freeform 2">
          <a:extLst>
            <a:ext uri="{FF2B5EF4-FFF2-40B4-BE49-F238E27FC236}">
              <a16:creationId xmlns:a16="http://schemas.microsoft.com/office/drawing/2014/main" id="{00000000-0008-0000-0200-000015D80A00}"/>
            </a:ext>
          </a:extLst>
        </xdr:cNvPr>
        <xdr:cNvSpPr>
          <a:spLocks/>
        </xdr:cNvSpPr>
      </xdr:nvSpPr>
      <xdr:spPr bwMode="auto">
        <a:xfrm rot="272360">
          <a:off x="0" y="3352800"/>
          <a:ext cx="1066800" cy="3343275"/>
        </a:xfrm>
        <a:custGeom>
          <a:avLst/>
          <a:gdLst>
            <a:gd name="T0" fmla="*/ 2147483647 w 131"/>
            <a:gd name="T1" fmla="*/ 0 h 334"/>
            <a:gd name="T2" fmla="*/ 2147483647 w 131"/>
            <a:gd name="T3" fmla="*/ 2147483647 h 334"/>
            <a:gd name="T4" fmla="*/ 2147483647 w 131"/>
            <a:gd name="T5" fmla="*/ 2147483647 h 334"/>
            <a:gd name="T6" fmla="*/ 2147483647 w 131"/>
            <a:gd name="T7" fmla="*/ 2147483647 h 334"/>
            <a:gd name="T8" fmla="*/ 2147483647 w 131"/>
            <a:gd name="T9" fmla="*/ 2147483647 h 33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31"/>
            <a:gd name="T16" fmla="*/ 0 h 334"/>
            <a:gd name="T17" fmla="*/ 131 w 131"/>
            <a:gd name="T18" fmla="*/ 334 h 33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31" h="334">
              <a:moveTo>
                <a:pt x="71" y="0"/>
              </a:moveTo>
              <a:cubicBezTo>
                <a:pt x="64" y="20"/>
                <a:pt x="38" y="77"/>
                <a:pt x="27" y="123"/>
              </a:cubicBezTo>
              <a:cubicBezTo>
                <a:pt x="16" y="169"/>
                <a:pt x="0" y="234"/>
                <a:pt x="26" y="281"/>
              </a:cubicBezTo>
              <a:cubicBezTo>
                <a:pt x="52" y="328"/>
                <a:pt x="78" y="330"/>
                <a:pt x="99" y="332"/>
              </a:cubicBezTo>
              <a:cubicBezTo>
                <a:pt x="120" y="334"/>
                <a:pt x="124" y="332"/>
                <a:pt x="131" y="33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651978</xdr:colOff>
      <xdr:row>38</xdr:row>
      <xdr:rowOff>44198</xdr:rowOff>
    </xdr:from>
    <xdr:to>
      <xdr:col>3</xdr:col>
      <xdr:colOff>320856</xdr:colOff>
      <xdr:row>43</xdr:row>
      <xdr:rowOff>165430</xdr:rowOff>
    </xdr:to>
    <xdr:sp macro="" textlink="">
      <xdr:nvSpPr>
        <xdr:cNvPr id="710678" name="Freeform 3">
          <a:extLst>
            <a:ext uri="{FF2B5EF4-FFF2-40B4-BE49-F238E27FC236}">
              <a16:creationId xmlns:a16="http://schemas.microsoft.com/office/drawing/2014/main" id="{00000000-0008-0000-0200-000016D80A00}"/>
            </a:ext>
          </a:extLst>
        </xdr:cNvPr>
        <xdr:cNvSpPr>
          <a:spLocks/>
        </xdr:cNvSpPr>
      </xdr:nvSpPr>
      <xdr:spPr bwMode="auto">
        <a:xfrm rot="20603858">
          <a:off x="2023578" y="7073648"/>
          <a:ext cx="354678" cy="1026107"/>
        </a:xfrm>
        <a:custGeom>
          <a:avLst/>
          <a:gdLst>
            <a:gd name="T0" fmla="*/ 2147483647 w 36"/>
            <a:gd name="T1" fmla="*/ 2147483647 h 104"/>
            <a:gd name="T2" fmla="*/ 2147483647 w 36"/>
            <a:gd name="T3" fmla="*/ 2147483647 h 104"/>
            <a:gd name="T4" fmla="*/ 0 w 36"/>
            <a:gd name="T5" fmla="*/ 0 h 104"/>
            <a:gd name="T6" fmla="*/ 0 60000 65536"/>
            <a:gd name="T7" fmla="*/ 0 60000 65536"/>
            <a:gd name="T8" fmla="*/ 0 60000 65536"/>
            <a:gd name="T9" fmla="*/ 0 w 36"/>
            <a:gd name="T10" fmla="*/ 0 h 104"/>
            <a:gd name="T11" fmla="*/ 36 w 36"/>
            <a:gd name="T12" fmla="*/ 104 h 104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36" h="104">
              <a:moveTo>
                <a:pt x="35" y="104"/>
              </a:moveTo>
              <a:cubicBezTo>
                <a:pt x="34" y="92"/>
                <a:pt x="36" y="48"/>
                <a:pt x="30" y="31"/>
              </a:cubicBezTo>
              <a:cubicBezTo>
                <a:pt x="24" y="14"/>
                <a:pt x="6" y="6"/>
                <a:pt x="0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647700</xdr:colOff>
      <xdr:row>25</xdr:row>
      <xdr:rowOff>142875</xdr:rowOff>
    </xdr:from>
    <xdr:to>
      <xdr:col>4</xdr:col>
      <xdr:colOff>209550</xdr:colOff>
      <xdr:row>28</xdr:row>
      <xdr:rowOff>123825</xdr:rowOff>
    </xdr:to>
    <xdr:pic>
      <xdr:nvPicPr>
        <xdr:cNvPr id="118" name="Picture 23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4819650"/>
          <a:ext cx="2476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1000125</xdr:colOff>
      <xdr:row>17</xdr:row>
      <xdr:rowOff>9525</xdr:rowOff>
    </xdr:from>
    <xdr:to>
      <xdr:col>5</xdr:col>
      <xdr:colOff>104775</xdr:colOff>
      <xdr:row>19</xdr:row>
      <xdr:rowOff>161925</xdr:rowOff>
    </xdr:to>
    <xdr:pic>
      <xdr:nvPicPr>
        <xdr:cNvPr id="119" name="Picture 13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3238500"/>
          <a:ext cx="247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523875</xdr:colOff>
      <xdr:row>43</xdr:row>
      <xdr:rowOff>57150</xdr:rowOff>
    </xdr:from>
    <xdr:to>
      <xdr:col>4</xdr:col>
      <xdr:colOff>200025</xdr:colOff>
      <xdr:row>47</xdr:row>
      <xdr:rowOff>76200</xdr:rowOff>
    </xdr:to>
    <xdr:pic>
      <xdr:nvPicPr>
        <xdr:cNvPr id="146" name="Picture 57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991475"/>
          <a:ext cx="361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43</xdr:row>
      <xdr:rowOff>28575</xdr:rowOff>
    </xdr:from>
    <xdr:to>
      <xdr:col>1</xdr:col>
      <xdr:colOff>476250</xdr:colOff>
      <xdr:row>47</xdr:row>
      <xdr:rowOff>57150</xdr:rowOff>
    </xdr:to>
    <xdr:pic>
      <xdr:nvPicPr>
        <xdr:cNvPr id="150" name="Picture 48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7962900"/>
          <a:ext cx="361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40</xdr:row>
      <xdr:rowOff>85725</xdr:rowOff>
    </xdr:from>
    <xdr:to>
      <xdr:col>5</xdr:col>
      <xdr:colOff>457200</xdr:colOff>
      <xdr:row>43</xdr:row>
      <xdr:rowOff>57150</xdr:rowOff>
    </xdr:to>
    <xdr:pic>
      <xdr:nvPicPr>
        <xdr:cNvPr id="162" name="Picture 33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258" r="28146"/>
        <a:stretch/>
      </xdr:blipFill>
      <xdr:spPr bwMode="auto">
        <a:xfrm>
          <a:off x="4124325" y="7477125"/>
          <a:ext cx="219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714375</xdr:colOff>
      <xdr:row>19</xdr:row>
      <xdr:rowOff>161925</xdr:rowOff>
    </xdr:from>
    <xdr:to>
      <xdr:col>4</xdr:col>
      <xdr:colOff>838200</xdr:colOff>
      <xdr:row>22</xdr:row>
      <xdr:rowOff>133350</xdr:rowOff>
    </xdr:to>
    <xdr:pic>
      <xdr:nvPicPr>
        <xdr:cNvPr id="165" name="Picture 33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258" r="65152"/>
        <a:stretch/>
      </xdr:blipFill>
      <xdr:spPr bwMode="auto">
        <a:xfrm>
          <a:off x="3457575" y="37528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640276</xdr:colOff>
      <xdr:row>22</xdr:row>
      <xdr:rowOff>85725</xdr:rowOff>
    </xdr:from>
    <xdr:to>
      <xdr:col>2</xdr:col>
      <xdr:colOff>180976</xdr:colOff>
      <xdr:row>25</xdr:row>
      <xdr:rowOff>66675</xdr:rowOff>
    </xdr:to>
    <xdr:pic>
      <xdr:nvPicPr>
        <xdr:cNvPr id="167" name="Picture 20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995" r="38922"/>
        <a:stretch/>
      </xdr:blipFill>
      <xdr:spPr bwMode="auto">
        <a:xfrm>
          <a:off x="1326076" y="4219575"/>
          <a:ext cx="226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40</xdr:row>
      <xdr:rowOff>85725</xdr:rowOff>
    </xdr:from>
    <xdr:to>
      <xdr:col>5</xdr:col>
      <xdr:colOff>285750</xdr:colOff>
      <xdr:row>43</xdr:row>
      <xdr:rowOff>66675</xdr:rowOff>
    </xdr:to>
    <xdr:pic>
      <xdr:nvPicPr>
        <xdr:cNvPr id="102" name="Picture 45">
          <a:extLst>
            <a:ext uri="{FF2B5EF4-FFF2-40B4-BE49-F238E27FC236}">
              <a16:creationId xmlns:a16="http://schemas.microsoft.com/office/drawing/2014/main" id="{2FCB3C7E-FA6B-4D07-85B4-7A7976F7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7477125"/>
          <a:ext cx="2571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44</xdr:row>
      <xdr:rowOff>104775</xdr:rowOff>
    </xdr:from>
    <xdr:to>
      <xdr:col>4</xdr:col>
      <xdr:colOff>381000</xdr:colOff>
      <xdr:row>47</xdr:row>
      <xdr:rowOff>76200</xdr:rowOff>
    </xdr:to>
    <xdr:pic>
      <xdr:nvPicPr>
        <xdr:cNvPr id="104" name="Picture 33">
          <a:extLst>
            <a:ext uri="{FF2B5EF4-FFF2-40B4-BE49-F238E27FC236}">
              <a16:creationId xmlns:a16="http://schemas.microsoft.com/office/drawing/2014/main" id="{D14D0041-ABAD-4ADC-B6B9-3CD96E32D8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258" r="28146"/>
        <a:stretch/>
      </xdr:blipFill>
      <xdr:spPr bwMode="auto">
        <a:xfrm>
          <a:off x="2905125" y="8220075"/>
          <a:ext cx="219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44</xdr:row>
      <xdr:rowOff>123825</xdr:rowOff>
    </xdr:from>
    <xdr:to>
      <xdr:col>2</xdr:col>
      <xdr:colOff>28575</xdr:colOff>
      <xdr:row>47</xdr:row>
      <xdr:rowOff>95250</xdr:rowOff>
    </xdr:to>
    <xdr:pic>
      <xdr:nvPicPr>
        <xdr:cNvPr id="105" name="Picture 13">
          <a:extLst>
            <a:ext uri="{FF2B5EF4-FFF2-40B4-BE49-F238E27FC236}">
              <a16:creationId xmlns:a16="http://schemas.microsoft.com/office/drawing/2014/main" id="{B0C81FE0-591B-417D-8B32-A0256033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8239125"/>
          <a:ext cx="247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44</xdr:row>
      <xdr:rowOff>123825</xdr:rowOff>
    </xdr:from>
    <xdr:to>
      <xdr:col>2</xdr:col>
      <xdr:colOff>276225</xdr:colOff>
      <xdr:row>47</xdr:row>
      <xdr:rowOff>95250</xdr:rowOff>
    </xdr:to>
    <xdr:pic>
      <xdr:nvPicPr>
        <xdr:cNvPr id="106" name="Picture 13">
          <a:extLst>
            <a:ext uri="{FF2B5EF4-FFF2-40B4-BE49-F238E27FC236}">
              <a16:creationId xmlns:a16="http://schemas.microsoft.com/office/drawing/2014/main" id="{D2932D86-88FB-4C52-AF97-8781FECE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8239125"/>
          <a:ext cx="247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276225</xdr:colOff>
      <xdr:row>44</xdr:row>
      <xdr:rowOff>123825</xdr:rowOff>
    </xdr:from>
    <xdr:to>
      <xdr:col>2</xdr:col>
      <xdr:colOff>523875</xdr:colOff>
      <xdr:row>47</xdr:row>
      <xdr:rowOff>95250</xdr:rowOff>
    </xdr:to>
    <xdr:pic>
      <xdr:nvPicPr>
        <xdr:cNvPr id="107" name="Picture 13">
          <a:extLst>
            <a:ext uri="{FF2B5EF4-FFF2-40B4-BE49-F238E27FC236}">
              <a16:creationId xmlns:a16="http://schemas.microsoft.com/office/drawing/2014/main" id="{81ADE7B0-242B-4DA1-B1B0-476DD269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8239125"/>
          <a:ext cx="247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581025</xdr:colOff>
      <xdr:row>30</xdr:row>
      <xdr:rowOff>171450</xdr:rowOff>
    </xdr:from>
    <xdr:to>
      <xdr:col>3</xdr:col>
      <xdr:colOff>626744</xdr:colOff>
      <xdr:row>33</xdr:row>
      <xdr:rowOff>142875</xdr:rowOff>
    </xdr:to>
    <xdr:pic>
      <xdr:nvPicPr>
        <xdr:cNvPr id="109" name="Picture 13">
          <a:extLst>
            <a:ext uri="{FF2B5EF4-FFF2-40B4-BE49-F238E27FC236}">
              <a16:creationId xmlns:a16="http://schemas.microsoft.com/office/drawing/2014/main" id="{C1AE47F3-291A-4ED7-8183-712DC7DC3A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81538"/>
        <a:stretch/>
      </xdr:blipFill>
      <xdr:spPr bwMode="auto">
        <a:xfrm>
          <a:off x="2638425" y="5753100"/>
          <a:ext cx="4571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971547</xdr:colOff>
      <xdr:row>25</xdr:row>
      <xdr:rowOff>142875</xdr:rowOff>
    </xdr:from>
    <xdr:to>
      <xdr:col>5</xdr:col>
      <xdr:colOff>84336</xdr:colOff>
      <xdr:row>28</xdr:row>
      <xdr:rowOff>123825</xdr:rowOff>
    </xdr:to>
    <xdr:pic>
      <xdr:nvPicPr>
        <xdr:cNvPr id="110" name="Picture 24">
          <a:extLst>
            <a:ext uri="{FF2B5EF4-FFF2-40B4-BE49-F238E27FC236}">
              <a16:creationId xmlns:a16="http://schemas.microsoft.com/office/drawing/2014/main" id="{23CFD935-A4D6-4B90-B666-C6561B40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7" y="4819650"/>
          <a:ext cx="25578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25</xdr:row>
      <xdr:rowOff>142875</xdr:rowOff>
    </xdr:from>
    <xdr:to>
      <xdr:col>5</xdr:col>
      <xdr:colOff>131444</xdr:colOff>
      <xdr:row>28</xdr:row>
      <xdr:rowOff>114300</xdr:rowOff>
    </xdr:to>
    <xdr:pic>
      <xdr:nvPicPr>
        <xdr:cNvPr id="111" name="Picture 13">
          <a:extLst>
            <a:ext uri="{FF2B5EF4-FFF2-40B4-BE49-F238E27FC236}">
              <a16:creationId xmlns:a16="http://schemas.microsoft.com/office/drawing/2014/main" id="{AFAA0E6A-2A7E-4820-ADE1-164BBFF80F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81538"/>
        <a:stretch/>
      </xdr:blipFill>
      <xdr:spPr bwMode="auto">
        <a:xfrm>
          <a:off x="3971925" y="4819650"/>
          <a:ext cx="4571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485775</xdr:colOff>
      <xdr:row>44</xdr:row>
      <xdr:rowOff>123825</xdr:rowOff>
    </xdr:from>
    <xdr:to>
      <xdr:col>2</xdr:col>
      <xdr:colOff>609600</xdr:colOff>
      <xdr:row>47</xdr:row>
      <xdr:rowOff>95250</xdr:rowOff>
    </xdr:to>
    <xdr:pic>
      <xdr:nvPicPr>
        <xdr:cNvPr id="112" name="Picture 33">
          <a:extLst>
            <a:ext uri="{FF2B5EF4-FFF2-40B4-BE49-F238E27FC236}">
              <a16:creationId xmlns:a16="http://schemas.microsoft.com/office/drawing/2014/main" id="{268158A9-CC3A-4C6B-84A5-7250625A69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258" r="65152"/>
        <a:stretch/>
      </xdr:blipFill>
      <xdr:spPr bwMode="auto">
        <a:xfrm>
          <a:off x="1857375" y="8239125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</xdr:colOff>
      <xdr:row>1</xdr:row>
      <xdr:rowOff>112060</xdr:rowOff>
    </xdr:from>
    <xdr:to>
      <xdr:col>11</xdr:col>
      <xdr:colOff>390532</xdr:colOff>
      <xdr:row>13</xdr:row>
      <xdr:rowOff>222888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7E85BA0-9CB5-1B64-377C-F9825F752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88" y="470648"/>
          <a:ext cx="6553768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200024</xdr:rowOff>
    </xdr:from>
    <xdr:to>
      <xdr:col>8</xdr:col>
      <xdr:colOff>590550</xdr:colOff>
      <xdr:row>10</xdr:row>
      <xdr:rowOff>180974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76200</xdr:rowOff>
    </xdr:from>
    <xdr:to>
      <xdr:col>2</xdr:col>
      <xdr:colOff>190499</xdr:colOff>
      <xdr:row>2</xdr:row>
      <xdr:rowOff>364867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14350" y="895350"/>
          <a:ext cx="628649" cy="288667"/>
        </a:xfrm>
        <a:prstGeom prst="rect">
          <a:avLst/>
        </a:prstGeom>
        <a:solidFill>
          <a:schemeClr val="tx1">
            <a:alpha val="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（％）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33</xdr:row>
      <xdr:rowOff>19050</xdr:rowOff>
    </xdr:from>
    <xdr:to>
      <xdr:col>2</xdr:col>
      <xdr:colOff>19050</xdr:colOff>
      <xdr:row>45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781050" y="5676900"/>
          <a:ext cx="609600" cy="2038350"/>
        </a:xfrm>
        <a:prstGeom prst="leftBracket">
          <a:avLst>
            <a:gd name="adj" fmla="val 45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3</xdr:row>
      <xdr:rowOff>9525</xdr:rowOff>
    </xdr:from>
    <xdr:to>
      <xdr:col>9</xdr:col>
      <xdr:colOff>47625</xdr:colOff>
      <xdr:row>24</xdr:row>
      <xdr:rowOff>152400</xdr:rowOff>
    </xdr:to>
    <xdr:pic>
      <xdr:nvPicPr>
        <xdr:cNvPr id="535879" name="Picture 1">
          <a:extLst>
            <a:ext uri="{FF2B5EF4-FFF2-40B4-BE49-F238E27FC236}">
              <a16:creationId xmlns:a16="http://schemas.microsoft.com/office/drawing/2014/main" id="{00000000-0008-0000-0E00-0000472D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95325"/>
          <a:ext cx="3705225" cy="3743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5</xdr:row>
      <xdr:rowOff>161925</xdr:rowOff>
    </xdr:from>
    <xdr:to>
      <xdr:col>8</xdr:col>
      <xdr:colOff>19050</xdr:colOff>
      <xdr:row>9</xdr:row>
      <xdr:rowOff>9525</xdr:rowOff>
    </xdr:to>
    <xdr:pic>
      <xdr:nvPicPr>
        <xdr:cNvPr id="535880" name="Picture 2">
          <a:extLst>
            <a:ext uri="{FF2B5EF4-FFF2-40B4-BE49-F238E27FC236}">
              <a16:creationId xmlns:a16="http://schemas.microsoft.com/office/drawing/2014/main" id="{00000000-0008-0000-0E00-0000482D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190039">
          <a:off x="4505325" y="1190625"/>
          <a:ext cx="200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18</xdr:row>
      <xdr:rowOff>114300</xdr:rowOff>
    </xdr:from>
    <xdr:to>
      <xdr:col>2</xdr:col>
      <xdr:colOff>504825</xdr:colOff>
      <xdr:row>21</xdr:row>
      <xdr:rowOff>142875</xdr:rowOff>
    </xdr:to>
    <xdr:pic>
      <xdr:nvPicPr>
        <xdr:cNvPr id="535881" name="Picture 3">
          <a:extLst>
            <a:ext uri="{FF2B5EF4-FFF2-40B4-BE49-F238E27FC236}">
              <a16:creationId xmlns:a16="http://schemas.microsoft.com/office/drawing/2014/main" id="{00000000-0008-0000-0E00-0000492D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3371850"/>
          <a:ext cx="2000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210092</xdr:colOff>
      <xdr:row>10</xdr:row>
      <xdr:rowOff>133350</xdr:rowOff>
    </xdr:from>
    <xdr:ext cx="937628" cy="718658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2829467" y="2019300"/>
          <a:ext cx="937628" cy="71865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昼 間 人 口</a:t>
          </a:r>
        </a:p>
        <a:p>
          <a:pPr algn="ctr" rtl="0">
            <a:defRPr sz="1000"/>
          </a:pPr>
          <a:r>
            <a:rPr lang="en-US" altLang="ja-JP" sz="1400" b="0" i="0" strike="noStrike">
              <a:solidFill>
                <a:sysClr val="windowText" lastClr="000000"/>
              </a:solidFill>
              <a:latin typeface="ＭＳ Ｐゴシック"/>
              <a:ea typeface="+mn-ea"/>
            </a:rPr>
            <a:t>161,969</a:t>
          </a:r>
          <a:r>
            <a:rPr lang="ja-JP" altLang="en-US" sz="14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</a:p>
        <a:p>
          <a:pPr algn="ctr" rtl="0">
            <a:defRPr sz="1000"/>
          </a:pPr>
          <a:r>
            <a:rPr lang="en-US" altLang="ja-JP" sz="1400" b="0" i="0" strike="noStrike">
              <a:solidFill>
                <a:sysClr val="windowText" lastClr="000000"/>
              </a:solidFill>
              <a:latin typeface="ＭＳ Ｐゴシック"/>
              <a:ea typeface="+mn-ea"/>
            </a:rPr>
            <a:t>(162,211)※</a:t>
          </a:r>
        </a:p>
      </xdr:txBody>
    </xdr:sp>
    <xdr:clientData/>
  </xdr:oneCellAnchor>
  <xdr:oneCellAnchor>
    <xdr:from>
      <xdr:col>7</xdr:col>
      <xdr:colOff>84714</xdr:colOff>
      <xdr:row>1</xdr:row>
      <xdr:rowOff>171450</xdr:rowOff>
    </xdr:from>
    <xdr:ext cx="811569" cy="618824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4370964" y="504825"/>
          <a:ext cx="811569" cy="6188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流 入 人 口</a:t>
          </a:r>
        </a:p>
        <a:p>
          <a:pPr algn="ctr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ＭＳ Ｐゴシック"/>
              <a:ea typeface="+mn-ea"/>
            </a:rPr>
            <a:t>53,157 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</a:p>
        <a:p>
          <a:pPr algn="ctr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ＭＳ Ｐゴシック"/>
              <a:ea typeface="+mn-ea"/>
            </a:rPr>
            <a:t>(54,778)※</a:t>
          </a:r>
        </a:p>
      </xdr:txBody>
    </xdr:sp>
    <xdr:clientData/>
  </xdr:oneCellAnchor>
  <xdr:oneCellAnchor>
    <xdr:from>
      <xdr:col>2</xdr:col>
      <xdr:colOff>65664</xdr:colOff>
      <xdr:row>21</xdr:row>
      <xdr:rowOff>152400</xdr:rowOff>
    </xdr:from>
    <xdr:ext cx="811568" cy="618824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494414" y="3924300"/>
          <a:ext cx="811568" cy="618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流 出 人 口</a:t>
          </a:r>
        </a:p>
        <a:p>
          <a:pPr algn="ctr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ＭＳ Ｐゴシック"/>
              <a:ea typeface="+mn-ea"/>
            </a:rPr>
            <a:t>24,094</a:t>
          </a:r>
          <a:r>
            <a:rPr lang="ja-JP" altLang="en-US" sz="12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</a:p>
        <a:p>
          <a:pPr algn="ctr" rtl="0">
            <a:defRPr sz="1000"/>
          </a:pPr>
          <a:r>
            <a:rPr lang="en-US" altLang="ja-JP" sz="1200" b="0" i="0" strike="noStrike">
              <a:solidFill>
                <a:sysClr val="windowText" lastClr="000000"/>
              </a:solidFill>
              <a:latin typeface="ＭＳ Ｐゴシック"/>
              <a:ea typeface="+mn-ea"/>
            </a:rPr>
            <a:t>(23,757)※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233265</xdr:colOff>
      <xdr:row>18</xdr:row>
      <xdr:rowOff>19439</xdr:rowOff>
    </xdr:from>
    <xdr:to>
      <xdr:col>10</xdr:col>
      <xdr:colOff>555754</xdr:colOff>
      <xdr:row>45</xdr:row>
      <xdr:rowOff>81643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966D950-2CE2-4399-84C9-8D529CB70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4072424"/>
          <a:ext cx="6105525" cy="5048250"/>
        </a:xfrm>
        <a:prstGeom prst="rect">
          <a:avLst/>
        </a:prstGeom>
      </xdr:spPr>
    </xdr:pic>
    <xdr:clientData/>
  </xdr:twoCellAnchor>
  <xdr:twoCellAnchor>
    <xdr:from>
      <xdr:col>4</xdr:col>
      <xdr:colOff>126353</xdr:colOff>
      <xdr:row>35</xdr:row>
      <xdr:rowOff>68035</xdr:rowOff>
    </xdr:from>
    <xdr:to>
      <xdr:col>4</xdr:col>
      <xdr:colOff>495689</xdr:colOff>
      <xdr:row>37</xdr:row>
      <xdr:rowOff>29157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87A2BB-A2E1-483F-91E2-F24A666649D6}"/>
            </a:ext>
          </a:extLst>
        </xdr:cNvPr>
        <xdr:cNvSpPr txBox="1"/>
      </xdr:nvSpPr>
      <xdr:spPr>
        <a:xfrm>
          <a:off x="2089669" y="7260382"/>
          <a:ext cx="369336" cy="330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Ⅰ</a:t>
          </a:r>
          <a:endParaRPr kumimoji="1" lang="ja-JP" altLang="en-US" sz="1200" b="1"/>
        </a:p>
      </xdr:txBody>
    </xdr:sp>
    <xdr:clientData/>
  </xdr:twoCellAnchor>
  <xdr:twoCellAnchor>
    <xdr:from>
      <xdr:col>6</xdr:col>
      <xdr:colOff>424543</xdr:colOff>
      <xdr:row>37</xdr:row>
      <xdr:rowOff>113523</xdr:rowOff>
    </xdr:from>
    <xdr:to>
      <xdr:col>7</xdr:col>
      <xdr:colOff>94083</xdr:colOff>
      <xdr:row>39</xdr:row>
      <xdr:rowOff>74646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684E034-DC49-401C-9E26-D44FF0ED079D}"/>
            </a:ext>
          </a:extLst>
        </xdr:cNvPr>
        <xdr:cNvSpPr txBox="1"/>
      </xdr:nvSpPr>
      <xdr:spPr>
        <a:xfrm>
          <a:off x="3729135" y="7675207"/>
          <a:ext cx="369336" cy="330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Ⅱ</a:t>
          </a:r>
          <a:endParaRPr kumimoji="1" lang="ja-JP" alt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Relationship Id="rId2" Target="../drawings/drawing6.xml" Type="http://schemas.openxmlformats.org/officeDocument/2006/relationships/drawing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Relationship Id="rId2" Target="../drawings/drawing7.xml" Type="http://schemas.openxmlformats.org/officeDocument/2006/relationships/drawing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0"/>
  <sheetViews>
    <sheetView tabSelected="1" view="pageBreakPreview" zoomScale="60" zoomScaleNormal="85" workbookViewId="0">
      <selection activeCell="G2" sqref="G2"/>
    </sheetView>
  </sheetViews>
  <sheetFormatPr defaultColWidth="9" defaultRowHeight="13"/>
  <cols>
    <col min="1" max="5" width="9" style="1"/>
    <col min="6" max="6" width="13.7265625" style="1" customWidth="1"/>
    <col min="7" max="7" width="36" style="1" bestFit="1" customWidth="1"/>
    <col min="8" max="16384" width="9" style="1"/>
  </cols>
  <sheetData>
    <row r="1" spans="1:7" ht="3.75" customHeight="1"/>
    <row r="2" spans="1:7" ht="34.5" customHeight="1">
      <c r="G2" s="4"/>
    </row>
    <row r="3" spans="1:7" ht="18.75" customHeight="1">
      <c r="G3" s="4"/>
    </row>
    <row r="4" spans="1:7" ht="34.5" customHeight="1">
      <c r="G4" s="5" t="s">
        <v>293</v>
      </c>
    </row>
    <row r="5" spans="1:7" ht="18.75" customHeight="1">
      <c r="G5" s="4"/>
    </row>
    <row r="6" spans="1:7" ht="34.5" customHeight="1">
      <c r="G6" s="4"/>
    </row>
    <row r="7" spans="1:7" ht="18.75" customHeight="1">
      <c r="G7" s="4"/>
    </row>
    <row r="8" spans="1:7" ht="34.5" customHeight="1">
      <c r="G8" s="4"/>
    </row>
    <row r="9" spans="1:7" ht="18.75" customHeight="1">
      <c r="G9" s="4"/>
    </row>
    <row r="10" spans="1:7" ht="34.5" customHeight="1">
      <c r="A10" s="423" t="s">
        <v>284</v>
      </c>
      <c r="B10" s="423"/>
      <c r="C10" s="423"/>
      <c r="D10" s="423"/>
      <c r="E10" s="423"/>
      <c r="F10" s="6"/>
      <c r="G10" s="4"/>
    </row>
    <row r="11" spans="1:7" ht="18.75" customHeight="1">
      <c r="A11" s="424"/>
      <c r="B11" s="424"/>
      <c r="C11" s="424"/>
      <c r="D11" s="424"/>
      <c r="E11" s="424"/>
      <c r="F11" s="6"/>
      <c r="G11" s="4"/>
    </row>
    <row r="12" spans="1:7" ht="34.5" customHeight="1">
      <c r="A12" s="424"/>
      <c r="B12" s="424"/>
      <c r="C12" s="424"/>
      <c r="D12" s="424"/>
      <c r="E12" s="424"/>
      <c r="F12" s="6"/>
      <c r="G12" s="4"/>
    </row>
    <row r="13" spans="1:7" ht="18.75" customHeight="1">
      <c r="A13" s="425"/>
      <c r="B13" s="425"/>
      <c r="C13" s="425"/>
      <c r="D13" s="425"/>
      <c r="E13" s="425"/>
      <c r="F13" s="6"/>
      <c r="G13" s="4"/>
    </row>
    <row r="14" spans="1:7" ht="34.5" customHeight="1">
      <c r="G14" s="4"/>
    </row>
    <row r="15" spans="1:7" ht="18.75" customHeight="1">
      <c r="G15" s="4"/>
    </row>
    <row r="16" spans="1:7" ht="34.5" customHeight="1">
      <c r="G16" s="4"/>
    </row>
    <row r="17" spans="7:7" ht="18.75" customHeight="1">
      <c r="G17" s="4"/>
    </row>
    <row r="18" spans="7:7" ht="34.5" customHeight="1">
      <c r="G18" s="4"/>
    </row>
    <row r="19" spans="7:7" ht="18.75" customHeight="1">
      <c r="G19" s="4"/>
    </row>
    <row r="20" spans="7:7" ht="34.5" customHeight="1">
      <c r="G20" s="4"/>
    </row>
    <row r="21" spans="7:7" ht="18.75" customHeight="1">
      <c r="G21" s="4"/>
    </row>
    <row r="22" spans="7:7" ht="34.5" customHeight="1">
      <c r="G22" s="4"/>
    </row>
    <row r="23" spans="7:7" ht="18.75" customHeight="1">
      <c r="G23" s="4"/>
    </row>
    <row r="24" spans="7:7" ht="34.5" customHeight="1">
      <c r="G24" s="4"/>
    </row>
    <row r="25" spans="7:7" ht="18.75" customHeight="1">
      <c r="G25" s="4"/>
    </row>
    <row r="26" spans="7:7" ht="34.5" customHeight="1">
      <c r="G26" s="4"/>
    </row>
    <row r="27" spans="7:7" ht="18.75" customHeight="1">
      <c r="G27" s="4"/>
    </row>
    <row r="28" spans="7:7" ht="34.5" customHeight="1">
      <c r="G28" s="4"/>
    </row>
    <row r="29" spans="7:7" ht="18.75" customHeight="1">
      <c r="G29" s="4"/>
    </row>
    <row r="30" spans="7:7" ht="34.5" customHeight="1">
      <c r="G30" s="4"/>
    </row>
  </sheetData>
  <mergeCells count="1">
    <mergeCell ref="A10:E13"/>
  </mergeCells>
  <phoneticPr fontId="11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S67"/>
  <sheetViews>
    <sheetView view="pageBreakPreview" topLeftCell="A42" zoomScale="70" zoomScaleNormal="100" zoomScaleSheetLayoutView="70" workbookViewId="0">
      <selection activeCell="K4" sqref="K4"/>
    </sheetView>
  </sheetViews>
  <sheetFormatPr defaultColWidth="9" defaultRowHeight="11.25" customHeight="1"/>
  <cols>
    <col min="1" max="1" width="0.90625" style="268" customWidth="1"/>
    <col min="2" max="2" width="1.6328125" style="268" customWidth="1"/>
    <col min="3" max="3" width="14.90625" style="268" customWidth="1"/>
    <col min="4" max="4" width="0.90625" style="268" customWidth="1"/>
    <col min="5" max="5" width="10.26953125" style="268" customWidth="1"/>
    <col min="6" max="11" width="9.7265625" style="268" customWidth="1"/>
    <col min="12" max="16384" width="9" style="268"/>
  </cols>
  <sheetData>
    <row r="1" spans="1:19" ht="16.5" customHeight="1">
      <c r="A1" s="464" t="s">
        <v>512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9" ht="9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9" ht="16.5" customHeight="1">
      <c r="K3" s="270" t="s">
        <v>713</v>
      </c>
    </row>
    <row r="4" spans="1:19" ht="21" customHeight="1">
      <c r="A4" s="271"/>
      <c r="B4" s="463" t="s">
        <v>31</v>
      </c>
      <c r="C4" s="463"/>
      <c r="D4" s="297"/>
      <c r="E4" s="273" t="s">
        <v>18</v>
      </c>
      <c r="F4" s="273" t="s">
        <v>9</v>
      </c>
      <c r="G4" s="273" t="s">
        <v>10</v>
      </c>
      <c r="H4" s="273" t="s">
        <v>28</v>
      </c>
      <c r="I4" s="273" t="s">
        <v>29</v>
      </c>
      <c r="J4" s="273" t="s">
        <v>30</v>
      </c>
      <c r="K4" s="274" t="s">
        <v>20</v>
      </c>
    </row>
    <row r="5" spans="1:19" ht="24" customHeight="1">
      <c r="A5" s="290"/>
      <c r="B5" s="461" t="s">
        <v>16</v>
      </c>
      <c r="C5" s="461"/>
      <c r="D5" s="291"/>
      <c r="E5" s="277">
        <f>SUM(E6:E36)</f>
        <v>19917</v>
      </c>
      <c r="F5" s="278">
        <f>SUM(F6:F36)</f>
        <v>10749</v>
      </c>
      <c r="G5" s="278">
        <f t="shared" ref="G5:I5" si="0">SUM(G6:G36)</f>
        <v>9168</v>
      </c>
      <c r="H5" s="278">
        <f t="shared" si="0"/>
        <v>2432</v>
      </c>
      <c r="I5" s="278">
        <f t="shared" si="0"/>
        <v>13839</v>
      </c>
      <c r="J5" s="278">
        <f>SUM(J6:J36)</f>
        <v>3646</v>
      </c>
      <c r="K5" s="277">
        <f>SUM(K6:K36)</f>
        <v>10881</v>
      </c>
      <c r="M5" s="279"/>
      <c r="N5" s="279"/>
      <c r="O5" s="279"/>
      <c r="P5" s="279"/>
      <c r="Q5" s="279"/>
      <c r="R5" s="279"/>
      <c r="S5" s="279"/>
    </row>
    <row r="6" spans="1:19" ht="12" customHeight="1">
      <c r="B6" s="280"/>
      <c r="C6" s="281" t="s">
        <v>301</v>
      </c>
      <c r="D6" s="280"/>
      <c r="E6" s="282">
        <v>156</v>
      </c>
      <c r="F6" s="283">
        <v>78</v>
      </c>
      <c r="G6" s="283">
        <v>78</v>
      </c>
      <c r="H6" s="283">
        <v>10</v>
      </c>
      <c r="I6" s="283">
        <v>78</v>
      </c>
      <c r="J6" s="283">
        <v>68</v>
      </c>
      <c r="K6" s="284">
        <v>75</v>
      </c>
    </row>
    <row r="7" spans="1:19" ht="12" customHeight="1">
      <c r="B7" s="280"/>
      <c r="C7" s="281" t="s">
        <v>302</v>
      </c>
      <c r="D7" s="280"/>
      <c r="E7" s="282">
        <v>53</v>
      </c>
      <c r="F7" s="283">
        <v>29</v>
      </c>
      <c r="G7" s="283">
        <v>24</v>
      </c>
      <c r="H7" s="283">
        <v>3</v>
      </c>
      <c r="I7" s="283">
        <v>29</v>
      </c>
      <c r="J7" s="283">
        <v>21</v>
      </c>
      <c r="K7" s="284">
        <v>21</v>
      </c>
    </row>
    <row r="8" spans="1:19" ht="12" customHeight="1">
      <c r="B8" s="280"/>
      <c r="C8" s="281" t="s">
        <v>303</v>
      </c>
      <c r="D8" s="280"/>
      <c r="E8" s="285">
        <v>31</v>
      </c>
      <c r="F8" s="283">
        <v>13</v>
      </c>
      <c r="G8" s="283">
        <v>18</v>
      </c>
      <c r="H8" s="283">
        <v>0</v>
      </c>
      <c r="I8" s="283">
        <v>24</v>
      </c>
      <c r="J8" s="283">
        <v>7</v>
      </c>
      <c r="K8" s="284">
        <v>15</v>
      </c>
    </row>
    <row r="9" spans="1:19" ht="12" customHeight="1">
      <c r="B9" s="280"/>
      <c r="C9" s="281" t="s">
        <v>304</v>
      </c>
      <c r="D9" s="280"/>
      <c r="E9" s="282">
        <v>64</v>
      </c>
      <c r="F9" s="283">
        <v>38</v>
      </c>
      <c r="G9" s="283">
        <v>26</v>
      </c>
      <c r="H9" s="283">
        <v>8</v>
      </c>
      <c r="I9" s="283">
        <v>34</v>
      </c>
      <c r="J9" s="283">
        <v>22</v>
      </c>
      <c r="K9" s="284">
        <v>31</v>
      </c>
    </row>
    <row r="10" spans="1:19" ht="12" customHeight="1">
      <c r="B10" s="280"/>
      <c r="C10" s="281" t="s">
        <v>305</v>
      </c>
      <c r="D10" s="280"/>
      <c r="E10" s="282">
        <v>194</v>
      </c>
      <c r="F10" s="283">
        <v>100</v>
      </c>
      <c r="G10" s="283">
        <v>94</v>
      </c>
      <c r="H10" s="283">
        <v>9</v>
      </c>
      <c r="I10" s="283">
        <v>113</v>
      </c>
      <c r="J10" s="283">
        <v>72</v>
      </c>
      <c r="K10" s="284">
        <v>101</v>
      </c>
    </row>
    <row r="11" spans="1:19" ht="12" customHeight="1">
      <c r="B11" s="280"/>
      <c r="C11" s="281" t="s">
        <v>306</v>
      </c>
      <c r="D11" s="280"/>
      <c r="E11" s="282">
        <v>122</v>
      </c>
      <c r="F11" s="283">
        <v>62</v>
      </c>
      <c r="G11" s="283">
        <v>60</v>
      </c>
      <c r="H11" s="283">
        <v>9</v>
      </c>
      <c r="I11" s="283">
        <v>63</v>
      </c>
      <c r="J11" s="283">
        <v>50</v>
      </c>
      <c r="K11" s="284">
        <v>75</v>
      </c>
    </row>
    <row r="12" spans="1:19" ht="12" customHeight="1">
      <c r="B12" s="280"/>
      <c r="C12" s="281" t="s">
        <v>307</v>
      </c>
      <c r="D12" s="280"/>
      <c r="E12" s="282">
        <v>306</v>
      </c>
      <c r="F12" s="283">
        <v>155</v>
      </c>
      <c r="G12" s="283">
        <v>151</v>
      </c>
      <c r="H12" s="283">
        <v>19</v>
      </c>
      <c r="I12" s="283">
        <v>152</v>
      </c>
      <c r="J12" s="283">
        <v>135</v>
      </c>
      <c r="K12" s="284">
        <v>146</v>
      </c>
    </row>
    <row r="13" spans="1:19" ht="12" customHeight="1">
      <c r="B13" s="280"/>
      <c r="C13" s="281" t="s">
        <v>308</v>
      </c>
      <c r="D13" s="280"/>
      <c r="E13" s="282">
        <v>1394</v>
      </c>
      <c r="F13" s="283">
        <v>723</v>
      </c>
      <c r="G13" s="283">
        <v>671</v>
      </c>
      <c r="H13" s="283">
        <v>173</v>
      </c>
      <c r="I13" s="283">
        <v>1020</v>
      </c>
      <c r="J13" s="283">
        <v>201</v>
      </c>
      <c r="K13" s="284">
        <v>719</v>
      </c>
    </row>
    <row r="14" spans="1:19" ht="12" customHeight="1">
      <c r="B14" s="280"/>
      <c r="C14" s="281" t="s">
        <v>309</v>
      </c>
      <c r="D14" s="280"/>
      <c r="E14" s="282">
        <v>276</v>
      </c>
      <c r="F14" s="283">
        <v>143</v>
      </c>
      <c r="G14" s="283">
        <v>133</v>
      </c>
      <c r="H14" s="283">
        <v>27</v>
      </c>
      <c r="I14" s="283">
        <v>155</v>
      </c>
      <c r="J14" s="283">
        <v>94</v>
      </c>
      <c r="K14" s="284">
        <v>140</v>
      </c>
    </row>
    <row r="15" spans="1:19" ht="12" customHeight="1">
      <c r="B15" s="280"/>
      <c r="C15" s="281" t="s">
        <v>414</v>
      </c>
      <c r="D15" s="280"/>
      <c r="E15" s="282">
        <v>326</v>
      </c>
      <c r="F15" s="283">
        <v>126</v>
      </c>
      <c r="G15" s="283">
        <v>200</v>
      </c>
      <c r="H15" s="283">
        <v>5</v>
      </c>
      <c r="I15" s="283">
        <v>269</v>
      </c>
      <c r="J15" s="283">
        <v>52</v>
      </c>
      <c r="K15" s="284">
        <v>259</v>
      </c>
    </row>
    <row r="16" spans="1:19" ht="12" customHeight="1">
      <c r="B16" s="280"/>
      <c r="C16" s="281" t="s">
        <v>310</v>
      </c>
      <c r="D16" s="280"/>
      <c r="E16" s="282">
        <v>507</v>
      </c>
      <c r="F16" s="283">
        <v>257</v>
      </c>
      <c r="G16" s="283">
        <v>250</v>
      </c>
      <c r="H16" s="283">
        <v>41</v>
      </c>
      <c r="I16" s="283">
        <v>353</v>
      </c>
      <c r="J16" s="283">
        <v>113</v>
      </c>
      <c r="K16" s="284">
        <v>302</v>
      </c>
    </row>
    <row r="17" spans="2:11" ht="12" customHeight="1">
      <c r="B17" s="280"/>
      <c r="C17" s="281" t="s">
        <v>311</v>
      </c>
      <c r="D17" s="280"/>
      <c r="E17" s="282">
        <v>1839</v>
      </c>
      <c r="F17" s="283">
        <v>1053</v>
      </c>
      <c r="G17" s="283">
        <v>786</v>
      </c>
      <c r="H17" s="283">
        <v>184</v>
      </c>
      <c r="I17" s="283">
        <v>1248</v>
      </c>
      <c r="J17" s="283">
        <v>407</v>
      </c>
      <c r="K17" s="284">
        <v>1121</v>
      </c>
    </row>
    <row r="18" spans="2:11" ht="12" customHeight="1">
      <c r="B18" s="280"/>
      <c r="C18" s="281" t="s">
        <v>312</v>
      </c>
      <c r="D18" s="280"/>
      <c r="E18" s="282">
        <v>3076</v>
      </c>
      <c r="F18" s="283">
        <v>1741</v>
      </c>
      <c r="G18" s="283">
        <v>1335</v>
      </c>
      <c r="H18" s="283">
        <v>319</v>
      </c>
      <c r="I18" s="283">
        <v>2254</v>
      </c>
      <c r="J18" s="283">
        <v>503</v>
      </c>
      <c r="K18" s="284">
        <v>1807</v>
      </c>
    </row>
    <row r="19" spans="2:11" ht="12" customHeight="1">
      <c r="B19" s="280"/>
      <c r="C19" s="281" t="s">
        <v>313</v>
      </c>
      <c r="D19" s="280"/>
      <c r="E19" s="282">
        <v>4320</v>
      </c>
      <c r="F19" s="283">
        <v>2291</v>
      </c>
      <c r="G19" s="283">
        <v>2029</v>
      </c>
      <c r="H19" s="283">
        <v>792</v>
      </c>
      <c r="I19" s="283">
        <v>2945</v>
      </c>
      <c r="J19" s="283">
        <v>583</v>
      </c>
      <c r="K19" s="284">
        <v>2052</v>
      </c>
    </row>
    <row r="20" spans="2:11" ht="12" customHeight="1">
      <c r="B20" s="280"/>
      <c r="C20" s="281" t="s">
        <v>314</v>
      </c>
      <c r="D20" s="280"/>
      <c r="E20" s="282">
        <v>94</v>
      </c>
      <c r="F20" s="283">
        <v>48</v>
      </c>
      <c r="G20" s="283">
        <v>46</v>
      </c>
      <c r="H20" s="283">
        <v>6</v>
      </c>
      <c r="I20" s="283">
        <v>49</v>
      </c>
      <c r="J20" s="283">
        <v>39</v>
      </c>
      <c r="K20" s="284">
        <v>45</v>
      </c>
    </row>
    <row r="21" spans="2:11" ht="12" customHeight="1">
      <c r="B21" s="280"/>
      <c r="C21" s="281" t="s">
        <v>315</v>
      </c>
      <c r="D21" s="280"/>
      <c r="E21" s="282">
        <v>5</v>
      </c>
      <c r="F21" s="283">
        <v>2</v>
      </c>
      <c r="G21" s="283">
        <v>3</v>
      </c>
      <c r="H21" s="283">
        <v>0</v>
      </c>
      <c r="I21" s="283">
        <v>2</v>
      </c>
      <c r="J21" s="283">
        <v>3</v>
      </c>
      <c r="K21" s="284">
        <v>3</v>
      </c>
    </row>
    <row r="22" spans="2:11" ht="12" customHeight="1">
      <c r="B22" s="280"/>
      <c r="C22" s="281" t="s">
        <v>316</v>
      </c>
      <c r="D22" s="280"/>
      <c r="E22" s="282">
        <v>42</v>
      </c>
      <c r="F22" s="283">
        <v>21</v>
      </c>
      <c r="G22" s="283">
        <v>21</v>
      </c>
      <c r="H22" s="283">
        <v>7</v>
      </c>
      <c r="I22" s="283">
        <v>18</v>
      </c>
      <c r="J22" s="283">
        <v>17</v>
      </c>
      <c r="K22" s="284">
        <v>20</v>
      </c>
    </row>
    <row r="23" spans="2:11" ht="12" customHeight="1">
      <c r="B23" s="280"/>
      <c r="C23" s="281" t="s">
        <v>317</v>
      </c>
      <c r="D23" s="280"/>
      <c r="E23" s="282">
        <v>111</v>
      </c>
      <c r="F23" s="283">
        <v>50</v>
      </c>
      <c r="G23" s="283">
        <v>61</v>
      </c>
      <c r="H23" s="283">
        <v>4</v>
      </c>
      <c r="I23" s="283">
        <v>66</v>
      </c>
      <c r="J23" s="283">
        <v>41</v>
      </c>
      <c r="K23" s="284">
        <v>71</v>
      </c>
    </row>
    <row r="24" spans="2:11" ht="12" customHeight="1">
      <c r="B24" s="280"/>
      <c r="C24" s="281" t="s">
        <v>318</v>
      </c>
      <c r="D24" s="280"/>
      <c r="E24" s="282">
        <v>74</v>
      </c>
      <c r="F24" s="283">
        <v>35</v>
      </c>
      <c r="G24" s="283">
        <v>39</v>
      </c>
      <c r="H24" s="283">
        <v>5</v>
      </c>
      <c r="I24" s="283">
        <v>36</v>
      </c>
      <c r="J24" s="283">
        <v>33</v>
      </c>
      <c r="K24" s="284">
        <v>38</v>
      </c>
    </row>
    <row r="25" spans="2:11" ht="12" customHeight="1">
      <c r="B25" s="280"/>
      <c r="C25" s="281" t="s">
        <v>319</v>
      </c>
      <c r="D25" s="280"/>
      <c r="E25" s="282">
        <v>568</v>
      </c>
      <c r="F25" s="283">
        <v>315</v>
      </c>
      <c r="G25" s="283">
        <v>253</v>
      </c>
      <c r="H25" s="283">
        <v>102</v>
      </c>
      <c r="I25" s="283">
        <v>378</v>
      </c>
      <c r="J25" s="283">
        <v>88</v>
      </c>
      <c r="K25" s="284">
        <v>252</v>
      </c>
    </row>
    <row r="26" spans="2:11" ht="12" customHeight="1">
      <c r="B26" s="280"/>
      <c r="C26" s="281" t="s">
        <v>320</v>
      </c>
      <c r="D26" s="280"/>
      <c r="E26" s="282">
        <v>68</v>
      </c>
      <c r="F26" s="283">
        <v>33</v>
      </c>
      <c r="G26" s="283">
        <v>35</v>
      </c>
      <c r="H26" s="283">
        <v>3</v>
      </c>
      <c r="I26" s="283">
        <v>35</v>
      </c>
      <c r="J26" s="283">
        <v>30</v>
      </c>
      <c r="K26" s="284">
        <v>28</v>
      </c>
    </row>
    <row r="27" spans="2:11" ht="12" customHeight="1">
      <c r="B27" s="280"/>
      <c r="C27" s="281" t="s">
        <v>321</v>
      </c>
      <c r="D27" s="280"/>
      <c r="E27" s="282">
        <v>371</v>
      </c>
      <c r="F27" s="283">
        <v>195</v>
      </c>
      <c r="G27" s="283">
        <v>176</v>
      </c>
      <c r="H27" s="283">
        <v>16</v>
      </c>
      <c r="I27" s="283">
        <v>194</v>
      </c>
      <c r="J27" s="283">
        <v>161</v>
      </c>
      <c r="K27" s="284">
        <v>186</v>
      </c>
    </row>
    <row r="28" spans="2:11" ht="12" customHeight="1">
      <c r="B28" s="280"/>
      <c r="C28" s="281" t="s">
        <v>322</v>
      </c>
      <c r="D28" s="280"/>
      <c r="E28" s="282">
        <v>2</v>
      </c>
      <c r="F28" s="283">
        <v>1</v>
      </c>
      <c r="G28" s="283">
        <v>1</v>
      </c>
      <c r="H28" s="283">
        <v>0</v>
      </c>
      <c r="I28" s="283">
        <v>0</v>
      </c>
      <c r="J28" s="283">
        <v>2</v>
      </c>
      <c r="K28" s="284">
        <v>2</v>
      </c>
    </row>
    <row r="29" spans="2:11" ht="12" customHeight="1">
      <c r="B29" s="280"/>
      <c r="C29" s="281" t="s">
        <v>323</v>
      </c>
      <c r="D29" s="280"/>
      <c r="E29" s="282">
        <v>12</v>
      </c>
      <c r="F29" s="283">
        <v>6</v>
      </c>
      <c r="G29" s="283">
        <v>6</v>
      </c>
      <c r="H29" s="283">
        <v>0</v>
      </c>
      <c r="I29" s="283">
        <v>6</v>
      </c>
      <c r="J29" s="283">
        <v>6</v>
      </c>
      <c r="K29" s="284">
        <v>4</v>
      </c>
    </row>
    <row r="30" spans="2:11" ht="12" customHeight="1">
      <c r="B30" s="280"/>
      <c r="C30" s="281" t="s">
        <v>324</v>
      </c>
      <c r="D30" s="280"/>
      <c r="E30" s="284">
        <v>0</v>
      </c>
      <c r="F30" s="283">
        <v>0</v>
      </c>
      <c r="G30" s="283">
        <v>0</v>
      </c>
      <c r="H30" s="283">
        <v>0</v>
      </c>
      <c r="I30" s="283">
        <v>0</v>
      </c>
      <c r="J30" s="283">
        <v>0</v>
      </c>
      <c r="K30" s="284">
        <v>0</v>
      </c>
    </row>
    <row r="31" spans="2:11" ht="12" customHeight="1">
      <c r="B31" s="280"/>
      <c r="C31" s="281" t="s">
        <v>325</v>
      </c>
      <c r="D31" s="280"/>
      <c r="E31" s="282">
        <v>0</v>
      </c>
      <c r="F31" s="283">
        <v>0</v>
      </c>
      <c r="G31" s="283">
        <v>0</v>
      </c>
      <c r="H31" s="283">
        <v>0</v>
      </c>
      <c r="I31" s="283">
        <v>0</v>
      </c>
      <c r="J31" s="283">
        <v>0</v>
      </c>
      <c r="K31" s="284">
        <v>0</v>
      </c>
    </row>
    <row r="32" spans="2:11" ht="12" customHeight="1">
      <c r="B32" s="280"/>
      <c r="C32" s="281" t="s">
        <v>415</v>
      </c>
      <c r="D32" s="280"/>
      <c r="E32" s="284">
        <v>0</v>
      </c>
      <c r="F32" s="283">
        <v>0</v>
      </c>
      <c r="G32" s="283">
        <v>0</v>
      </c>
      <c r="H32" s="283">
        <v>0</v>
      </c>
      <c r="I32" s="283">
        <v>0</v>
      </c>
      <c r="J32" s="283">
        <v>0</v>
      </c>
      <c r="K32" s="284">
        <v>0</v>
      </c>
    </row>
    <row r="33" spans="1:19" ht="12" customHeight="1">
      <c r="B33" s="280"/>
      <c r="C33" s="281" t="s">
        <v>416</v>
      </c>
      <c r="D33" s="280"/>
      <c r="E33" s="282">
        <v>1200</v>
      </c>
      <c r="F33" s="283">
        <v>706</v>
      </c>
      <c r="G33" s="283">
        <v>494</v>
      </c>
      <c r="H33" s="283">
        <v>115</v>
      </c>
      <c r="I33" s="283">
        <v>959</v>
      </c>
      <c r="J33" s="283">
        <v>126</v>
      </c>
      <c r="K33" s="284">
        <v>825</v>
      </c>
    </row>
    <row r="34" spans="1:19" ht="12" customHeight="1">
      <c r="B34" s="280"/>
      <c r="C34" s="281" t="s">
        <v>326</v>
      </c>
      <c r="D34" s="280"/>
      <c r="E34" s="282">
        <v>1596</v>
      </c>
      <c r="F34" s="283">
        <v>854</v>
      </c>
      <c r="G34" s="283">
        <v>742</v>
      </c>
      <c r="H34" s="283">
        <v>155</v>
      </c>
      <c r="I34" s="283">
        <v>1106</v>
      </c>
      <c r="J34" s="283">
        <v>335</v>
      </c>
      <c r="K34" s="284">
        <v>910</v>
      </c>
    </row>
    <row r="35" spans="1:19" ht="12" customHeight="1">
      <c r="B35" s="280"/>
      <c r="C35" s="281" t="s">
        <v>327</v>
      </c>
      <c r="D35" s="280"/>
      <c r="E35" s="282">
        <v>2497</v>
      </c>
      <c r="F35" s="283">
        <v>1343</v>
      </c>
      <c r="G35" s="283">
        <v>1154</v>
      </c>
      <c r="H35" s="283">
        <v>358</v>
      </c>
      <c r="I35" s="283">
        <v>1776</v>
      </c>
      <c r="J35" s="283">
        <v>363</v>
      </c>
      <c r="K35" s="284">
        <v>1346</v>
      </c>
    </row>
    <row r="36" spans="1:19" ht="12" customHeight="1">
      <c r="B36" s="280"/>
      <c r="C36" s="281" t="s">
        <v>328</v>
      </c>
      <c r="D36" s="280"/>
      <c r="E36" s="282">
        <v>613</v>
      </c>
      <c r="F36" s="283">
        <v>331</v>
      </c>
      <c r="G36" s="283">
        <v>282</v>
      </c>
      <c r="H36" s="283">
        <v>62</v>
      </c>
      <c r="I36" s="283">
        <v>477</v>
      </c>
      <c r="J36" s="283">
        <v>74</v>
      </c>
      <c r="K36" s="284">
        <v>287</v>
      </c>
    </row>
    <row r="37" spans="1:19" ht="12" customHeight="1">
      <c r="B37" s="280"/>
      <c r="C37" s="281"/>
      <c r="D37" s="280"/>
      <c r="E37" s="282"/>
      <c r="F37" s="283"/>
      <c r="G37" s="283"/>
      <c r="H37" s="283"/>
      <c r="I37" s="283"/>
      <c r="J37" s="283"/>
      <c r="K37" s="284"/>
    </row>
    <row r="38" spans="1:19" ht="24" customHeight="1">
      <c r="A38" s="290"/>
      <c r="B38" s="468" t="s">
        <v>299</v>
      </c>
      <c r="C38" s="468"/>
      <c r="D38" s="291"/>
      <c r="E38" s="292">
        <f>SUM(E39:E66)</f>
        <v>31221</v>
      </c>
      <c r="F38" s="293">
        <f>SUM(F39:F66)</f>
        <v>14774</v>
      </c>
      <c r="G38" s="293">
        <f>SUM(G39:G66)</f>
        <v>16447</v>
      </c>
      <c r="H38" s="293">
        <f t="shared" ref="H38:I38" si="1">SUM(H39:H66)</f>
        <v>3362</v>
      </c>
      <c r="I38" s="293">
        <f t="shared" si="1"/>
        <v>18809</v>
      </c>
      <c r="J38" s="293">
        <f>SUM(J39:J66)</f>
        <v>9050</v>
      </c>
      <c r="K38" s="292">
        <f>SUM(K39:K66)</f>
        <v>15382</v>
      </c>
      <c r="M38" s="279"/>
      <c r="N38" s="279"/>
      <c r="O38" s="279"/>
      <c r="P38" s="279"/>
      <c r="Q38" s="279"/>
      <c r="R38" s="279"/>
      <c r="S38" s="279"/>
    </row>
    <row r="39" spans="1:19" ht="12" customHeight="1">
      <c r="B39" s="280"/>
      <c r="C39" s="281" t="s">
        <v>411</v>
      </c>
      <c r="D39" s="280"/>
      <c r="E39" s="284">
        <v>55</v>
      </c>
      <c r="F39" s="283">
        <v>28</v>
      </c>
      <c r="G39" s="283">
        <v>27</v>
      </c>
      <c r="H39" s="283">
        <v>0</v>
      </c>
      <c r="I39" s="283">
        <v>54</v>
      </c>
      <c r="J39" s="283">
        <v>1</v>
      </c>
      <c r="K39" s="284">
        <v>52</v>
      </c>
    </row>
    <row r="40" spans="1:19" ht="12" customHeight="1">
      <c r="B40" s="280"/>
      <c r="C40" s="281" t="s">
        <v>412</v>
      </c>
      <c r="D40" s="280"/>
      <c r="E40" s="284">
        <v>0</v>
      </c>
      <c r="F40" s="283">
        <v>0</v>
      </c>
      <c r="G40" s="283">
        <v>0</v>
      </c>
      <c r="H40" s="283">
        <v>0</v>
      </c>
      <c r="I40" s="283">
        <v>0</v>
      </c>
      <c r="J40" s="283">
        <v>0</v>
      </c>
      <c r="K40" s="284">
        <v>0</v>
      </c>
    </row>
    <row r="41" spans="1:19" ht="12" customHeight="1">
      <c r="B41" s="280"/>
      <c r="C41" s="281" t="s">
        <v>413</v>
      </c>
      <c r="D41" s="280"/>
      <c r="E41" s="284">
        <v>0</v>
      </c>
      <c r="F41" s="283">
        <v>0</v>
      </c>
      <c r="G41" s="283">
        <v>0</v>
      </c>
      <c r="H41" s="283">
        <v>0</v>
      </c>
      <c r="I41" s="283">
        <v>0</v>
      </c>
      <c r="J41" s="283">
        <v>0</v>
      </c>
      <c r="K41" s="284">
        <v>0</v>
      </c>
    </row>
    <row r="42" spans="1:19" ht="12" customHeight="1">
      <c r="B42" s="280"/>
      <c r="C42" s="281" t="s">
        <v>329</v>
      </c>
      <c r="D42" s="280"/>
      <c r="E42" s="282">
        <v>1387</v>
      </c>
      <c r="F42" s="283">
        <v>667</v>
      </c>
      <c r="G42" s="283">
        <v>720</v>
      </c>
      <c r="H42" s="283">
        <v>183</v>
      </c>
      <c r="I42" s="283">
        <v>764</v>
      </c>
      <c r="J42" s="283">
        <v>440</v>
      </c>
      <c r="K42" s="284">
        <v>632</v>
      </c>
    </row>
    <row r="43" spans="1:19" ht="12" customHeight="1">
      <c r="B43" s="280"/>
      <c r="C43" s="281" t="s">
        <v>330</v>
      </c>
      <c r="D43" s="280"/>
      <c r="E43" s="282">
        <v>2000</v>
      </c>
      <c r="F43" s="283">
        <v>1018</v>
      </c>
      <c r="G43" s="283">
        <v>982</v>
      </c>
      <c r="H43" s="283">
        <v>142</v>
      </c>
      <c r="I43" s="283">
        <v>1108</v>
      </c>
      <c r="J43" s="283">
        <v>750</v>
      </c>
      <c r="K43" s="284">
        <v>1130</v>
      </c>
    </row>
    <row r="44" spans="1:19" ht="12" customHeight="1">
      <c r="B44" s="280"/>
      <c r="C44" s="281" t="s">
        <v>331</v>
      </c>
      <c r="D44" s="280"/>
      <c r="E44" s="282">
        <v>677</v>
      </c>
      <c r="F44" s="283">
        <v>320</v>
      </c>
      <c r="G44" s="283">
        <v>357</v>
      </c>
      <c r="H44" s="283">
        <v>56</v>
      </c>
      <c r="I44" s="283">
        <v>294</v>
      </c>
      <c r="J44" s="283">
        <v>327</v>
      </c>
      <c r="K44" s="284">
        <v>312</v>
      </c>
    </row>
    <row r="45" spans="1:19" ht="12" customHeight="1">
      <c r="B45" s="280"/>
      <c r="C45" s="281" t="s">
        <v>332</v>
      </c>
      <c r="D45" s="280"/>
      <c r="E45" s="282">
        <v>2590</v>
      </c>
      <c r="F45" s="283">
        <v>1189</v>
      </c>
      <c r="G45" s="283">
        <v>1401</v>
      </c>
      <c r="H45" s="283">
        <v>167</v>
      </c>
      <c r="I45" s="283">
        <v>2018</v>
      </c>
      <c r="J45" s="283">
        <v>405</v>
      </c>
      <c r="K45" s="284">
        <v>1495</v>
      </c>
    </row>
    <row r="46" spans="1:19" ht="12" customHeight="1">
      <c r="B46" s="280"/>
      <c r="C46" s="281" t="s">
        <v>333</v>
      </c>
      <c r="D46" s="280"/>
      <c r="E46" s="282">
        <v>1386</v>
      </c>
      <c r="F46" s="283">
        <v>680</v>
      </c>
      <c r="G46" s="283">
        <v>706</v>
      </c>
      <c r="H46" s="283">
        <v>161</v>
      </c>
      <c r="I46" s="283">
        <v>866</v>
      </c>
      <c r="J46" s="283">
        <v>359</v>
      </c>
      <c r="K46" s="284">
        <v>746</v>
      </c>
    </row>
    <row r="47" spans="1:19" ht="12" customHeight="1">
      <c r="B47" s="280"/>
      <c r="C47" s="281" t="s">
        <v>334</v>
      </c>
      <c r="D47" s="280"/>
      <c r="E47" s="282">
        <v>92</v>
      </c>
      <c r="F47" s="283">
        <v>37</v>
      </c>
      <c r="G47" s="283">
        <v>55</v>
      </c>
      <c r="H47" s="283">
        <v>31</v>
      </c>
      <c r="I47" s="283">
        <v>57</v>
      </c>
      <c r="J47" s="283">
        <v>4</v>
      </c>
      <c r="K47" s="284">
        <v>39</v>
      </c>
    </row>
    <row r="48" spans="1:19" ht="12" customHeight="1">
      <c r="B48" s="280"/>
      <c r="C48" s="281" t="s">
        <v>335</v>
      </c>
      <c r="D48" s="280"/>
      <c r="E48" s="282">
        <v>1429</v>
      </c>
      <c r="F48" s="283">
        <v>702</v>
      </c>
      <c r="G48" s="283">
        <v>727</v>
      </c>
      <c r="H48" s="283">
        <v>133</v>
      </c>
      <c r="I48" s="283">
        <v>830</v>
      </c>
      <c r="J48" s="283">
        <v>466</v>
      </c>
      <c r="K48" s="284">
        <v>818</v>
      </c>
    </row>
    <row r="49" spans="2:11" ht="12" customHeight="1">
      <c r="B49" s="280"/>
      <c r="C49" s="281" t="s">
        <v>336</v>
      </c>
      <c r="D49" s="280"/>
      <c r="E49" s="282">
        <v>1906</v>
      </c>
      <c r="F49" s="283">
        <v>907</v>
      </c>
      <c r="G49" s="283">
        <v>999</v>
      </c>
      <c r="H49" s="283">
        <v>202</v>
      </c>
      <c r="I49" s="283">
        <v>1330</v>
      </c>
      <c r="J49" s="283">
        <v>374</v>
      </c>
      <c r="K49" s="284">
        <v>1176</v>
      </c>
    </row>
    <row r="50" spans="2:11" ht="12" customHeight="1">
      <c r="B50" s="280"/>
      <c r="C50" s="281" t="s">
        <v>337</v>
      </c>
      <c r="D50" s="280"/>
      <c r="E50" s="282">
        <v>1687</v>
      </c>
      <c r="F50" s="283">
        <v>781</v>
      </c>
      <c r="G50" s="283">
        <v>906</v>
      </c>
      <c r="H50" s="283">
        <v>262</v>
      </c>
      <c r="I50" s="283">
        <v>1226</v>
      </c>
      <c r="J50" s="283">
        <v>199</v>
      </c>
      <c r="K50" s="284">
        <v>647</v>
      </c>
    </row>
    <row r="51" spans="2:11" ht="12" customHeight="1">
      <c r="B51" s="280"/>
      <c r="C51" s="281" t="s">
        <v>338</v>
      </c>
      <c r="D51" s="280"/>
      <c r="E51" s="282">
        <v>1324</v>
      </c>
      <c r="F51" s="283">
        <v>620</v>
      </c>
      <c r="G51" s="283">
        <v>704</v>
      </c>
      <c r="H51" s="283">
        <v>139</v>
      </c>
      <c r="I51" s="283">
        <v>668</v>
      </c>
      <c r="J51" s="283">
        <v>517</v>
      </c>
      <c r="K51" s="284">
        <v>661</v>
      </c>
    </row>
    <row r="52" spans="2:11" ht="12" customHeight="1">
      <c r="B52" s="280"/>
      <c r="C52" s="281" t="s">
        <v>339</v>
      </c>
      <c r="D52" s="280"/>
      <c r="E52" s="282">
        <v>1475</v>
      </c>
      <c r="F52" s="283">
        <v>616</v>
      </c>
      <c r="G52" s="283">
        <v>859</v>
      </c>
      <c r="H52" s="283">
        <v>246</v>
      </c>
      <c r="I52" s="283">
        <v>879</v>
      </c>
      <c r="J52" s="283">
        <v>350</v>
      </c>
      <c r="K52" s="284">
        <v>683</v>
      </c>
    </row>
    <row r="53" spans="2:11" ht="12" customHeight="1">
      <c r="B53" s="280"/>
      <c r="C53" s="281" t="s">
        <v>340</v>
      </c>
      <c r="D53" s="280"/>
      <c r="E53" s="282">
        <v>1534</v>
      </c>
      <c r="F53" s="283">
        <v>739</v>
      </c>
      <c r="G53" s="283">
        <v>795</v>
      </c>
      <c r="H53" s="283">
        <v>149</v>
      </c>
      <c r="I53" s="283">
        <v>925</v>
      </c>
      <c r="J53" s="283">
        <v>460</v>
      </c>
      <c r="K53" s="284">
        <v>922</v>
      </c>
    </row>
    <row r="54" spans="2:11" ht="12" customHeight="1">
      <c r="B54" s="280"/>
      <c r="C54" s="281" t="s">
        <v>341</v>
      </c>
      <c r="D54" s="280"/>
      <c r="E54" s="282">
        <v>910</v>
      </c>
      <c r="F54" s="283">
        <v>440</v>
      </c>
      <c r="G54" s="283">
        <v>470</v>
      </c>
      <c r="H54" s="283">
        <v>103</v>
      </c>
      <c r="I54" s="283">
        <v>543</v>
      </c>
      <c r="J54" s="283">
        <v>264</v>
      </c>
      <c r="K54" s="284">
        <v>355</v>
      </c>
    </row>
    <row r="55" spans="2:11" ht="12" customHeight="1">
      <c r="B55" s="280"/>
      <c r="C55" s="281" t="s">
        <v>342</v>
      </c>
      <c r="D55" s="280"/>
      <c r="E55" s="282">
        <v>1118</v>
      </c>
      <c r="F55" s="283">
        <v>529</v>
      </c>
      <c r="G55" s="283">
        <v>589</v>
      </c>
      <c r="H55" s="283">
        <v>127</v>
      </c>
      <c r="I55" s="283">
        <v>600</v>
      </c>
      <c r="J55" s="283">
        <v>391</v>
      </c>
      <c r="K55" s="284">
        <v>434</v>
      </c>
    </row>
    <row r="56" spans="2:11" ht="12" customHeight="1">
      <c r="B56" s="280"/>
      <c r="C56" s="281" t="s">
        <v>343</v>
      </c>
      <c r="D56" s="280"/>
      <c r="E56" s="282">
        <v>686</v>
      </c>
      <c r="F56" s="283">
        <v>290</v>
      </c>
      <c r="G56" s="283">
        <v>396</v>
      </c>
      <c r="H56" s="283">
        <v>65</v>
      </c>
      <c r="I56" s="283">
        <v>511</v>
      </c>
      <c r="J56" s="283">
        <v>110</v>
      </c>
      <c r="K56" s="284">
        <v>452</v>
      </c>
    </row>
    <row r="57" spans="2:11" ht="12" customHeight="1">
      <c r="B57" s="280"/>
      <c r="C57" s="281" t="s">
        <v>344</v>
      </c>
      <c r="D57" s="280"/>
      <c r="E57" s="282">
        <v>864</v>
      </c>
      <c r="F57" s="283">
        <v>418</v>
      </c>
      <c r="G57" s="283">
        <v>446</v>
      </c>
      <c r="H57" s="283">
        <v>68</v>
      </c>
      <c r="I57" s="283">
        <v>356</v>
      </c>
      <c r="J57" s="283">
        <v>440</v>
      </c>
      <c r="K57" s="284">
        <v>380</v>
      </c>
    </row>
    <row r="58" spans="2:11" ht="12" customHeight="1">
      <c r="B58" s="280"/>
      <c r="C58" s="281" t="s">
        <v>345</v>
      </c>
      <c r="D58" s="280"/>
      <c r="E58" s="282">
        <v>767</v>
      </c>
      <c r="F58" s="283">
        <v>376</v>
      </c>
      <c r="G58" s="283">
        <v>391</v>
      </c>
      <c r="H58" s="283">
        <v>63</v>
      </c>
      <c r="I58" s="283">
        <v>309</v>
      </c>
      <c r="J58" s="283">
        <v>395</v>
      </c>
      <c r="K58" s="284">
        <v>338</v>
      </c>
    </row>
    <row r="59" spans="2:11" ht="12" customHeight="1">
      <c r="B59" s="280"/>
      <c r="C59" s="281" t="s">
        <v>346</v>
      </c>
      <c r="D59" s="280"/>
      <c r="E59" s="282">
        <v>1216</v>
      </c>
      <c r="F59" s="283">
        <v>588</v>
      </c>
      <c r="G59" s="283">
        <v>628</v>
      </c>
      <c r="H59" s="283">
        <v>84</v>
      </c>
      <c r="I59" s="283">
        <v>783</v>
      </c>
      <c r="J59" s="283">
        <v>349</v>
      </c>
      <c r="K59" s="284">
        <v>474</v>
      </c>
    </row>
    <row r="60" spans="2:11" ht="12" customHeight="1">
      <c r="B60" s="280"/>
      <c r="C60" s="281" t="s">
        <v>347</v>
      </c>
      <c r="D60" s="280"/>
      <c r="E60" s="282">
        <v>1149</v>
      </c>
      <c r="F60" s="283">
        <v>518</v>
      </c>
      <c r="G60" s="283">
        <v>631</v>
      </c>
      <c r="H60" s="283">
        <v>148</v>
      </c>
      <c r="I60" s="283">
        <v>604</v>
      </c>
      <c r="J60" s="283">
        <v>397</v>
      </c>
      <c r="K60" s="284">
        <v>542</v>
      </c>
    </row>
    <row r="61" spans="2:11" ht="12" customHeight="1">
      <c r="B61" s="280"/>
      <c r="C61" s="281" t="s">
        <v>348</v>
      </c>
      <c r="D61" s="280"/>
      <c r="E61" s="282">
        <v>1890</v>
      </c>
      <c r="F61" s="283">
        <v>912</v>
      </c>
      <c r="G61" s="283">
        <v>978</v>
      </c>
      <c r="H61" s="283">
        <v>125</v>
      </c>
      <c r="I61" s="283">
        <v>981</v>
      </c>
      <c r="J61" s="283">
        <v>784</v>
      </c>
      <c r="K61" s="284">
        <v>841</v>
      </c>
    </row>
    <row r="62" spans="2:11" ht="12" customHeight="1">
      <c r="B62" s="280"/>
      <c r="C62" s="281" t="s">
        <v>349</v>
      </c>
      <c r="D62" s="280"/>
      <c r="E62" s="282">
        <v>768</v>
      </c>
      <c r="F62" s="283">
        <v>355</v>
      </c>
      <c r="G62" s="283">
        <v>413</v>
      </c>
      <c r="H62" s="283">
        <v>75</v>
      </c>
      <c r="I62" s="283">
        <v>385</v>
      </c>
      <c r="J62" s="283">
        <v>308</v>
      </c>
      <c r="K62" s="284">
        <v>318</v>
      </c>
    </row>
    <row r="63" spans="2:11" ht="12" customHeight="1">
      <c r="B63" s="280"/>
      <c r="C63" s="281" t="s">
        <v>350</v>
      </c>
      <c r="D63" s="280"/>
      <c r="E63" s="282">
        <v>1983</v>
      </c>
      <c r="F63" s="283">
        <v>963</v>
      </c>
      <c r="G63" s="283">
        <v>1020</v>
      </c>
      <c r="H63" s="283">
        <v>320</v>
      </c>
      <c r="I63" s="283">
        <v>1356</v>
      </c>
      <c r="J63" s="283">
        <v>307</v>
      </c>
      <c r="K63" s="284">
        <v>947</v>
      </c>
    </row>
    <row r="64" spans="2:11" ht="12" customHeight="1">
      <c r="B64" s="280"/>
      <c r="C64" s="281" t="s">
        <v>351</v>
      </c>
      <c r="D64" s="280"/>
      <c r="E64" s="282">
        <v>1356</v>
      </c>
      <c r="F64" s="283">
        <v>608</v>
      </c>
      <c r="G64" s="283">
        <v>748</v>
      </c>
      <c r="H64" s="283">
        <v>234</v>
      </c>
      <c r="I64" s="283">
        <v>753</v>
      </c>
      <c r="J64" s="283">
        <v>369</v>
      </c>
      <c r="K64" s="284">
        <v>574</v>
      </c>
    </row>
    <row r="65" spans="1:11" ht="12" customHeight="1">
      <c r="B65" s="280"/>
      <c r="C65" s="281" t="s">
        <v>352</v>
      </c>
      <c r="D65" s="280"/>
      <c r="E65" s="284">
        <v>0</v>
      </c>
      <c r="F65" s="283">
        <v>0</v>
      </c>
      <c r="G65" s="283">
        <v>0</v>
      </c>
      <c r="H65" s="283">
        <v>0</v>
      </c>
      <c r="I65" s="283">
        <v>0</v>
      </c>
      <c r="J65" s="283">
        <v>0</v>
      </c>
      <c r="K65" s="284">
        <v>0</v>
      </c>
    </row>
    <row r="66" spans="1:11" ht="12" customHeight="1">
      <c r="B66" s="280"/>
      <c r="C66" s="281" t="s">
        <v>353</v>
      </c>
      <c r="D66" s="280"/>
      <c r="E66" s="282">
        <v>972</v>
      </c>
      <c r="F66" s="283">
        <v>473</v>
      </c>
      <c r="G66" s="283">
        <v>499</v>
      </c>
      <c r="H66" s="283">
        <v>79</v>
      </c>
      <c r="I66" s="283">
        <v>609</v>
      </c>
      <c r="J66" s="283">
        <v>284</v>
      </c>
      <c r="K66" s="284">
        <v>414</v>
      </c>
    </row>
    <row r="67" spans="1:11" ht="12" customHeight="1">
      <c r="A67" s="290"/>
      <c r="B67" s="290"/>
      <c r="C67" s="290"/>
      <c r="D67" s="290"/>
      <c r="E67" s="294"/>
      <c r="F67" s="295"/>
      <c r="G67" s="295"/>
      <c r="H67" s="295"/>
      <c r="I67" s="295"/>
      <c r="J67" s="295"/>
      <c r="K67" s="294"/>
    </row>
  </sheetData>
  <mergeCells count="4">
    <mergeCell ref="B38:C38"/>
    <mergeCell ref="A1:K1"/>
    <mergeCell ref="B4:C4"/>
    <mergeCell ref="B5:C5"/>
  </mergeCells>
  <phoneticPr fontId="7"/>
  <printOptions horizontalCentered="1"/>
  <pageMargins left="0.59055118110236227" right="0.59055118110236227" top="0.39370078740157483" bottom="0.59055118110236227" header="0.51181102362204722" footer="0"/>
  <pageSetup paperSize="9" scale="97" orientation="portrait" r:id="rId1"/>
  <headerFooter alignWithMargins="0">
    <oddFooter>&amp;C&amp;12-&amp;A-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S61"/>
  <sheetViews>
    <sheetView view="pageBreakPreview" topLeftCell="A37" zoomScale="70" zoomScaleNormal="100" zoomScaleSheetLayoutView="70" workbookViewId="0">
      <selection activeCell="K4" sqref="K4"/>
    </sheetView>
  </sheetViews>
  <sheetFormatPr defaultColWidth="9" defaultRowHeight="11.25" customHeight="1"/>
  <cols>
    <col min="1" max="1" width="0.90625" style="268" customWidth="1"/>
    <col min="2" max="2" width="1.6328125" style="268" customWidth="1"/>
    <col min="3" max="3" width="14.90625" style="268" customWidth="1"/>
    <col min="4" max="4" width="0.90625" style="268" customWidth="1"/>
    <col min="5" max="5" width="10.26953125" style="268" customWidth="1"/>
    <col min="6" max="11" width="9.7265625" style="268" customWidth="1"/>
    <col min="12" max="16384" width="9" style="268"/>
  </cols>
  <sheetData>
    <row r="1" spans="1:19" ht="16.5" customHeight="1">
      <c r="A1" s="464" t="s">
        <v>512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9" ht="9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9" ht="16.5" customHeight="1">
      <c r="K3" s="270" t="s">
        <v>713</v>
      </c>
    </row>
    <row r="4" spans="1:19" ht="21" customHeight="1">
      <c r="A4" s="271"/>
      <c r="B4" s="463" t="s">
        <v>31</v>
      </c>
      <c r="C4" s="463"/>
      <c r="D4" s="272"/>
      <c r="E4" s="273" t="s">
        <v>18</v>
      </c>
      <c r="F4" s="273" t="s">
        <v>9</v>
      </c>
      <c r="G4" s="273" t="s">
        <v>10</v>
      </c>
      <c r="H4" s="273" t="s">
        <v>28</v>
      </c>
      <c r="I4" s="273" t="s">
        <v>29</v>
      </c>
      <c r="J4" s="273" t="s">
        <v>30</v>
      </c>
      <c r="K4" s="274" t="s">
        <v>20</v>
      </c>
    </row>
    <row r="5" spans="1:19" ht="24" customHeight="1">
      <c r="A5" s="275"/>
      <c r="B5" s="461" t="s">
        <v>25</v>
      </c>
      <c r="C5" s="461"/>
      <c r="D5" s="276"/>
      <c r="E5" s="277">
        <f t="shared" ref="E5:K5" si="0">SUM(E6:E28)</f>
        <v>6039</v>
      </c>
      <c r="F5" s="278">
        <f t="shared" si="0"/>
        <v>3059</v>
      </c>
      <c r="G5" s="278">
        <f t="shared" si="0"/>
        <v>2980</v>
      </c>
      <c r="H5" s="278">
        <f t="shared" si="0"/>
        <v>480</v>
      </c>
      <c r="I5" s="278">
        <f t="shared" si="0"/>
        <v>3096</v>
      </c>
      <c r="J5" s="278">
        <f t="shared" si="0"/>
        <v>2463</v>
      </c>
      <c r="K5" s="277">
        <f t="shared" si="0"/>
        <v>2810</v>
      </c>
      <c r="M5" s="279"/>
      <c r="N5" s="279"/>
      <c r="O5" s="279"/>
      <c r="P5" s="279"/>
      <c r="Q5" s="279"/>
      <c r="R5" s="279"/>
      <c r="S5" s="279"/>
    </row>
    <row r="6" spans="1:19" ht="12" customHeight="1">
      <c r="B6" s="280"/>
      <c r="C6" s="281" t="s">
        <v>354</v>
      </c>
      <c r="D6" s="280"/>
      <c r="E6" s="282">
        <v>683</v>
      </c>
      <c r="F6" s="283">
        <v>351</v>
      </c>
      <c r="G6" s="283">
        <v>332</v>
      </c>
      <c r="H6" s="283">
        <v>48</v>
      </c>
      <c r="I6" s="283">
        <v>339</v>
      </c>
      <c r="J6" s="283">
        <v>296</v>
      </c>
      <c r="K6" s="284">
        <v>359</v>
      </c>
    </row>
    <row r="7" spans="1:19" ht="12" customHeight="1">
      <c r="B7" s="280"/>
      <c r="C7" s="281" t="s">
        <v>355</v>
      </c>
      <c r="D7" s="280"/>
      <c r="E7" s="282">
        <v>92</v>
      </c>
      <c r="F7" s="283">
        <v>44</v>
      </c>
      <c r="G7" s="283">
        <v>48</v>
      </c>
      <c r="H7" s="283">
        <v>8</v>
      </c>
      <c r="I7" s="283">
        <v>54</v>
      </c>
      <c r="J7" s="283">
        <v>30</v>
      </c>
      <c r="K7" s="284">
        <v>40</v>
      </c>
    </row>
    <row r="8" spans="1:19" ht="12" customHeight="1">
      <c r="B8" s="280"/>
      <c r="C8" s="281" t="s">
        <v>356</v>
      </c>
      <c r="D8" s="280"/>
      <c r="E8" s="285">
        <v>341</v>
      </c>
      <c r="F8" s="283">
        <v>162</v>
      </c>
      <c r="G8" s="283">
        <v>179</v>
      </c>
      <c r="H8" s="283">
        <v>15</v>
      </c>
      <c r="I8" s="283">
        <v>178</v>
      </c>
      <c r="J8" s="283">
        <v>148</v>
      </c>
      <c r="K8" s="284">
        <v>159</v>
      </c>
    </row>
    <row r="9" spans="1:19" ht="12" customHeight="1">
      <c r="B9" s="280"/>
      <c r="C9" s="281" t="s">
        <v>357</v>
      </c>
      <c r="D9" s="280"/>
      <c r="E9" s="282">
        <v>312</v>
      </c>
      <c r="F9" s="283">
        <v>183</v>
      </c>
      <c r="G9" s="283">
        <v>129</v>
      </c>
      <c r="H9" s="283">
        <v>19</v>
      </c>
      <c r="I9" s="283">
        <v>162</v>
      </c>
      <c r="J9" s="283">
        <v>131</v>
      </c>
      <c r="K9" s="284">
        <v>157</v>
      </c>
    </row>
    <row r="10" spans="1:19" ht="12" customHeight="1">
      <c r="B10" s="280"/>
      <c r="C10" s="281" t="s">
        <v>358</v>
      </c>
      <c r="D10" s="280"/>
      <c r="E10" s="282">
        <v>117</v>
      </c>
      <c r="F10" s="283">
        <v>54</v>
      </c>
      <c r="G10" s="283">
        <v>63</v>
      </c>
      <c r="H10" s="283">
        <v>8</v>
      </c>
      <c r="I10" s="283">
        <v>45</v>
      </c>
      <c r="J10" s="283">
        <v>64</v>
      </c>
      <c r="K10" s="284">
        <v>49</v>
      </c>
    </row>
    <row r="11" spans="1:19" ht="12" customHeight="1">
      <c r="B11" s="280"/>
      <c r="C11" s="281" t="s">
        <v>359</v>
      </c>
      <c r="D11" s="280"/>
      <c r="E11" s="282">
        <v>1486</v>
      </c>
      <c r="F11" s="283">
        <v>744</v>
      </c>
      <c r="G11" s="283">
        <v>742</v>
      </c>
      <c r="H11" s="283">
        <v>128</v>
      </c>
      <c r="I11" s="283">
        <v>806</v>
      </c>
      <c r="J11" s="283">
        <v>552</v>
      </c>
      <c r="K11" s="284">
        <v>674</v>
      </c>
    </row>
    <row r="12" spans="1:19" ht="12" customHeight="1">
      <c r="B12" s="280"/>
      <c r="C12" s="281" t="s">
        <v>360</v>
      </c>
      <c r="D12" s="280"/>
      <c r="E12" s="282">
        <v>2</v>
      </c>
      <c r="F12" s="283">
        <v>1</v>
      </c>
      <c r="G12" s="283">
        <v>1</v>
      </c>
      <c r="H12" s="283">
        <v>0</v>
      </c>
      <c r="I12" s="283">
        <v>1</v>
      </c>
      <c r="J12" s="283">
        <v>1</v>
      </c>
      <c r="K12" s="284">
        <v>1</v>
      </c>
    </row>
    <row r="13" spans="1:19" ht="12" customHeight="1">
      <c r="B13" s="280"/>
      <c r="C13" s="281" t="s">
        <v>361</v>
      </c>
      <c r="D13" s="280"/>
      <c r="E13" s="282">
        <v>460</v>
      </c>
      <c r="F13" s="283">
        <v>223</v>
      </c>
      <c r="G13" s="283">
        <v>237</v>
      </c>
      <c r="H13" s="283">
        <v>32</v>
      </c>
      <c r="I13" s="283">
        <v>238</v>
      </c>
      <c r="J13" s="283">
        <v>190</v>
      </c>
      <c r="K13" s="284">
        <v>241</v>
      </c>
    </row>
    <row r="14" spans="1:19" ht="12" customHeight="1">
      <c r="B14" s="280"/>
      <c r="C14" s="281" t="s">
        <v>362</v>
      </c>
      <c r="D14" s="280"/>
      <c r="E14" s="282">
        <v>52</v>
      </c>
      <c r="F14" s="283">
        <v>26</v>
      </c>
      <c r="G14" s="283">
        <v>26</v>
      </c>
      <c r="H14" s="283">
        <v>6</v>
      </c>
      <c r="I14" s="283">
        <v>30</v>
      </c>
      <c r="J14" s="283">
        <v>16</v>
      </c>
      <c r="K14" s="284">
        <v>24</v>
      </c>
    </row>
    <row r="15" spans="1:19" ht="12" customHeight="1">
      <c r="B15" s="280"/>
      <c r="C15" s="281" t="s">
        <v>363</v>
      </c>
      <c r="D15" s="280"/>
      <c r="E15" s="282">
        <v>136</v>
      </c>
      <c r="F15" s="283">
        <v>74</v>
      </c>
      <c r="G15" s="283">
        <v>62</v>
      </c>
      <c r="H15" s="283">
        <v>4</v>
      </c>
      <c r="I15" s="283">
        <v>62</v>
      </c>
      <c r="J15" s="283">
        <v>70</v>
      </c>
      <c r="K15" s="284">
        <v>69</v>
      </c>
    </row>
    <row r="16" spans="1:19" ht="12" customHeight="1">
      <c r="B16" s="280"/>
      <c r="C16" s="281" t="s">
        <v>364</v>
      </c>
      <c r="D16" s="280"/>
      <c r="E16" s="282">
        <v>291</v>
      </c>
      <c r="F16" s="283">
        <v>149</v>
      </c>
      <c r="G16" s="283">
        <v>142</v>
      </c>
      <c r="H16" s="283">
        <v>42</v>
      </c>
      <c r="I16" s="283">
        <v>174</v>
      </c>
      <c r="J16" s="283">
        <v>75</v>
      </c>
      <c r="K16" s="284">
        <v>123</v>
      </c>
    </row>
    <row r="17" spans="1:19" ht="12" customHeight="1">
      <c r="B17" s="280"/>
      <c r="C17" s="281" t="s">
        <v>365</v>
      </c>
      <c r="D17" s="280"/>
      <c r="E17" s="282">
        <v>391</v>
      </c>
      <c r="F17" s="283">
        <v>182</v>
      </c>
      <c r="G17" s="283">
        <v>209</v>
      </c>
      <c r="H17" s="283">
        <v>38</v>
      </c>
      <c r="I17" s="283">
        <v>180</v>
      </c>
      <c r="J17" s="283">
        <v>173</v>
      </c>
      <c r="K17" s="284">
        <v>185</v>
      </c>
    </row>
    <row r="18" spans="1:19" ht="12" customHeight="1">
      <c r="B18" s="280"/>
      <c r="C18" s="281" t="s">
        <v>366</v>
      </c>
      <c r="D18" s="280"/>
      <c r="E18" s="282">
        <v>19</v>
      </c>
      <c r="F18" s="283">
        <v>10</v>
      </c>
      <c r="G18" s="283">
        <v>9</v>
      </c>
      <c r="H18" s="283">
        <v>2</v>
      </c>
      <c r="I18" s="283">
        <v>9</v>
      </c>
      <c r="J18" s="283">
        <v>8</v>
      </c>
      <c r="K18" s="284">
        <v>7</v>
      </c>
    </row>
    <row r="19" spans="1:19" ht="12" customHeight="1">
      <c r="B19" s="280"/>
      <c r="C19" s="281" t="s">
        <v>367</v>
      </c>
      <c r="D19" s="280"/>
      <c r="E19" s="282">
        <v>76</v>
      </c>
      <c r="F19" s="283">
        <v>42</v>
      </c>
      <c r="G19" s="283">
        <v>34</v>
      </c>
      <c r="H19" s="283">
        <v>0</v>
      </c>
      <c r="I19" s="283">
        <v>57</v>
      </c>
      <c r="J19" s="283">
        <v>19</v>
      </c>
      <c r="K19" s="284">
        <v>43</v>
      </c>
    </row>
    <row r="20" spans="1:19" ht="12" customHeight="1">
      <c r="B20" s="280"/>
      <c r="C20" s="281" t="s">
        <v>408</v>
      </c>
      <c r="D20" s="280"/>
      <c r="E20" s="282">
        <v>108</v>
      </c>
      <c r="F20" s="283">
        <v>56</v>
      </c>
      <c r="G20" s="283">
        <v>52</v>
      </c>
      <c r="H20" s="283">
        <v>8</v>
      </c>
      <c r="I20" s="283">
        <v>48</v>
      </c>
      <c r="J20" s="283">
        <v>52</v>
      </c>
      <c r="K20" s="284">
        <v>52</v>
      </c>
    </row>
    <row r="21" spans="1:19" ht="12" customHeight="1">
      <c r="B21" s="280"/>
      <c r="C21" s="281" t="s">
        <v>368</v>
      </c>
      <c r="D21" s="280"/>
      <c r="E21" s="282">
        <v>392</v>
      </c>
      <c r="F21" s="283">
        <v>189</v>
      </c>
      <c r="G21" s="283">
        <v>203</v>
      </c>
      <c r="H21" s="283">
        <v>43</v>
      </c>
      <c r="I21" s="283">
        <v>185</v>
      </c>
      <c r="J21" s="283">
        <v>164</v>
      </c>
      <c r="K21" s="284">
        <v>167</v>
      </c>
    </row>
    <row r="22" spans="1:19" ht="12" customHeight="1">
      <c r="B22" s="280"/>
      <c r="C22" s="281" t="s">
        <v>369</v>
      </c>
      <c r="D22" s="280"/>
      <c r="E22" s="282">
        <v>247</v>
      </c>
      <c r="F22" s="283">
        <v>122</v>
      </c>
      <c r="G22" s="283">
        <v>125</v>
      </c>
      <c r="H22" s="283">
        <v>23</v>
      </c>
      <c r="I22" s="283">
        <v>107</v>
      </c>
      <c r="J22" s="283">
        <v>117</v>
      </c>
      <c r="K22" s="284">
        <v>113</v>
      </c>
    </row>
    <row r="23" spans="1:19" ht="12" customHeight="1">
      <c r="B23" s="280"/>
      <c r="C23" s="281" t="s">
        <v>370</v>
      </c>
      <c r="D23" s="280"/>
      <c r="E23" s="282">
        <v>324</v>
      </c>
      <c r="F23" s="283">
        <v>172</v>
      </c>
      <c r="G23" s="283">
        <v>152</v>
      </c>
      <c r="H23" s="283">
        <v>17</v>
      </c>
      <c r="I23" s="283">
        <v>172</v>
      </c>
      <c r="J23" s="283">
        <v>135</v>
      </c>
      <c r="K23" s="284">
        <v>141</v>
      </c>
    </row>
    <row r="24" spans="1:19" ht="12" customHeight="1">
      <c r="B24" s="280"/>
      <c r="C24" s="281" t="s">
        <v>371</v>
      </c>
      <c r="D24" s="280"/>
      <c r="E24" s="282">
        <v>151</v>
      </c>
      <c r="F24" s="283">
        <v>74</v>
      </c>
      <c r="G24" s="283">
        <v>77</v>
      </c>
      <c r="H24" s="283">
        <v>16</v>
      </c>
      <c r="I24" s="283">
        <v>65</v>
      </c>
      <c r="J24" s="283">
        <v>70</v>
      </c>
      <c r="K24" s="284">
        <v>61</v>
      </c>
    </row>
    <row r="25" spans="1:19" ht="12" customHeight="1">
      <c r="B25" s="280"/>
      <c r="C25" s="281" t="s">
        <v>372</v>
      </c>
      <c r="D25" s="280"/>
      <c r="E25" s="282">
        <v>151</v>
      </c>
      <c r="F25" s="283">
        <v>83</v>
      </c>
      <c r="G25" s="283">
        <v>68</v>
      </c>
      <c r="H25" s="283">
        <v>15</v>
      </c>
      <c r="I25" s="283">
        <v>85</v>
      </c>
      <c r="J25" s="283">
        <v>51</v>
      </c>
      <c r="K25" s="284">
        <v>50</v>
      </c>
    </row>
    <row r="26" spans="1:19" ht="12" customHeight="1">
      <c r="B26" s="280"/>
      <c r="C26" s="281" t="s">
        <v>373</v>
      </c>
      <c r="D26" s="280"/>
      <c r="E26" s="282">
        <v>64</v>
      </c>
      <c r="F26" s="283">
        <v>41</v>
      </c>
      <c r="G26" s="283">
        <v>23</v>
      </c>
      <c r="H26" s="283">
        <v>6</v>
      </c>
      <c r="I26" s="283">
        <v>35</v>
      </c>
      <c r="J26" s="283">
        <v>23</v>
      </c>
      <c r="K26" s="284">
        <v>27</v>
      </c>
    </row>
    <row r="27" spans="1:19" ht="12" customHeight="1">
      <c r="B27" s="280"/>
      <c r="C27" s="281" t="s">
        <v>409</v>
      </c>
      <c r="D27" s="280"/>
      <c r="E27" s="284">
        <v>0</v>
      </c>
      <c r="F27" s="283">
        <v>0</v>
      </c>
      <c r="G27" s="283">
        <v>0</v>
      </c>
      <c r="H27" s="283">
        <v>0</v>
      </c>
      <c r="I27" s="283">
        <v>0</v>
      </c>
      <c r="J27" s="283">
        <v>0</v>
      </c>
      <c r="K27" s="284">
        <v>0</v>
      </c>
    </row>
    <row r="28" spans="1:19" ht="12" customHeight="1">
      <c r="B28" s="280"/>
      <c r="C28" s="281" t="s">
        <v>410</v>
      </c>
      <c r="D28" s="280"/>
      <c r="E28" s="284">
        <v>144</v>
      </c>
      <c r="F28" s="283">
        <v>77</v>
      </c>
      <c r="G28" s="283">
        <v>67</v>
      </c>
      <c r="H28" s="283">
        <v>2</v>
      </c>
      <c r="I28" s="283">
        <v>64</v>
      </c>
      <c r="J28" s="283">
        <v>78</v>
      </c>
      <c r="K28" s="284">
        <v>68</v>
      </c>
    </row>
    <row r="29" spans="1:19" ht="12" customHeight="1">
      <c r="B29" s="286"/>
      <c r="C29" s="286"/>
      <c r="D29" s="280"/>
      <c r="E29" s="287"/>
      <c r="F29" s="288"/>
      <c r="G29" s="288"/>
      <c r="H29" s="288"/>
      <c r="I29" s="288"/>
      <c r="J29" s="288"/>
      <c r="K29" s="289"/>
    </row>
    <row r="30" spans="1:19" ht="24" customHeight="1">
      <c r="A30" s="290"/>
      <c r="B30" s="461" t="s">
        <v>26</v>
      </c>
      <c r="C30" s="461"/>
      <c r="D30" s="291"/>
      <c r="E30" s="292">
        <f t="shared" ref="E30:K30" si="1">SUM(E31:E59)</f>
        <v>10071</v>
      </c>
      <c r="F30" s="293">
        <f t="shared" si="1"/>
        <v>5206</v>
      </c>
      <c r="G30" s="293">
        <f t="shared" si="1"/>
        <v>4865</v>
      </c>
      <c r="H30" s="293">
        <f t="shared" si="1"/>
        <v>756</v>
      </c>
      <c r="I30" s="293">
        <f t="shared" si="1"/>
        <v>5666</v>
      </c>
      <c r="J30" s="293">
        <f t="shared" si="1"/>
        <v>3649</v>
      </c>
      <c r="K30" s="292">
        <f t="shared" si="1"/>
        <v>4689</v>
      </c>
      <c r="M30" s="279"/>
      <c r="N30" s="279"/>
      <c r="O30" s="279"/>
      <c r="P30" s="279"/>
      <c r="Q30" s="279"/>
      <c r="R30" s="279"/>
      <c r="S30" s="279"/>
    </row>
    <row r="31" spans="1:19" ht="12" customHeight="1">
      <c r="B31" s="280"/>
      <c r="C31" s="281" t="s">
        <v>374</v>
      </c>
      <c r="D31" s="280"/>
      <c r="E31" s="282">
        <v>841</v>
      </c>
      <c r="F31" s="283">
        <v>407</v>
      </c>
      <c r="G31" s="283">
        <v>434</v>
      </c>
      <c r="H31" s="283">
        <v>56</v>
      </c>
      <c r="I31" s="283">
        <v>414</v>
      </c>
      <c r="J31" s="283">
        <v>371</v>
      </c>
      <c r="K31" s="284">
        <v>359</v>
      </c>
    </row>
    <row r="32" spans="1:19" ht="12" customHeight="1">
      <c r="B32" s="280"/>
      <c r="C32" s="281" t="s">
        <v>375</v>
      </c>
      <c r="D32" s="280"/>
      <c r="E32" s="282">
        <v>314</v>
      </c>
      <c r="F32" s="283">
        <v>167</v>
      </c>
      <c r="G32" s="283">
        <v>147</v>
      </c>
      <c r="H32" s="283">
        <v>21</v>
      </c>
      <c r="I32" s="283">
        <v>170</v>
      </c>
      <c r="J32" s="283">
        <v>123</v>
      </c>
      <c r="K32" s="284">
        <v>125</v>
      </c>
    </row>
    <row r="33" spans="2:11" ht="12" customHeight="1">
      <c r="B33" s="280"/>
      <c r="C33" s="281" t="s">
        <v>376</v>
      </c>
      <c r="D33" s="280"/>
      <c r="E33" s="282">
        <v>61</v>
      </c>
      <c r="F33" s="283">
        <v>32</v>
      </c>
      <c r="G33" s="283">
        <v>29</v>
      </c>
      <c r="H33" s="283">
        <v>2</v>
      </c>
      <c r="I33" s="283">
        <v>22</v>
      </c>
      <c r="J33" s="283">
        <v>37</v>
      </c>
      <c r="K33" s="284">
        <v>29</v>
      </c>
    </row>
    <row r="34" spans="2:11" ht="12" customHeight="1">
      <c r="B34" s="280"/>
      <c r="C34" s="281" t="s">
        <v>377</v>
      </c>
      <c r="D34" s="280"/>
      <c r="E34" s="282">
        <v>171</v>
      </c>
      <c r="F34" s="283">
        <v>85</v>
      </c>
      <c r="G34" s="283">
        <v>86</v>
      </c>
      <c r="H34" s="283">
        <v>12</v>
      </c>
      <c r="I34" s="283">
        <v>85</v>
      </c>
      <c r="J34" s="283">
        <v>74</v>
      </c>
      <c r="K34" s="284">
        <v>67</v>
      </c>
    </row>
    <row r="35" spans="2:11" ht="12" customHeight="1">
      <c r="B35" s="280"/>
      <c r="C35" s="281" t="s">
        <v>378</v>
      </c>
      <c r="D35" s="280"/>
      <c r="E35" s="282">
        <v>142</v>
      </c>
      <c r="F35" s="283">
        <v>67</v>
      </c>
      <c r="G35" s="283">
        <v>75</v>
      </c>
      <c r="H35" s="283">
        <v>6</v>
      </c>
      <c r="I35" s="283">
        <v>78</v>
      </c>
      <c r="J35" s="283">
        <v>58</v>
      </c>
      <c r="K35" s="284">
        <v>58</v>
      </c>
    </row>
    <row r="36" spans="2:11" ht="12" customHeight="1">
      <c r="B36" s="280"/>
      <c r="C36" s="281" t="s">
        <v>379</v>
      </c>
      <c r="D36" s="280"/>
      <c r="E36" s="282">
        <v>545</v>
      </c>
      <c r="F36" s="283">
        <v>273</v>
      </c>
      <c r="G36" s="283">
        <v>272</v>
      </c>
      <c r="H36" s="283">
        <v>51</v>
      </c>
      <c r="I36" s="283">
        <v>280</v>
      </c>
      <c r="J36" s="283">
        <v>214</v>
      </c>
      <c r="K36" s="284">
        <v>217</v>
      </c>
    </row>
    <row r="37" spans="2:11" ht="12" customHeight="1">
      <c r="B37" s="280"/>
      <c r="C37" s="281" t="s">
        <v>380</v>
      </c>
      <c r="D37" s="280"/>
      <c r="E37" s="282">
        <v>689</v>
      </c>
      <c r="F37" s="283">
        <v>367</v>
      </c>
      <c r="G37" s="283">
        <v>322</v>
      </c>
      <c r="H37" s="283">
        <v>57</v>
      </c>
      <c r="I37" s="283">
        <v>429</v>
      </c>
      <c r="J37" s="283">
        <v>203</v>
      </c>
      <c r="K37" s="284">
        <v>379</v>
      </c>
    </row>
    <row r="38" spans="2:11" ht="12" customHeight="1">
      <c r="B38" s="280"/>
      <c r="C38" s="281" t="s">
        <v>381</v>
      </c>
      <c r="D38" s="280"/>
      <c r="E38" s="282">
        <v>239</v>
      </c>
      <c r="F38" s="283">
        <v>121</v>
      </c>
      <c r="G38" s="283">
        <v>118</v>
      </c>
      <c r="H38" s="283">
        <v>13</v>
      </c>
      <c r="I38" s="283">
        <v>142</v>
      </c>
      <c r="J38" s="283">
        <v>84</v>
      </c>
      <c r="K38" s="284">
        <v>132</v>
      </c>
    </row>
    <row r="39" spans="2:11" ht="12" customHeight="1">
      <c r="B39" s="280"/>
      <c r="C39" s="281" t="s">
        <v>382</v>
      </c>
      <c r="D39" s="280"/>
      <c r="E39" s="282">
        <v>136</v>
      </c>
      <c r="F39" s="283">
        <v>70</v>
      </c>
      <c r="G39" s="283">
        <v>66</v>
      </c>
      <c r="H39" s="283">
        <v>9</v>
      </c>
      <c r="I39" s="283">
        <v>70</v>
      </c>
      <c r="J39" s="283">
        <v>57</v>
      </c>
      <c r="K39" s="284">
        <v>53</v>
      </c>
    </row>
    <row r="40" spans="2:11" ht="12" customHeight="1">
      <c r="B40" s="280"/>
      <c r="C40" s="281" t="s">
        <v>383</v>
      </c>
      <c r="D40" s="280"/>
      <c r="E40" s="282">
        <v>240</v>
      </c>
      <c r="F40" s="283">
        <v>126</v>
      </c>
      <c r="G40" s="283">
        <v>114</v>
      </c>
      <c r="H40" s="283">
        <v>13</v>
      </c>
      <c r="I40" s="283">
        <v>124</v>
      </c>
      <c r="J40" s="283">
        <v>103</v>
      </c>
      <c r="K40" s="284">
        <v>116</v>
      </c>
    </row>
    <row r="41" spans="2:11" ht="12" customHeight="1">
      <c r="B41" s="280"/>
      <c r="C41" s="281" t="s">
        <v>402</v>
      </c>
      <c r="D41" s="280"/>
      <c r="E41" s="284">
        <v>0</v>
      </c>
      <c r="F41" s="283">
        <v>0</v>
      </c>
      <c r="G41" s="283">
        <v>0</v>
      </c>
      <c r="H41" s="283">
        <v>0</v>
      </c>
      <c r="I41" s="283">
        <v>0</v>
      </c>
      <c r="J41" s="283">
        <v>0</v>
      </c>
      <c r="K41" s="284">
        <v>0</v>
      </c>
    </row>
    <row r="42" spans="2:11" ht="12" customHeight="1">
      <c r="B42" s="280"/>
      <c r="C42" s="281" t="s">
        <v>384</v>
      </c>
      <c r="D42" s="280"/>
      <c r="E42" s="282">
        <v>177</v>
      </c>
      <c r="F42" s="283">
        <v>85</v>
      </c>
      <c r="G42" s="283">
        <v>92</v>
      </c>
      <c r="H42" s="283">
        <v>13</v>
      </c>
      <c r="I42" s="283">
        <v>90</v>
      </c>
      <c r="J42" s="283">
        <v>74</v>
      </c>
      <c r="K42" s="284">
        <v>66</v>
      </c>
    </row>
    <row r="43" spans="2:11" ht="12" customHeight="1">
      <c r="B43" s="280"/>
      <c r="C43" s="281" t="s">
        <v>385</v>
      </c>
      <c r="D43" s="280"/>
      <c r="E43" s="282">
        <v>99</v>
      </c>
      <c r="F43" s="283">
        <v>52</v>
      </c>
      <c r="G43" s="283">
        <v>47</v>
      </c>
      <c r="H43" s="283">
        <v>4</v>
      </c>
      <c r="I43" s="283">
        <v>54</v>
      </c>
      <c r="J43" s="283">
        <v>41</v>
      </c>
      <c r="K43" s="284">
        <v>37</v>
      </c>
    </row>
    <row r="44" spans="2:11" ht="12" customHeight="1">
      <c r="B44" s="280"/>
      <c r="C44" s="281" t="s">
        <v>386</v>
      </c>
      <c r="D44" s="280"/>
      <c r="E44" s="282">
        <v>195</v>
      </c>
      <c r="F44" s="283">
        <v>103</v>
      </c>
      <c r="G44" s="283">
        <v>92</v>
      </c>
      <c r="H44" s="283">
        <v>11</v>
      </c>
      <c r="I44" s="283">
        <v>107</v>
      </c>
      <c r="J44" s="283">
        <v>77</v>
      </c>
      <c r="K44" s="284">
        <v>91</v>
      </c>
    </row>
    <row r="45" spans="2:11" ht="12" customHeight="1">
      <c r="B45" s="280"/>
      <c r="C45" s="281" t="s">
        <v>387</v>
      </c>
      <c r="D45" s="280"/>
      <c r="E45" s="282">
        <v>615</v>
      </c>
      <c r="F45" s="283">
        <v>324</v>
      </c>
      <c r="G45" s="283">
        <v>291</v>
      </c>
      <c r="H45" s="283">
        <v>51</v>
      </c>
      <c r="I45" s="283">
        <v>396</v>
      </c>
      <c r="J45" s="283">
        <v>168</v>
      </c>
      <c r="K45" s="284">
        <v>291</v>
      </c>
    </row>
    <row r="46" spans="2:11" ht="12" customHeight="1">
      <c r="B46" s="280"/>
      <c r="C46" s="281" t="s">
        <v>388</v>
      </c>
      <c r="D46" s="280"/>
      <c r="E46" s="282">
        <v>110</v>
      </c>
      <c r="F46" s="283">
        <v>59</v>
      </c>
      <c r="G46" s="283">
        <v>51</v>
      </c>
      <c r="H46" s="283">
        <v>3</v>
      </c>
      <c r="I46" s="283">
        <v>56</v>
      </c>
      <c r="J46" s="283">
        <v>51</v>
      </c>
      <c r="K46" s="284">
        <v>64</v>
      </c>
    </row>
    <row r="47" spans="2:11" ht="12" customHeight="1">
      <c r="B47" s="280"/>
      <c r="C47" s="281" t="s">
        <v>389</v>
      </c>
      <c r="D47" s="280"/>
      <c r="E47" s="282">
        <v>332</v>
      </c>
      <c r="F47" s="283">
        <v>166</v>
      </c>
      <c r="G47" s="283">
        <v>166</v>
      </c>
      <c r="H47" s="283">
        <v>20</v>
      </c>
      <c r="I47" s="283">
        <v>172</v>
      </c>
      <c r="J47" s="283">
        <v>140</v>
      </c>
      <c r="K47" s="284">
        <v>147</v>
      </c>
    </row>
    <row r="48" spans="2:11" ht="12" customHeight="1">
      <c r="B48" s="280"/>
      <c r="C48" s="281" t="s">
        <v>390</v>
      </c>
      <c r="D48" s="280"/>
      <c r="E48" s="282">
        <v>260</v>
      </c>
      <c r="F48" s="283">
        <v>136</v>
      </c>
      <c r="G48" s="283">
        <v>124</v>
      </c>
      <c r="H48" s="283">
        <v>16</v>
      </c>
      <c r="I48" s="283">
        <v>131</v>
      </c>
      <c r="J48" s="283">
        <v>113</v>
      </c>
      <c r="K48" s="284">
        <v>115</v>
      </c>
    </row>
    <row r="49" spans="1:11" ht="12" customHeight="1">
      <c r="B49" s="280"/>
      <c r="C49" s="281" t="s">
        <v>391</v>
      </c>
      <c r="D49" s="280"/>
      <c r="E49" s="282">
        <v>156</v>
      </c>
      <c r="F49" s="283">
        <v>78</v>
      </c>
      <c r="G49" s="283">
        <v>78</v>
      </c>
      <c r="H49" s="283">
        <v>16</v>
      </c>
      <c r="I49" s="283">
        <v>81</v>
      </c>
      <c r="J49" s="283">
        <v>59</v>
      </c>
      <c r="K49" s="284">
        <v>59</v>
      </c>
    </row>
    <row r="50" spans="1:11" ht="12" customHeight="1">
      <c r="B50" s="280"/>
      <c r="C50" s="281" t="s">
        <v>392</v>
      </c>
      <c r="D50" s="280"/>
      <c r="E50" s="282">
        <v>1575</v>
      </c>
      <c r="F50" s="283">
        <v>819</v>
      </c>
      <c r="G50" s="283">
        <v>756</v>
      </c>
      <c r="H50" s="283">
        <v>149</v>
      </c>
      <c r="I50" s="283">
        <v>916</v>
      </c>
      <c r="J50" s="283">
        <v>510</v>
      </c>
      <c r="K50" s="284">
        <v>762</v>
      </c>
    </row>
    <row r="51" spans="1:11" ht="12" customHeight="1">
      <c r="B51" s="280"/>
      <c r="C51" s="281" t="s">
        <v>393</v>
      </c>
      <c r="D51" s="280"/>
      <c r="E51" s="282">
        <v>509</v>
      </c>
      <c r="F51" s="283">
        <v>274</v>
      </c>
      <c r="G51" s="283">
        <v>235</v>
      </c>
      <c r="H51" s="283">
        <v>22</v>
      </c>
      <c r="I51" s="283">
        <v>330</v>
      </c>
      <c r="J51" s="283">
        <v>157</v>
      </c>
      <c r="K51" s="284">
        <v>281</v>
      </c>
    </row>
    <row r="52" spans="1:11" ht="12" customHeight="1">
      <c r="B52" s="280"/>
      <c r="C52" s="281" t="s">
        <v>394</v>
      </c>
      <c r="D52" s="280"/>
      <c r="E52" s="282">
        <v>356</v>
      </c>
      <c r="F52" s="283">
        <v>171</v>
      </c>
      <c r="G52" s="283">
        <v>185</v>
      </c>
      <c r="H52" s="283">
        <v>23</v>
      </c>
      <c r="I52" s="283">
        <v>188</v>
      </c>
      <c r="J52" s="283">
        <v>145</v>
      </c>
      <c r="K52" s="284">
        <v>165</v>
      </c>
    </row>
    <row r="53" spans="1:11" ht="12" customHeight="1">
      <c r="B53" s="280"/>
      <c r="C53" s="281" t="s">
        <v>395</v>
      </c>
      <c r="D53" s="280"/>
      <c r="E53" s="282">
        <v>733</v>
      </c>
      <c r="F53" s="283">
        <v>402</v>
      </c>
      <c r="G53" s="283">
        <v>331</v>
      </c>
      <c r="H53" s="283">
        <v>54</v>
      </c>
      <c r="I53" s="283">
        <v>415</v>
      </c>
      <c r="J53" s="283">
        <v>264</v>
      </c>
      <c r="K53" s="284">
        <v>357</v>
      </c>
    </row>
    <row r="54" spans="1:11" ht="12" customHeight="1">
      <c r="B54" s="280"/>
      <c r="C54" s="281" t="s">
        <v>396</v>
      </c>
      <c r="D54" s="280"/>
      <c r="E54" s="282">
        <v>148</v>
      </c>
      <c r="F54" s="283">
        <v>84</v>
      </c>
      <c r="G54" s="283">
        <v>64</v>
      </c>
      <c r="H54" s="283">
        <v>3</v>
      </c>
      <c r="I54" s="283">
        <v>94</v>
      </c>
      <c r="J54" s="283">
        <v>51</v>
      </c>
      <c r="K54" s="284">
        <v>82</v>
      </c>
    </row>
    <row r="55" spans="1:11" ht="12" customHeight="1">
      <c r="B55" s="280"/>
      <c r="C55" s="281" t="s">
        <v>403</v>
      </c>
      <c r="D55" s="280"/>
      <c r="E55" s="282">
        <v>348</v>
      </c>
      <c r="F55" s="283">
        <v>181</v>
      </c>
      <c r="G55" s="283">
        <v>167</v>
      </c>
      <c r="H55" s="283">
        <v>35</v>
      </c>
      <c r="I55" s="283">
        <v>200</v>
      </c>
      <c r="J55" s="283">
        <v>113</v>
      </c>
      <c r="K55" s="284">
        <v>168</v>
      </c>
    </row>
    <row r="56" spans="1:11" ht="12" customHeight="1">
      <c r="B56" s="280"/>
      <c r="C56" s="281" t="s">
        <v>404</v>
      </c>
      <c r="D56" s="280"/>
      <c r="E56" s="282">
        <v>551</v>
      </c>
      <c r="F56" s="283">
        <v>273</v>
      </c>
      <c r="G56" s="283">
        <v>278</v>
      </c>
      <c r="H56" s="283">
        <v>60</v>
      </c>
      <c r="I56" s="283">
        <v>326</v>
      </c>
      <c r="J56" s="283">
        <v>165</v>
      </c>
      <c r="K56" s="284">
        <v>237</v>
      </c>
    </row>
    <row r="57" spans="1:11" ht="12" customHeight="1">
      <c r="B57" s="280"/>
      <c r="C57" s="281" t="s">
        <v>405</v>
      </c>
      <c r="D57" s="280"/>
      <c r="E57" s="282">
        <v>260</v>
      </c>
      <c r="F57" s="283">
        <v>137</v>
      </c>
      <c r="G57" s="283">
        <v>123</v>
      </c>
      <c r="H57" s="283">
        <v>18</v>
      </c>
      <c r="I57" s="283">
        <v>145</v>
      </c>
      <c r="J57" s="283">
        <v>97</v>
      </c>
      <c r="K57" s="284">
        <v>105</v>
      </c>
    </row>
    <row r="58" spans="1:11" ht="12" customHeight="1">
      <c r="B58" s="280"/>
      <c r="C58" s="281" t="s">
        <v>406</v>
      </c>
      <c r="D58" s="280"/>
      <c r="E58" s="282">
        <v>269</v>
      </c>
      <c r="F58" s="283">
        <v>147</v>
      </c>
      <c r="G58" s="283">
        <v>122</v>
      </c>
      <c r="H58" s="283">
        <v>18</v>
      </c>
      <c r="I58" s="283">
        <v>151</v>
      </c>
      <c r="J58" s="283">
        <v>100</v>
      </c>
      <c r="K58" s="284">
        <v>127</v>
      </c>
    </row>
    <row r="59" spans="1:11" ht="12" customHeight="1">
      <c r="B59" s="280"/>
      <c r="C59" s="281" t="s">
        <v>407</v>
      </c>
      <c r="D59" s="280"/>
      <c r="E59" s="284">
        <v>0</v>
      </c>
      <c r="F59" s="283">
        <v>0</v>
      </c>
      <c r="G59" s="283">
        <v>0</v>
      </c>
      <c r="H59" s="283">
        <v>0</v>
      </c>
      <c r="I59" s="283">
        <v>0</v>
      </c>
      <c r="J59" s="283">
        <v>0</v>
      </c>
      <c r="K59" s="284">
        <v>0</v>
      </c>
    </row>
    <row r="60" spans="1:11" ht="12" customHeight="1">
      <c r="A60" s="290"/>
      <c r="B60" s="290"/>
      <c r="C60" s="290"/>
      <c r="D60" s="290"/>
      <c r="E60" s="294"/>
      <c r="F60" s="295"/>
      <c r="G60" s="295"/>
      <c r="H60" s="295"/>
      <c r="I60" s="295"/>
      <c r="J60" s="295"/>
      <c r="K60" s="294"/>
    </row>
    <row r="61" spans="1:11" ht="16.5" customHeight="1">
      <c r="K61" s="296"/>
    </row>
  </sheetData>
  <mergeCells count="4">
    <mergeCell ref="A1:K1"/>
    <mergeCell ref="B4:C4"/>
    <mergeCell ref="B5:C5"/>
    <mergeCell ref="B30:C30"/>
  </mergeCells>
  <phoneticPr fontId="7"/>
  <printOptions horizontalCentered="1"/>
  <pageMargins left="0.59055118110236227" right="0.59055118110236227" top="0.39370078740157483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M54"/>
  <sheetViews>
    <sheetView view="pageBreakPreview" topLeftCell="A38" zoomScale="70" zoomScaleNormal="85" zoomScaleSheetLayoutView="70" workbookViewId="0">
      <selection activeCell="G45" sqref="G45"/>
    </sheetView>
  </sheetViews>
  <sheetFormatPr defaultColWidth="9" defaultRowHeight="14"/>
  <cols>
    <col min="1" max="1" width="4" style="251" customWidth="1"/>
    <col min="2" max="2" width="7.36328125" style="251" customWidth="1"/>
    <col min="3" max="12" width="7.7265625" style="251" customWidth="1"/>
    <col min="13" max="13" width="8.08984375" style="251" customWidth="1"/>
    <col min="14" max="16384" width="9" style="251"/>
  </cols>
  <sheetData>
    <row r="1" spans="1:13" ht="23">
      <c r="A1" s="471" t="s">
        <v>513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13" ht="16.5" customHeight="1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3" s="49" customFormat="1" ht="15.65" customHeight="1">
      <c r="A3" s="475" t="s">
        <v>697</v>
      </c>
      <c r="B3" s="476"/>
      <c r="C3" s="476"/>
      <c r="D3" s="52" t="s">
        <v>33</v>
      </c>
      <c r="E3" s="254">
        <v>-2</v>
      </c>
      <c r="F3" s="254">
        <v>-3</v>
      </c>
      <c r="G3" s="254">
        <v>-4</v>
      </c>
      <c r="H3" s="254">
        <v>-5</v>
      </c>
      <c r="I3" s="254">
        <v>-6</v>
      </c>
      <c r="J3" s="254">
        <v>-7</v>
      </c>
      <c r="K3" s="263">
        <v>-8</v>
      </c>
      <c r="L3" s="254">
        <v>-9</v>
      </c>
      <c r="M3" s="253">
        <v>-10</v>
      </c>
    </row>
    <row r="4" spans="1:13" s="49" customFormat="1" ht="15.65" customHeight="1">
      <c r="A4" s="477"/>
      <c r="B4" s="478"/>
      <c r="C4" s="478"/>
      <c r="D4" s="256" t="s">
        <v>34</v>
      </c>
      <c r="E4" s="256">
        <v>14</v>
      </c>
      <c r="F4" s="256" t="s">
        <v>35</v>
      </c>
      <c r="G4" s="256">
        <v>10</v>
      </c>
      <c r="H4" s="256">
        <v>15</v>
      </c>
      <c r="I4" s="256">
        <v>22</v>
      </c>
      <c r="J4" s="256">
        <v>25</v>
      </c>
      <c r="K4" s="264">
        <v>30</v>
      </c>
      <c r="L4" s="265">
        <v>35</v>
      </c>
      <c r="M4" s="266">
        <v>40</v>
      </c>
    </row>
    <row r="5" spans="1:13" s="49" customFormat="1" ht="15.65" customHeight="1">
      <c r="A5" s="479" t="s">
        <v>36</v>
      </c>
      <c r="B5" s="479"/>
      <c r="C5" s="56" t="s">
        <v>37</v>
      </c>
      <c r="D5" s="258">
        <f>SUM(D12,D16,D20,D24,D28,D32,D36,D40)</f>
        <v>5850</v>
      </c>
      <c r="E5" s="258">
        <f t="shared" ref="E5:J5" si="0">SUM(E12,E16,E20,E24,E28,E32,E36,E40)</f>
        <v>5921</v>
      </c>
      <c r="F5" s="258">
        <f t="shared" si="0"/>
        <v>6569</v>
      </c>
      <c r="G5" s="258">
        <f t="shared" si="0"/>
        <v>6465</v>
      </c>
      <c r="H5" s="258">
        <f t="shared" si="0"/>
        <v>6080</v>
      </c>
      <c r="I5" s="258">
        <f t="shared" si="0"/>
        <v>8785</v>
      </c>
      <c r="J5" s="258">
        <f t="shared" si="0"/>
        <v>8696</v>
      </c>
      <c r="K5" s="258">
        <v>8648</v>
      </c>
      <c r="L5" s="258">
        <v>8891</v>
      </c>
      <c r="M5" s="258">
        <v>9503</v>
      </c>
    </row>
    <row r="6" spans="1:13" s="49" customFormat="1" ht="15.65" customHeight="1">
      <c r="A6" s="479"/>
      <c r="B6" s="479"/>
      <c r="C6" s="56" t="s">
        <v>38</v>
      </c>
      <c r="D6" s="258">
        <f t="shared" ref="D6:D8" si="1">SUM(D13,D17,D21,D25,D29,D33,D37,D41)</f>
        <v>28415</v>
      </c>
      <c r="E6" s="258">
        <f t="shared" ref="E6:J6" si="2">SUM(E13,E17,E21,E25,E29,E33,E37,E41)</f>
        <v>29621</v>
      </c>
      <c r="F6" s="258">
        <f t="shared" si="2"/>
        <v>34054</v>
      </c>
      <c r="G6" s="258">
        <f t="shared" si="2"/>
        <v>33529</v>
      </c>
      <c r="H6" s="258">
        <f t="shared" si="2"/>
        <v>30857</v>
      </c>
      <c r="I6" s="258">
        <f t="shared" si="2"/>
        <v>44068</v>
      </c>
      <c r="J6" s="258">
        <f t="shared" si="2"/>
        <v>44724</v>
      </c>
      <c r="K6" s="258">
        <v>44969</v>
      </c>
      <c r="L6" s="258">
        <v>43149</v>
      </c>
      <c r="M6" s="258">
        <v>42407</v>
      </c>
    </row>
    <row r="7" spans="1:13" s="49" customFormat="1" ht="15.65" customHeight="1">
      <c r="A7" s="479"/>
      <c r="B7" s="479"/>
      <c r="C7" s="56" t="s">
        <v>9</v>
      </c>
      <c r="D7" s="258">
        <f t="shared" si="1"/>
        <v>13834</v>
      </c>
      <c r="E7" s="258">
        <f t="shared" ref="E7:J7" si="3">SUM(E14,E18,E22,E26,E30,E34,E38,E42)</f>
        <v>14459</v>
      </c>
      <c r="F7" s="258">
        <f t="shared" si="3"/>
        <v>16505</v>
      </c>
      <c r="G7" s="258">
        <f t="shared" si="3"/>
        <v>16422</v>
      </c>
      <c r="H7" s="258">
        <f t="shared" si="3"/>
        <v>15010</v>
      </c>
      <c r="I7" s="258">
        <f t="shared" si="3"/>
        <v>21025</v>
      </c>
      <c r="J7" s="258">
        <f t="shared" si="3"/>
        <v>21521</v>
      </c>
      <c r="K7" s="258">
        <v>21740</v>
      </c>
      <c r="L7" s="258">
        <v>20656</v>
      </c>
      <c r="M7" s="258">
        <v>20246</v>
      </c>
    </row>
    <row r="8" spans="1:13" s="49" customFormat="1" ht="15.65" customHeight="1">
      <c r="A8" s="479"/>
      <c r="B8" s="479"/>
      <c r="C8" s="56" t="s">
        <v>10</v>
      </c>
      <c r="D8" s="258">
        <f t="shared" si="1"/>
        <v>14581</v>
      </c>
      <c r="E8" s="258">
        <f t="shared" ref="E8:J8" si="4">SUM(E15,E19,E23,E27,E31,E35,E39,E43)</f>
        <v>15162</v>
      </c>
      <c r="F8" s="258">
        <f t="shared" si="4"/>
        <v>17549</v>
      </c>
      <c r="G8" s="258">
        <f t="shared" si="4"/>
        <v>17107</v>
      </c>
      <c r="H8" s="258">
        <f t="shared" si="4"/>
        <v>15847</v>
      </c>
      <c r="I8" s="258">
        <f t="shared" si="4"/>
        <v>23043</v>
      </c>
      <c r="J8" s="258">
        <f t="shared" si="4"/>
        <v>23203</v>
      </c>
      <c r="K8" s="258">
        <v>23229</v>
      </c>
      <c r="L8" s="258">
        <v>22493</v>
      </c>
      <c r="M8" s="258">
        <v>22161</v>
      </c>
    </row>
    <row r="9" spans="1:13" s="49" customFormat="1" ht="15.65" customHeight="1">
      <c r="A9" s="479"/>
      <c r="B9" s="479"/>
      <c r="C9" s="56" t="s">
        <v>38</v>
      </c>
      <c r="D9" s="469" t="s">
        <v>147</v>
      </c>
      <c r="E9" s="469">
        <f t="shared" ref="E9:K9" si="5">((E6-D6)/D6)*100</f>
        <v>4.2442371986626783</v>
      </c>
      <c r="F9" s="469">
        <f t="shared" si="5"/>
        <v>14.965733769960501</v>
      </c>
      <c r="G9" s="469">
        <f t="shared" si="5"/>
        <v>-1.5416691137604981</v>
      </c>
      <c r="H9" s="469">
        <f t="shared" si="5"/>
        <v>-7.9692206746398639</v>
      </c>
      <c r="I9" s="469">
        <f t="shared" si="5"/>
        <v>42.813624137148778</v>
      </c>
      <c r="J9" s="469">
        <f t="shared" si="5"/>
        <v>1.4886085141145502</v>
      </c>
      <c r="K9" s="469">
        <f t="shared" si="5"/>
        <v>0.54780431088453629</v>
      </c>
      <c r="L9" s="469">
        <f>((L6-K6)/K6)*100</f>
        <v>-4.0472325379706025</v>
      </c>
      <c r="M9" s="469">
        <f>((M6-L6)/L6)*100</f>
        <v>-1.7196227027277573</v>
      </c>
    </row>
    <row r="10" spans="1:13" s="49" customFormat="1" ht="15.65" customHeight="1">
      <c r="A10" s="479"/>
      <c r="B10" s="479"/>
      <c r="C10" s="56" t="s">
        <v>39</v>
      </c>
      <c r="D10" s="469"/>
      <c r="E10" s="469"/>
      <c r="F10" s="469"/>
      <c r="G10" s="469"/>
      <c r="H10" s="469"/>
      <c r="I10" s="469"/>
      <c r="J10" s="469"/>
      <c r="K10" s="469"/>
      <c r="L10" s="469"/>
      <c r="M10" s="469"/>
    </row>
    <row r="11" spans="1:13" s="49" customFormat="1" ht="15.65" customHeight="1">
      <c r="A11" s="480"/>
      <c r="B11" s="480"/>
      <c r="C11" s="256" t="s">
        <v>167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</row>
    <row r="12" spans="1:13" s="49" customFormat="1" ht="15.65" customHeight="1">
      <c r="A12" s="481" t="s">
        <v>40</v>
      </c>
      <c r="B12" s="472" t="s">
        <v>531</v>
      </c>
      <c r="C12" s="56" t="s">
        <v>522</v>
      </c>
      <c r="D12" s="258">
        <v>1511</v>
      </c>
      <c r="E12" s="258">
        <v>1698</v>
      </c>
      <c r="F12" s="258">
        <v>2302</v>
      </c>
      <c r="G12" s="258">
        <v>2127</v>
      </c>
      <c r="H12" s="258">
        <v>1863</v>
      </c>
      <c r="I12" s="258">
        <v>3030</v>
      </c>
      <c r="J12" s="258">
        <v>2948</v>
      </c>
      <c r="K12" s="259">
        <v>3116</v>
      </c>
      <c r="L12" s="258">
        <v>3425</v>
      </c>
      <c r="M12" s="259">
        <v>3739</v>
      </c>
    </row>
    <row r="13" spans="1:13" s="49" customFormat="1" ht="15.65" customHeight="1">
      <c r="A13" s="482"/>
      <c r="B13" s="473"/>
      <c r="C13" s="56" t="s">
        <v>523</v>
      </c>
      <c r="D13" s="258">
        <v>7157</v>
      </c>
      <c r="E13" s="258">
        <v>8227</v>
      </c>
      <c r="F13" s="258">
        <v>11025</v>
      </c>
      <c r="G13" s="258">
        <v>10600</v>
      </c>
      <c r="H13" s="258">
        <v>8862</v>
      </c>
      <c r="I13" s="258">
        <v>13550</v>
      </c>
      <c r="J13" s="258">
        <v>13765</v>
      </c>
      <c r="K13" s="258">
        <v>14724</v>
      </c>
      <c r="L13" s="258">
        <v>15396</v>
      </c>
      <c r="M13" s="258">
        <v>15758</v>
      </c>
    </row>
    <row r="14" spans="1:13" s="49" customFormat="1" ht="15.65" customHeight="1">
      <c r="A14" s="482"/>
      <c r="B14" s="473"/>
      <c r="C14" s="56" t="s">
        <v>0</v>
      </c>
      <c r="D14" s="258">
        <v>3565</v>
      </c>
      <c r="E14" s="258">
        <v>4070</v>
      </c>
      <c r="F14" s="258">
        <v>5235</v>
      </c>
      <c r="G14" s="258">
        <v>5175</v>
      </c>
      <c r="H14" s="258">
        <v>4273</v>
      </c>
      <c r="I14" s="258">
        <v>6400</v>
      </c>
      <c r="J14" s="258">
        <v>6534</v>
      </c>
      <c r="K14" s="258">
        <v>7065</v>
      </c>
      <c r="L14" s="258">
        <v>7373</v>
      </c>
      <c r="M14" s="258">
        <v>7512</v>
      </c>
    </row>
    <row r="15" spans="1:13" s="49" customFormat="1" ht="15.65" customHeight="1">
      <c r="A15" s="482"/>
      <c r="B15" s="474"/>
      <c r="C15" s="56" t="s">
        <v>1</v>
      </c>
      <c r="D15" s="258">
        <v>3592</v>
      </c>
      <c r="E15" s="258">
        <v>4157</v>
      </c>
      <c r="F15" s="258">
        <v>5790</v>
      </c>
      <c r="G15" s="258">
        <v>5425</v>
      </c>
      <c r="H15" s="258">
        <v>4589</v>
      </c>
      <c r="I15" s="258">
        <v>7150</v>
      </c>
      <c r="J15" s="258">
        <v>7231</v>
      </c>
      <c r="K15" s="260">
        <v>7659</v>
      </c>
      <c r="L15" s="260">
        <v>8023</v>
      </c>
      <c r="M15" s="260">
        <v>8246</v>
      </c>
    </row>
    <row r="16" spans="1:13" s="49" customFormat="1" ht="15.65" customHeight="1">
      <c r="A16" s="482"/>
      <c r="B16" s="57"/>
      <c r="C16" s="57" t="s">
        <v>522</v>
      </c>
      <c r="D16" s="259" t="s">
        <v>147</v>
      </c>
      <c r="E16" s="259" t="s">
        <v>147</v>
      </c>
      <c r="F16" s="259" t="s">
        <v>147</v>
      </c>
      <c r="G16" s="259" t="s">
        <v>147</v>
      </c>
      <c r="H16" s="259" t="s">
        <v>147</v>
      </c>
      <c r="I16" s="259" t="s">
        <v>147</v>
      </c>
      <c r="J16" s="259" t="s">
        <v>147</v>
      </c>
      <c r="K16" s="258" t="s">
        <v>147</v>
      </c>
      <c r="L16" s="258" t="s">
        <v>147</v>
      </c>
      <c r="M16" s="259" t="s">
        <v>147</v>
      </c>
    </row>
    <row r="17" spans="1:13" s="49" customFormat="1" ht="15.65" customHeight="1">
      <c r="A17" s="482"/>
      <c r="B17" s="56" t="s">
        <v>529</v>
      </c>
      <c r="C17" s="56" t="s">
        <v>523</v>
      </c>
      <c r="D17" s="258" t="s">
        <v>147</v>
      </c>
      <c r="E17" s="258" t="s">
        <v>147</v>
      </c>
      <c r="F17" s="258" t="s">
        <v>147</v>
      </c>
      <c r="G17" s="258" t="s">
        <v>147</v>
      </c>
      <c r="H17" s="258" t="s">
        <v>147</v>
      </c>
      <c r="I17" s="258" t="s">
        <v>147</v>
      </c>
      <c r="J17" s="258" t="s">
        <v>147</v>
      </c>
      <c r="K17" s="258" t="s">
        <v>147</v>
      </c>
      <c r="L17" s="258" t="s">
        <v>147</v>
      </c>
      <c r="M17" s="258" t="s">
        <v>147</v>
      </c>
    </row>
    <row r="18" spans="1:13" s="49" customFormat="1" ht="15.65" customHeight="1">
      <c r="A18" s="482"/>
      <c r="B18" s="56" t="s">
        <v>530</v>
      </c>
      <c r="C18" s="56" t="s">
        <v>0</v>
      </c>
      <c r="D18" s="258" t="s">
        <v>147</v>
      </c>
      <c r="E18" s="258" t="s">
        <v>147</v>
      </c>
      <c r="F18" s="258" t="s">
        <v>147</v>
      </c>
      <c r="G18" s="258" t="s">
        <v>147</v>
      </c>
      <c r="H18" s="258" t="s">
        <v>147</v>
      </c>
      <c r="I18" s="258" t="s">
        <v>147</v>
      </c>
      <c r="J18" s="258" t="s">
        <v>147</v>
      </c>
      <c r="K18" s="258" t="s">
        <v>147</v>
      </c>
      <c r="L18" s="258" t="s">
        <v>147</v>
      </c>
      <c r="M18" s="258" t="s">
        <v>147</v>
      </c>
    </row>
    <row r="19" spans="1:13" s="49" customFormat="1" ht="15.65" customHeight="1">
      <c r="A19" s="482"/>
      <c r="B19" s="256"/>
      <c r="C19" s="256" t="s">
        <v>1</v>
      </c>
      <c r="D19" s="258" t="s">
        <v>147</v>
      </c>
      <c r="E19" s="258" t="s">
        <v>147</v>
      </c>
      <c r="F19" s="258" t="s">
        <v>147</v>
      </c>
      <c r="G19" s="258" t="s">
        <v>147</v>
      </c>
      <c r="H19" s="258" t="s">
        <v>147</v>
      </c>
      <c r="I19" s="258" t="s">
        <v>147</v>
      </c>
      <c r="J19" s="258" t="s">
        <v>147</v>
      </c>
      <c r="K19" s="260" t="s">
        <v>147</v>
      </c>
      <c r="L19" s="260" t="s">
        <v>147</v>
      </c>
      <c r="M19" s="260" t="s">
        <v>147</v>
      </c>
    </row>
    <row r="20" spans="1:13" s="49" customFormat="1" ht="15.65" customHeight="1">
      <c r="A20" s="482"/>
      <c r="B20" s="472" t="s">
        <v>521</v>
      </c>
      <c r="C20" s="57" t="s">
        <v>522</v>
      </c>
      <c r="D20" s="259">
        <v>760</v>
      </c>
      <c r="E20" s="259">
        <v>759</v>
      </c>
      <c r="F20" s="259">
        <v>772</v>
      </c>
      <c r="G20" s="259">
        <v>784</v>
      </c>
      <c r="H20" s="259">
        <v>768</v>
      </c>
      <c r="I20" s="259">
        <v>1051</v>
      </c>
      <c r="J20" s="259">
        <v>1043</v>
      </c>
      <c r="K20" s="258">
        <v>1036</v>
      </c>
      <c r="L20" s="258">
        <v>1063</v>
      </c>
      <c r="M20" s="258">
        <v>1233</v>
      </c>
    </row>
    <row r="21" spans="1:13" s="49" customFormat="1" ht="15.65" customHeight="1">
      <c r="A21" s="482"/>
      <c r="B21" s="473"/>
      <c r="C21" s="56" t="s">
        <v>523</v>
      </c>
      <c r="D21" s="258">
        <v>3895</v>
      </c>
      <c r="E21" s="258">
        <v>4066</v>
      </c>
      <c r="F21" s="258">
        <v>4173</v>
      </c>
      <c r="G21" s="258">
        <v>4126</v>
      </c>
      <c r="H21" s="258">
        <v>4087</v>
      </c>
      <c r="I21" s="258">
        <v>5445</v>
      </c>
      <c r="J21" s="258">
        <v>5492</v>
      </c>
      <c r="K21" s="258">
        <v>5554</v>
      </c>
      <c r="L21" s="258">
        <v>5524</v>
      </c>
      <c r="M21" s="258">
        <v>5680</v>
      </c>
    </row>
    <row r="22" spans="1:13" s="49" customFormat="1" ht="15.65" customHeight="1">
      <c r="A22" s="482"/>
      <c r="B22" s="473"/>
      <c r="C22" s="56" t="s">
        <v>0</v>
      </c>
      <c r="D22" s="258">
        <v>1885</v>
      </c>
      <c r="E22" s="258">
        <v>1983</v>
      </c>
      <c r="F22" s="258">
        <v>2055</v>
      </c>
      <c r="G22" s="258">
        <v>2040</v>
      </c>
      <c r="H22" s="258">
        <v>2013</v>
      </c>
      <c r="I22" s="258">
        <v>2618</v>
      </c>
      <c r="J22" s="258">
        <v>2653</v>
      </c>
      <c r="K22" s="258">
        <v>2671</v>
      </c>
      <c r="L22" s="258">
        <v>2706</v>
      </c>
      <c r="M22" s="258">
        <v>2782</v>
      </c>
    </row>
    <row r="23" spans="1:13" s="49" customFormat="1" ht="15.65" customHeight="1">
      <c r="A23" s="482"/>
      <c r="B23" s="474"/>
      <c r="C23" s="256" t="s">
        <v>1</v>
      </c>
      <c r="D23" s="260">
        <v>2010</v>
      </c>
      <c r="E23" s="260">
        <v>2083</v>
      </c>
      <c r="F23" s="260">
        <v>2118</v>
      </c>
      <c r="G23" s="260">
        <v>2086</v>
      </c>
      <c r="H23" s="260">
        <v>2074</v>
      </c>
      <c r="I23" s="260">
        <v>2827</v>
      </c>
      <c r="J23" s="260">
        <v>2839</v>
      </c>
      <c r="K23" s="258">
        <v>2883</v>
      </c>
      <c r="L23" s="260">
        <v>2818</v>
      </c>
      <c r="M23" s="258">
        <v>2898</v>
      </c>
    </row>
    <row r="24" spans="1:13" s="49" customFormat="1" ht="15.65" customHeight="1">
      <c r="A24" s="482"/>
      <c r="B24" s="472" t="s">
        <v>524</v>
      </c>
      <c r="C24" s="56" t="s">
        <v>522</v>
      </c>
      <c r="D24" s="258">
        <v>730</v>
      </c>
      <c r="E24" s="258">
        <v>729</v>
      </c>
      <c r="F24" s="258">
        <v>727</v>
      </c>
      <c r="G24" s="258">
        <v>742</v>
      </c>
      <c r="H24" s="258">
        <v>732</v>
      </c>
      <c r="I24" s="258">
        <v>908</v>
      </c>
      <c r="J24" s="258">
        <v>913</v>
      </c>
      <c r="K24" s="259">
        <v>857</v>
      </c>
      <c r="L24" s="258">
        <v>855</v>
      </c>
      <c r="M24" s="259">
        <v>898</v>
      </c>
    </row>
    <row r="25" spans="1:13" s="49" customFormat="1" ht="15.65" customHeight="1">
      <c r="A25" s="482"/>
      <c r="B25" s="473"/>
      <c r="C25" s="56" t="s">
        <v>523</v>
      </c>
      <c r="D25" s="258">
        <v>3685</v>
      </c>
      <c r="E25" s="258">
        <v>3753</v>
      </c>
      <c r="F25" s="258">
        <v>3941</v>
      </c>
      <c r="G25" s="258">
        <v>3939</v>
      </c>
      <c r="H25" s="258">
        <v>3847</v>
      </c>
      <c r="I25" s="258">
        <v>4942</v>
      </c>
      <c r="J25" s="258">
        <v>4987</v>
      </c>
      <c r="K25" s="258">
        <v>4805</v>
      </c>
      <c r="L25" s="258">
        <v>4686</v>
      </c>
      <c r="M25" s="258">
        <v>4400</v>
      </c>
    </row>
    <row r="26" spans="1:13" s="49" customFormat="1" ht="15.65" customHeight="1">
      <c r="A26" s="482"/>
      <c r="B26" s="473"/>
      <c r="C26" s="56" t="s">
        <v>0</v>
      </c>
      <c r="D26" s="258">
        <v>1777</v>
      </c>
      <c r="E26" s="258">
        <v>1818</v>
      </c>
      <c r="F26" s="258">
        <v>1912</v>
      </c>
      <c r="G26" s="258">
        <v>1917</v>
      </c>
      <c r="H26" s="258">
        <v>1891</v>
      </c>
      <c r="I26" s="258">
        <v>2361</v>
      </c>
      <c r="J26" s="258">
        <v>2405</v>
      </c>
      <c r="K26" s="258">
        <v>2321</v>
      </c>
      <c r="L26" s="258">
        <v>2279</v>
      </c>
      <c r="M26" s="258">
        <v>2092</v>
      </c>
    </row>
    <row r="27" spans="1:13" s="49" customFormat="1" ht="15.65" customHeight="1">
      <c r="A27" s="482"/>
      <c r="B27" s="474"/>
      <c r="C27" s="56" t="s">
        <v>1</v>
      </c>
      <c r="D27" s="258">
        <v>1908</v>
      </c>
      <c r="E27" s="258">
        <v>1935</v>
      </c>
      <c r="F27" s="258">
        <v>2029</v>
      </c>
      <c r="G27" s="258">
        <v>2022</v>
      </c>
      <c r="H27" s="258">
        <v>1956</v>
      </c>
      <c r="I27" s="258">
        <v>2581</v>
      </c>
      <c r="J27" s="258">
        <v>2582</v>
      </c>
      <c r="K27" s="260">
        <v>2484</v>
      </c>
      <c r="L27" s="260">
        <v>2407</v>
      </c>
      <c r="M27" s="260">
        <v>2308</v>
      </c>
    </row>
    <row r="28" spans="1:13" s="49" customFormat="1" ht="15.65" customHeight="1">
      <c r="A28" s="482"/>
      <c r="B28" s="472" t="s">
        <v>525</v>
      </c>
      <c r="C28" s="57" t="s">
        <v>522</v>
      </c>
      <c r="D28" s="259">
        <v>423</v>
      </c>
      <c r="E28" s="259">
        <v>405</v>
      </c>
      <c r="F28" s="259">
        <v>395</v>
      </c>
      <c r="G28" s="259">
        <v>407</v>
      </c>
      <c r="H28" s="259">
        <v>401</v>
      </c>
      <c r="I28" s="259">
        <v>484</v>
      </c>
      <c r="J28" s="259">
        <v>471</v>
      </c>
      <c r="K28" s="258">
        <v>467</v>
      </c>
      <c r="L28" s="258">
        <v>462</v>
      </c>
      <c r="M28" s="258">
        <v>454</v>
      </c>
    </row>
    <row r="29" spans="1:13" s="49" customFormat="1" ht="15.65" customHeight="1">
      <c r="A29" s="482"/>
      <c r="B29" s="473"/>
      <c r="C29" s="56" t="s">
        <v>523</v>
      </c>
      <c r="D29" s="258">
        <v>2202</v>
      </c>
      <c r="E29" s="258">
        <v>2183</v>
      </c>
      <c r="F29" s="258">
        <v>2304</v>
      </c>
      <c r="G29" s="258">
        <v>2324</v>
      </c>
      <c r="H29" s="258">
        <v>2278</v>
      </c>
      <c r="I29" s="258">
        <v>2817</v>
      </c>
      <c r="J29" s="258">
        <v>2849</v>
      </c>
      <c r="K29" s="258">
        <v>2834</v>
      </c>
      <c r="L29" s="258">
        <v>2668</v>
      </c>
      <c r="M29" s="258">
        <v>2468</v>
      </c>
    </row>
    <row r="30" spans="1:13" s="49" customFormat="1" ht="15.65" customHeight="1">
      <c r="A30" s="482"/>
      <c r="B30" s="473"/>
      <c r="C30" s="56" t="s">
        <v>0</v>
      </c>
      <c r="D30" s="258">
        <v>1033</v>
      </c>
      <c r="E30" s="258">
        <v>1060</v>
      </c>
      <c r="F30" s="258">
        <v>1121</v>
      </c>
      <c r="G30" s="258">
        <v>1129</v>
      </c>
      <c r="H30" s="258">
        <v>1101</v>
      </c>
      <c r="I30" s="258">
        <v>1319</v>
      </c>
      <c r="J30" s="258">
        <v>1347</v>
      </c>
      <c r="K30" s="258">
        <v>1375</v>
      </c>
      <c r="L30" s="258">
        <v>1281</v>
      </c>
      <c r="M30" s="258">
        <v>1210</v>
      </c>
    </row>
    <row r="31" spans="1:13" s="49" customFormat="1" ht="15.65" customHeight="1">
      <c r="A31" s="482"/>
      <c r="B31" s="474"/>
      <c r="C31" s="256" t="s">
        <v>1</v>
      </c>
      <c r="D31" s="260">
        <v>1169</v>
      </c>
      <c r="E31" s="260">
        <v>1123</v>
      </c>
      <c r="F31" s="260">
        <v>1183</v>
      </c>
      <c r="G31" s="260">
        <v>1195</v>
      </c>
      <c r="H31" s="260">
        <v>1177</v>
      </c>
      <c r="I31" s="260">
        <v>1498</v>
      </c>
      <c r="J31" s="260">
        <v>1502</v>
      </c>
      <c r="K31" s="258">
        <v>1459</v>
      </c>
      <c r="L31" s="260">
        <v>1387</v>
      </c>
      <c r="M31" s="258">
        <v>1258</v>
      </c>
    </row>
    <row r="32" spans="1:13" s="49" customFormat="1" ht="15.65" customHeight="1">
      <c r="A32" s="482"/>
      <c r="B32" s="472" t="s">
        <v>526</v>
      </c>
      <c r="C32" s="57" t="s">
        <v>522</v>
      </c>
      <c r="D32" s="258">
        <v>660</v>
      </c>
      <c r="E32" s="258">
        <v>632</v>
      </c>
      <c r="F32" s="258">
        <v>617</v>
      </c>
      <c r="G32" s="258">
        <v>625</v>
      </c>
      <c r="H32" s="258">
        <v>612</v>
      </c>
      <c r="I32" s="258">
        <v>810</v>
      </c>
      <c r="J32" s="258">
        <v>811</v>
      </c>
      <c r="K32" s="259">
        <v>779</v>
      </c>
      <c r="L32" s="258">
        <v>781</v>
      </c>
      <c r="M32" s="259">
        <v>767</v>
      </c>
    </row>
    <row r="33" spans="1:13" s="49" customFormat="1" ht="15.65" customHeight="1">
      <c r="A33" s="482"/>
      <c r="B33" s="473"/>
      <c r="C33" s="56" t="s">
        <v>523</v>
      </c>
      <c r="D33" s="258">
        <v>3223</v>
      </c>
      <c r="E33" s="258">
        <v>3223</v>
      </c>
      <c r="F33" s="258">
        <v>3494</v>
      </c>
      <c r="G33" s="258">
        <v>3390</v>
      </c>
      <c r="H33" s="258">
        <v>3227</v>
      </c>
      <c r="I33" s="258">
        <v>4469</v>
      </c>
      <c r="J33" s="258">
        <v>4504</v>
      </c>
      <c r="K33" s="258">
        <v>4501</v>
      </c>
      <c r="L33" s="258">
        <v>4424</v>
      </c>
      <c r="M33" s="258">
        <v>4017</v>
      </c>
    </row>
    <row r="34" spans="1:13" s="49" customFormat="1" ht="15.65" customHeight="1">
      <c r="A34" s="482"/>
      <c r="B34" s="473"/>
      <c r="C34" s="56" t="s">
        <v>0</v>
      </c>
      <c r="D34" s="258">
        <v>1560</v>
      </c>
      <c r="E34" s="258">
        <v>1551</v>
      </c>
      <c r="F34" s="258">
        <v>1674</v>
      </c>
      <c r="G34" s="258">
        <v>1625</v>
      </c>
      <c r="H34" s="258">
        <v>1555</v>
      </c>
      <c r="I34" s="258">
        <v>2061</v>
      </c>
      <c r="J34" s="258">
        <v>2131</v>
      </c>
      <c r="K34" s="258">
        <v>2140</v>
      </c>
      <c r="L34" s="258">
        <v>2063</v>
      </c>
      <c r="M34" s="258">
        <v>1906</v>
      </c>
    </row>
    <row r="35" spans="1:13" s="49" customFormat="1" ht="15.65" customHeight="1">
      <c r="A35" s="482"/>
      <c r="B35" s="474"/>
      <c r="C35" s="256" t="s">
        <v>1</v>
      </c>
      <c r="D35" s="258">
        <v>1663</v>
      </c>
      <c r="E35" s="258">
        <v>1672</v>
      </c>
      <c r="F35" s="258">
        <v>1820</v>
      </c>
      <c r="G35" s="258">
        <v>1765</v>
      </c>
      <c r="H35" s="258">
        <v>1672</v>
      </c>
      <c r="I35" s="258">
        <v>2408</v>
      </c>
      <c r="J35" s="258">
        <v>2373</v>
      </c>
      <c r="K35" s="260">
        <v>2361</v>
      </c>
      <c r="L35" s="260">
        <v>2361</v>
      </c>
      <c r="M35" s="260">
        <v>2111</v>
      </c>
    </row>
    <row r="36" spans="1:13" s="49" customFormat="1" ht="15.65" customHeight="1">
      <c r="A36" s="482"/>
      <c r="B36" s="472" t="s">
        <v>527</v>
      </c>
      <c r="C36" s="57" t="s">
        <v>522</v>
      </c>
      <c r="D36" s="259">
        <v>657</v>
      </c>
      <c r="E36" s="259">
        <v>607</v>
      </c>
      <c r="F36" s="259">
        <v>581</v>
      </c>
      <c r="G36" s="259">
        <v>589</v>
      </c>
      <c r="H36" s="259">
        <v>599</v>
      </c>
      <c r="I36" s="259">
        <v>689</v>
      </c>
      <c r="J36" s="259">
        <v>693</v>
      </c>
      <c r="K36" s="258">
        <v>599</v>
      </c>
      <c r="L36" s="258">
        <v>575</v>
      </c>
      <c r="M36" s="258">
        <v>585</v>
      </c>
    </row>
    <row r="37" spans="1:13" s="49" customFormat="1" ht="15.65" customHeight="1">
      <c r="A37" s="482"/>
      <c r="B37" s="473"/>
      <c r="C37" s="56" t="s">
        <v>523</v>
      </c>
      <c r="D37" s="258">
        <v>3071</v>
      </c>
      <c r="E37" s="258">
        <v>2988</v>
      </c>
      <c r="F37" s="258">
        <v>3089</v>
      </c>
      <c r="G37" s="258">
        <v>3163</v>
      </c>
      <c r="H37" s="258">
        <v>3004</v>
      </c>
      <c r="I37" s="258">
        <v>3791</v>
      </c>
      <c r="J37" s="258">
        <v>3791</v>
      </c>
      <c r="K37" s="258">
        <v>3316</v>
      </c>
      <c r="L37" s="258">
        <v>3125</v>
      </c>
      <c r="M37" s="258">
        <v>2937</v>
      </c>
    </row>
    <row r="38" spans="1:13" s="49" customFormat="1" ht="15.65" customHeight="1">
      <c r="A38" s="482"/>
      <c r="B38" s="473"/>
      <c r="C38" s="56" t="s">
        <v>0</v>
      </c>
      <c r="D38" s="258">
        <v>1462</v>
      </c>
      <c r="E38" s="258">
        <v>1417</v>
      </c>
      <c r="F38" s="258">
        <v>1501</v>
      </c>
      <c r="G38" s="258">
        <v>1542</v>
      </c>
      <c r="H38" s="258">
        <v>1446</v>
      </c>
      <c r="I38" s="258">
        <v>1771</v>
      </c>
      <c r="J38" s="258">
        <v>1789</v>
      </c>
      <c r="K38" s="258">
        <v>1561</v>
      </c>
      <c r="L38" s="258">
        <v>1517</v>
      </c>
      <c r="M38" s="258">
        <v>1427</v>
      </c>
    </row>
    <row r="39" spans="1:13" s="49" customFormat="1" ht="15.65" customHeight="1">
      <c r="A39" s="482"/>
      <c r="B39" s="474"/>
      <c r="C39" s="256" t="s">
        <v>1</v>
      </c>
      <c r="D39" s="258">
        <v>1609</v>
      </c>
      <c r="E39" s="258">
        <v>1571</v>
      </c>
      <c r="F39" s="258">
        <v>1588</v>
      </c>
      <c r="G39" s="258">
        <v>1621</v>
      </c>
      <c r="H39" s="258">
        <v>1558</v>
      </c>
      <c r="I39" s="258">
        <v>2020</v>
      </c>
      <c r="J39" s="258">
        <v>2002</v>
      </c>
      <c r="K39" s="260">
        <v>1755</v>
      </c>
      <c r="L39" s="260">
        <v>1608</v>
      </c>
      <c r="M39" s="258">
        <v>1510</v>
      </c>
    </row>
    <row r="40" spans="1:13" s="49" customFormat="1" ht="15.65" customHeight="1">
      <c r="A40" s="482"/>
      <c r="B40" s="472" t="s">
        <v>528</v>
      </c>
      <c r="C40" s="57" t="s">
        <v>522</v>
      </c>
      <c r="D40" s="259">
        <v>1109</v>
      </c>
      <c r="E40" s="259">
        <v>1091</v>
      </c>
      <c r="F40" s="259">
        <v>1175</v>
      </c>
      <c r="G40" s="259">
        <v>1191</v>
      </c>
      <c r="H40" s="259">
        <v>1105</v>
      </c>
      <c r="I40" s="259">
        <v>1813</v>
      </c>
      <c r="J40" s="259">
        <v>1817</v>
      </c>
      <c r="K40" s="258">
        <v>1869</v>
      </c>
      <c r="L40" s="258">
        <v>1899</v>
      </c>
      <c r="M40" s="259">
        <v>1741</v>
      </c>
    </row>
    <row r="41" spans="1:13" s="49" customFormat="1" ht="15.65" customHeight="1">
      <c r="A41" s="482"/>
      <c r="B41" s="473"/>
      <c r="C41" s="56" t="s">
        <v>523</v>
      </c>
      <c r="D41" s="258">
        <v>5182</v>
      </c>
      <c r="E41" s="258">
        <v>5181</v>
      </c>
      <c r="F41" s="258">
        <v>6028</v>
      </c>
      <c r="G41" s="258">
        <v>5987</v>
      </c>
      <c r="H41" s="258">
        <v>5552</v>
      </c>
      <c r="I41" s="258">
        <v>9054</v>
      </c>
      <c r="J41" s="258">
        <v>9336</v>
      </c>
      <c r="K41" s="258">
        <v>9974</v>
      </c>
      <c r="L41" s="258">
        <v>9692</v>
      </c>
      <c r="M41" s="258">
        <v>8703</v>
      </c>
    </row>
    <row r="42" spans="1:13" s="49" customFormat="1" ht="15.65" customHeight="1">
      <c r="A42" s="482"/>
      <c r="B42" s="473"/>
      <c r="C42" s="56" t="s">
        <v>0</v>
      </c>
      <c r="D42" s="258">
        <v>2552</v>
      </c>
      <c r="E42" s="258">
        <v>2560</v>
      </c>
      <c r="F42" s="258">
        <v>3007</v>
      </c>
      <c r="G42" s="258">
        <v>2994</v>
      </c>
      <c r="H42" s="258">
        <v>2731</v>
      </c>
      <c r="I42" s="258">
        <v>4495</v>
      </c>
      <c r="J42" s="258">
        <v>4662</v>
      </c>
      <c r="K42" s="258">
        <v>4993</v>
      </c>
      <c r="L42" s="258">
        <v>4762</v>
      </c>
      <c r="M42" s="258">
        <v>4208</v>
      </c>
    </row>
    <row r="43" spans="1:13" s="49" customFormat="1" ht="15.65" customHeight="1">
      <c r="A43" s="482"/>
      <c r="B43" s="474"/>
      <c r="C43" s="256" t="s">
        <v>1</v>
      </c>
      <c r="D43" s="258">
        <v>2630</v>
      </c>
      <c r="E43" s="258">
        <v>2621</v>
      </c>
      <c r="F43" s="258">
        <v>3021</v>
      </c>
      <c r="G43" s="258">
        <v>2993</v>
      </c>
      <c r="H43" s="258">
        <v>2821</v>
      </c>
      <c r="I43" s="258">
        <v>4559</v>
      </c>
      <c r="J43" s="258">
        <v>4674</v>
      </c>
      <c r="K43" s="260">
        <v>4981</v>
      </c>
      <c r="L43" s="260">
        <v>4930</v>
      </c>
      <c r="M43" s="260">
        <v>4495</v>
      </c>
    </row>
    <row r="44" spans="1:13" s="49" customFormat="1" ht="15.65" customHeight="1">
      <c r="A44" s="482"/>
      <c r="B44" s="484" t="s">
        <v>543</v>
      </c>
      <c r="C44" s="57" t="s">
        <v>37</v>
      </c>
      <c r="D44" s="259">
        <v>1217</v>
      </c>
      <c r="E44" s="259">
        <v>1190</v>
      </c>
      <c r="F44" s="259">
        <v>1182</v>
      </c>
      <c r="G44" s="259">
        <v>1191</v>
      </c>
      <c r="H44" s="259">
        <v>1182</v>
      </c>
      <c r="I44" s="259">
        <v>1508</v>
      </c>
      <c r="J44" s="259">
        <v>1466</v>
      </c>
      <c r="K44" s="258">
        <v>1425</v>
      </c>
      <c r="L44" s="258">
        <v>1413</v>
      </c>
      <c r="M44" s="259">
        <v>1422</v>
      </c>
    </row>
    <row r="45" spans="1:13" s="49" customFormat="1" ht="15.65" customHeight="1">
      <c r="A45" s="482"/>
      <c r="B45" s="473"/>
      <c r="C45" s="56" t="s">
        <v>38</v>
      </c>
      <c r="D45" s="258">
        <v>5955</v>
      </c>
      <c r="E45" s="258">
        <v>5986</v>
      </c>
      <c r="F45" s="258">
        <v>6176</v>
      </c>
      <c r="G45" s="258">
        <v>6337</v>
      </c>
      <c r="H45" s="258">
        <v>6456</v>
      </c>
      <c r="I45" s="258">
        <v>8384</v>
      </c>
      <c r="J45" s="258">
        <v>8104</v>
      </c>
      <c r="K45" s="258">
        <v>7956</v>
      </c>
      <c r="L45" s="258">
        <v>7426</v>
      </c>
      <c r="M45" s="258">
        <v>6980</v>
      </c>
    </row>
    <row r="46" spans="1:13" s="49" customFormat="1" ht="15.65" customHeight="1">
      <c r="A46" s="482"/>
      <c r="B46" s="473"/>
      <c r="C46" s="56" t="s">
        <v>9</v>
      </c>
      <c r="D46" s="258">
        <v>2829</v>
      </c>
      <c r="E46" s="258">
        <v>2843</v>
      </c>
      <c r="F46" s="258">
        <v>2934</v>
      </c>
      <c r="G46" s="258">
        <v>3010</v>
      </c>
      <c r="H46" s="258">
        <v>3067</v>
      </c>
      <c r="I46" s="258">
        <v>3969</v>
      </c>
      <c r="J46" s="258">
        <v>3853</v>
      </c>
      <c r="K46" s="258">
        <v>3785</v>
      </c>
      <c r="L46" s="258">
        <v>3567</v>
      </c>
      <c r="M46" s="258">
        <v>3371</v>
      </c>
    </row>
    <row r="47" spans="1:13" s="49" customFormat="1" ht="15.65" customHeight="1">
      <c r="A47" s="482"/>
      <c r="B47" s="474"/>
      <c r="C47" s="256" t="s">
        <v>10</v>
      </c>
      <c r="D47" s="258">
        <v>3126</v>
      </c>
      <c r="E47" s="258">
        <v>3143</v>
      </c>
      <c r="F47" s="258">
        <v>3242</v>
      </c>
      <c r="G47" s="258">
        <v>3327</v>
      </c>
      <c r="H47" s="258">
        <v>3389</v>
      </c>
      <c r="I47" s="258">
        <v>4415</v>
      </c>
      <c r="J47" s="258">
        <v>4251</v>
      </c>
      <c r="K47" s="260">
        <v>4171</v>
      </c>
      <c r="L47" s="260">
        <v>3859</v>
      </c>
      <c r="M47" s="260">
        <v>3609</v>
      </c>
    </row>
    <row r="48" spans="1:13" s="49" customFormat="1" ht="15.65" customHeight="1">
      <c r="A48" s="482"/>
      <c r="B48" s="484" t="s">
        <v>544</v>
      </c>
      <c r="C48" s="57" t="s">
        <v>37</v>
      </c>
      <c r="D48" s="259">
        <v>1455</v>
      </c>
      <c r="E48" s="259">
        <v>1448</v>
      </c>
      <c r="F48" s="259">
        <v>1499</v>
      </c>
      <c r="G48" s="259">
        <v>1570</v>
      </c>
      <c r="H48" s="259">
        <v>1581</v>
      </c>
      <c r="I48" s="259">
        <v>1955</v>
      </c>
      <c r="J48" s="259">
        <v>2010</v>
      </c>
      <c r="K48" s="259">
        <v>2006</v>
      </c>
      <c r="L48" s="258">
        <v>2053</v>
      </c>
      <c r="M48" s="258">
        <v>2053</v>
      </c>
    </row>
    <row r="49" spans="1:13" s="49" customFormat="1" ht="15.65" customHeight="1">
      <c r="A49" s="482"/>
      <c r="B49" s="473"/>
      <c r="C49" s="56" t="s">
        <v>38</v>
      </c>
      <c r="D49" s="258">
        <v>7743</v>
      </c>
      <c r="E49" s="258">
        <v>7723</v>
      </c>
      <c r="F49" s="258">
        <v>8442</v>
      </c>
      <c r="G49" s="258">
        <v>8968</v>
      </c>
      <c r="H49" s="258">
        <v>9371</v>
      </c>
      <c r="I49" s="258">
        <v>11551</v>
      </c>
      <c r="J49" s="258">
        <v>11954</v>
      </c>
      <c r="K49" s="258">
        <v>11993</v>
      </c>
      <c r="L49" s="258">
        <v>11294</v>
      </c>
      <c r="M49" s="258">
        <v>10397</v>
      </c>
    </row>
    <row r="50" spans="1:13" s="49" customFormat="1" ht="15.65" customHeight="1">
      <c r="A50" s="482"/>
      <c r="B50" s="473"/>
      <c r="C50" s="56" t="s">
        <v>9</v>
      </c>
      <c r="D50" s="258">
        <v>3724</v>
      </c>
      <c r="E50" s="258">
        <v>3715</v>
      </c>
      <c r="F50" s="258">
        <v>4061</v>
      </c>
      <c r="G50" s="258">
        <v>4314</v>
      </c>
      <c r="H50" s="258">
        <v>4507</v>
      </c>
      <c r="I50" s="258">
        <v>5584</v>
      </c>
      <c r="J50" s="258">
        <v>5802</v>
      </c>
      <c r="K50" s="258">
        <v>5759</v>
      </c>
      <c r="L50" s="258">
        <v>5391</v>
      </c>
      <c r="M50" s="258">
        <v>4981</v>
      </c>
    </row>
    <row r="51" spans="1:13" s="49" customFormat="1" ht="15.65" customHeight="1">
      <c r="A51" s="483"/>
      <c r="B51" s="474"/>
      <c r="C51" s="256" t="s">
        <v>10</v>
      </c>
      <c r="D51" s="260">
        <v>4019</v>
      </c>
      <c r="E51" s="260">
        <v>4008</v>
      </c>
      <c r="F51" s="260">
        <v>4381</v>
      </c>
      <c r="G51" s="260">
        <v>4654</v>
      </c>
      <c r="H51" s="260">
        <v>4864</v>
      </c>
      <c r="I51" s="260">
        <v>5967</v>
      </c>
      <c r="J51" s="260">
        <v>6152</v>
      </c>
      <c r="K51" s="260">
        <v>6234</v>
      </c>
      <c r="L51" s="260">
        <v>5903</v>
      </c>
      <c r="M51" s="260">
        <v>5416</v>
      </c>
    </row>
    <row r="52" spans="1:13" s="49" customFormat="1" ht="16.5" customHeight="1">
      <c r="A52" s="617" t="s">
        <v>703</v>
      </c>
      <c r="B52" s="617"/>
      <c r="C52" s="261"/>
      <c r="D52" s="261"/>
      <c r="E52" s="261"/>
      <c r="F52" s="261"/>
      <c r="G52" s="261"/>
      <c r="H52" s="261"/>
      <c r="I52" s="261"/>
      <c r="J52" s="261"/>
      <c r="K52" s="225"/>
      <c r="L52" s="262"/>
    </row>
    <row r="53" spans="1:13" s="49" customFormat="1" ht="16.5" customHeight="1">
      <c r="A53" s="617" t="s">
        <v>692</v>
      </c>
      <c r="B53" s="617"/>
      <c r="C53" s="261"/>
      <c r="D53" s="261"/>
      <c r="E53" s="261"/>
      <c r="F53" s="261"/>
      <c r="G53" s="261"/>
      <c r="H53" s="261"/>
      <c r="I53" s="261"/>
      <c r="J53" s="261"/>
      <c r="K53" s="267"/>
    </row>
    <row r="54" spans="1:13" ht="16.5" customHeight="1">
      <c r="A54" s="617" t="s">
        <v>283</v>
      </c>
      <c r="B54" s="617"/>
    </row>
  </sheetData>
  <mergeCells count="23">
    <mergeCell ref="B24:B27"/>
    <mergeCell ref="E9:E11"/>
    <mergeCell ref="B12:B15"/>
    <mergeCell ref="B40:B43"/>
    <mergeCell ref="A3:C4"/>
    <mergeCell ref="A5:B11"/>
    <mergeCell ref="B20:B23"/>
    <mergeCell ref="B36:B39"/>
    <mergeCell ref="B32:B35"/>
    <mergeCell ref="A12:A51"/>
    <mergeCell ref="B48:B51"/>
    <mergeCell ref="B44:B47"/>
    <mergeCell ref="D9:D11"/>
    <mergeCell ref="B28:B31"/>
    <mergeCell ref="M9:M11"/>
    <mergeCell ref="A1:M1"/>
    <mergeCell ref="L9:L11"/>
    <mergeCell ref="F9:F11"/>
    <mergeCell ref="H9:H11"/>
    <mergeCell ref="J9:J11"/>
    <mergeCell ref="K9:K11"/>
    <mergeCell ref="I9:I11"/>
    <mergeCell ref="G9:G11"/>
  </mergeCells>
  <phoneticPr fontId="7"/>
  <pageMargins left="0.39370078740157483" right="0.39370078740157483" top="0.59055118110236227" bottom="0.39370078740157483" header="0.51181102362204722" footer="0"/>
  <pageSetup paperSize="9" scale="96" orientation="portrait" r:id="rId1"/>
  <headerFooter alignWithMargins="0">
    <oddFooter>&amp;C&amp;12-&amp;A-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K54"/>
  <sheetViews>
    <sheetView view="pageBreakPreview" topLeftCell="A35" zoomScale="70" zoomScaleNormal="85" zoomScaleSheetLayoutView="70" workbookViewId="0">
      <selection activeCell="O13" sqref="O13"/>
    </sheetView>
  </sheetViews>
  <sheetFormatPr defaultColWidth="9" defaultRowHeight="14"/>
  <cols>
    <col min="1" max="10" width="8.7265625" style="251" customWidth="1"/>
    <col min="11" max="16384" width="9" style="251"/>
  </cols>
  <sheetData>
    <row r="1" spans="1:11" ht="23">
      <c r="A1" s="485" t="s">
        <v>640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</row>
    <row r="2" spans="1:11" ht="16.5" customHeight="1">
      <c r="A2" s="252"/>
      <c r="B2" s="252"/>
      <c r="C2" s="252"/>
      <c r="D2" s="252"/>
      <c r="E2" s="252"/>
      <c r="F2" s="252"/>
    </row>
    <row r="3" spans="1:11" s="49" customFormat="1" ht="15.65" customHeight="1">
      <c r="A3" s="253">
        <v>-11</v>
      </c>
      <c r="B3" s="254">
        <v>-12</v>
      </c>
      <c r="C3" s="254">
        <v>-13</v>
      </c>
      <c r="D3" s="254">
        <v>-14</v>
      </c>
      <c r="E3" s="254">
        <v>-15</v>
      </c>
      <c r="F3" s="255">
        <v>-16</v>
      </c>
      <c r="G3" s="255">
        <v>-17</v>
      </c>
      <c r="H3" s="255">
        <v>-18</v>
      </c>
      <c r="I3" s="255">
        <v>-19</v>
      </c>
      <c r="J3" s="255">
        <v>-20</v>
      </c>
      <c r="K3" s="255">
        <v>-21</v>
      </c>
    </row>
    <row r="4" spans="1:11" s="49" customFormat="1" ht="15.65" customHeight="1">
      <c r="A4" s="65">
        <v>45</v>
      </c>
      <c r="B4" s="256">
        <v>50</v>
      </c>
      <c r="C4" s="256">
        <v>55</v>
      </c>
      <c r="D4" s="256">
        <v>60</v>
      </c>
      <c r="E4" s="256" t="s">
        <v>41</v>
      </c>
      <c r="F4" s="257">
        <v>7</v>
      </c>
      <c r="G4" s="257">
        <v>12</v>
      </c>
      <c r="H4" s="257">
        <v>17</v>
      </c>
      <c r="I4" s="257">
        <v>22</v>
      </c>
      <c r="J4" s="257">
        <v>27</v>
      </c>
      <c r="K4" s="257" t="s">
        <v>641</v>
      </c>
    </row>
    <row r="5" spans="1:11" s="49" customFormat="1" ht="15.65" customHeight="1">
      <c r="A5" s="258">
        <v>10092</v>
      </c>
      <c r="B5" s="258">
        <f t="shared" ref="B5:H8" si="0">SUM(B12,B20,B24,B28,B32,B36,B40,B16)</f>
        <v>13335</v>
      </c>
      <c r="C5" s="258">
        <f t="shared" si="0"/>
        <v>22274</v>
      </c>
      <c r="D5" s="258">
        <f t="shared" si="0"/>
        <v>25102</v>
      </c>
      <c r="E5" s="258">
        <f t="shared" si="0"/>
        <v>30031</v>
      </c>
      <c r="F5" s="258">
        <f t="shared" si="0"/>
        <v>33603</v>
      </c>
      <c r="G5" s="258">
        <f t="shared" si="0"/>
        <v>36742</v>
      </c>
      <c r="H5" s="258">
        <f t="shared" si="0"/>
        <v>40955</v>
      </c>
      <c r="I5" s="258">
        <f t="shared" ref="I5:J8" si="1">SUM(I12,I20,I24,I28,I32,I36,I40,I16,I44,I48)</f>
        <v>52894</v>
      </c>
      <c r="J5" s="258">
        <f t="shared" si="1"/>
        <v>55462</v>
      </c>
      <c r="K5" s="258">
        <f t="shared" ref="K5" si="2">SUM(K12,K20,K24,K28,K32,K36,K40,K16,K44,K48)</f>
        <v>60231</v>
      </c>
    </row>
    <row r="6" spans="1:11" s="49" customFormat="1" ht="15.65" customHeight="1">
      <c r="A6" s="258">
        <v>42514</v>
      </c>
      <c r="B6" s="258">
        <f t="shared" si="0"/>
        <v>50915</v>
      </c>
      <c r="C6" s="258">
        <f t="shared" si="0"/>
        <v>68418</v>
      </c>
      <c r="D6" s="258">
        <f t="shared" si="0"/>
        <v>77181</v>
      </c>
      <c r="E6" s="258">
        <f t="shared" si="0"/>
        <v>86708</v>
      </c>
      <c r="F6" s="258">
        <f t="shared" si="0"/>
        <v>91470</v>
      </c>
      <c r="G6" s="258">
        <f t="shared" si="0"/>
        <v>95704</v>
      </c>
      <c r="H6" s="258">
        <f t="shared" si="0"/>
        <v>100717</v>
      </c>
      <c r="I6" s="258">
        <f t="shared" si="1"/>
        <v>128933</v>
      </c>
      <c r="J6" s="258">
        <f t="shared" si="1"/>
        <v>131190</v>
      </c>
      <c r="K6" s="258">
        <f t="shared" ref="K6" si="3">SUM(K13,K21,K25,K29,K33,K37,K41,K17,K45,K49)</f>
        <v>132906</v>
      </c>
    </row>
    <row r="7" spans="1:11" s="49" customFormat="1" ht="15.65" customHeight="1">
      <c r="A7" s="258">
        <v>20607</v>
      </c>
      <c r="B7" s="258">
        <f t="shared" si="0"/>
        <v>25163</v>
      </c>
      <c r="C7" s="258">
        <f t="shared" si="0"/>
        <v>35265</v>
      </c>
      <c r="D7" s="258">
        <f t="shared" si="0"/>
        <v>39565</v>
      </c>
      <c r="E7" s="258">
        <f t="shared" si="0"/>
        <v>44241</v>
      </c>
      <c r="F7" s="258">
        <f t="shared" si="0"/>
        <v>46793</v>
      </c>
      <c r="G7" s="258">
        <f t="shared" si="0"/>
        <v>48424</v>
      </c>
      <c r="H7" s="258">
        <f t="shared" si="0"/>
        <v>50592</v>
      </c>
      <c r="I7" s="258">
        <f t="shared" si="1"/>
        <v>64852</v>
      </c>
      <c r="J7" s="258">
        <f t="shared" si="1"/>
        <v>65928</v>
      </c>
      <c r="K7" s="258">
        <f t="shared" ref="K7" si="4">SUM(K14,K22,K26,K30,K34,K38,K42,K18,K46,K50)</f>
        <v>66231</v>
      </c>
    </row>
    <row r="8" spans="1:11" s="49" customFormat="1" ht="15.65" customHeight="1">
      <c r="A8" s="258">
        <v>21907</v>
      </c>
      <c r="B8" s="258">
        <f t="shared" si="0"/>
        <v>25752</v>
      </c>
      <c r="C8" s="258">
        <f t="shared" si="0"/>
        <v>33153</v>
      </c>
      <c r="D8" s="258">
        <f t="shared" si="0"/>
        <v>37616</v>
      </c>
      <c r="E8" s="258">
        <f t="shared" si="0"/>
        <v>42467</v>
      </c>
      <c r="F8" s="258">
        <f t="shared" si="0"/>
        <v>44677</v>
      </c>
      <c r="G8" s="258">
        <f t="shared" si="0"/>
        <v>47280</v>
      </c>
      <c r="H8" s="258">
        <f t="shared" si="0"/>
        <v>50125</v>
      </c>
      <c r="I8" s="258">
        <f t="shared" si="1"/>
        <v>64081</v>
      </c>
      <c r="J8" s="258">
        <f t="shared" si="1"/>
        <v>65262</v>
      </c>
      <c r="K8" s="258">
        <f t="shared" ref="K8" si="5">SUM(K15,K23,K27,K31,K35,K39,K43,K19,K47,K51)</f>
        <v>66675</v>
      </c>
    </row>
    <row r="9" spans="1:11" s="49" customFormat="1" ht="15.65" customHeight="1">
      <c r="A9" s="469">
        <v>0.3</v>
      </c>
      <c r="B9" s="469">
        <f>((B6-A6)/A6)*100</f>
        <v>19.76054946605824</v>
      </c>
      <c r="C9" s="469">
        <f t="shared" ref="C9:H9" si="6">((C6-B6)/B6)*100</f>
        <v>34.376902680938819</v>
      </c>
      <c r="D9" s="469">
        <f t="shared" si="6"/>
        <v>12.808032973778829</v>
      </c>
      <c r="E9" s="469">
        <f t="shared" si="6"/>
        <v>12.343711535222399</v>
      </c>
      <c r="F9" s="469">
        <f t="shared" si="6"/>
        <v>5.491996124925036</v>
      </c>
      <c r="G9" s="469">
        <f t="shared" si="6"/>
        <v>4.6288400568492403</v>
      </c>
      <c r="H9" s="469">
        <f t="shared" si="6"/>
        <v>5.2380255788681769</v>
      </c>
      <c r="I9" s="469">
        <f>((I6-H6)/H6)*100</f>
        <v>28.015131507094139</v>
      </c>
      <c r="J9" s="469">
        <f>((J6-I6)/I6)*100</f>
        <v>1.7505215887321321</v>
      </c>
      <c r="K9" s="469">
        <f>((K6-J6)/J6)*100</f>
        <v>1.3080265264120741</v>
      </c>
    </row>
    <row r="10" spans="1:11" s="49" customFormat="1" ht="15.65" customHeight="1">
      <c r="A10" s="469"/>
      <c r="B10" s="469"/>
      <c r="C10" s="469"/>
      <c r="D10" s="469"/>
      <c r="E10" s="469"/>
      <c r="F10" s="469"/>
      <c r="G10" s="469"/>
      <c r="H10" s="469"/>
      <c r="I10" s="469"/>
      <c r="J10" s="469"/>
      <c r="K10" s="469"/>
    </row>
    <row r="11" spans="1:11" s="49" customFormat="1" ht="15.65" customHeight="1">
      <c r="A11" s="470"/>
      <c r="B11" s="470"/>
      <c r="C11" s="470"/>
      <c r="D11" s="470"/>
      <c r="E11" s="470"/>
      <c r="F11" s="470"/>
      <c r="G11" s="470"/>
      <c r="H11" s="470"/>
      <c r="I11" s="470"/>
      <c r="J11" s="470"/>
      <c r="K11" s="470"/>
    </row>
    <row r="12" spans="1:11" s="49" customFormat="1" ht="15.65" customHeight="1">
      <c r="A12" s="259">
        <v>4698</v>
      </c>
      <c r="B12" s="259">
        <v>4299</v>
      </c>
      <c r="C12" s="259">
        <v>4457</v>
      </c>
      <c r="D12" s="259">
        <v>4371</v>
      </c>
      <c r="E12" s="259">
        <v>5178</v>
      </c>
      <c r="F12" s="259">
        <v>6500</v>
      </c>
      <c r="G12" s="259">
        <v>7338</v>
      </c>
      <c r="H12" s="259">
        <v>7813</v>
      </c>
      <c r="I12" s="259">
        <v>8921</v>
      </c>
      <c r="J12" s="259">
        <v>9880</v>
      </c>
      <c r="K12" s="259">
        <v>10947</v>
      </c>
    </row>
    <row r="13" spans="1:11" s="49" customFormat="1" ht="15.65" customHeight="1">
      <c r="A13" s="258">
        <v>16108</v>
      </c>
      <c r="B13" s="258">
        <v>15038</v>
      </c>
      <c r="C13" s="258">
        <v>14160</v>
      </c>
      <c r="D13" s="258">
        <v>13335</v>
      </c>
      <c r="E13" s="258">
        <v>14349</v>
      </c>
      <c r="F13" s="258">
        <v>16533</v>
      </c>
      <c r="G13" s="258">
        <v>17401</v>
      </c>
      <c r="H13" s="258">
        <v>17662</v>
      </c>
      <c r="I13" s="258">
        <v>19103</v>
      </c>
      <c r="J13" s="258">
        <v>20064</v>
      </c>
      <c r="K13" s="258">
        <v>20810</v>
      </c>
    </row>
    <row r="14" spans="1:11" s="49" customFormat="1" ht="15.65" customHeight="1">
      <c r="A14" s="258">
        <v>7726</v>
      </c>
      <c r="B14" s="258">
        <v>7335</v>
      </c>
      <c r="C14" s="258">
        <v>6950</v>
      </c>
      <c r="D14" s="258">
        <v>6547</v>
      </c>
      <c r="E14" s="258">
        <v>7160</v>
      </c>
      <c r="F14" s="258">
        <v>8233</v>
      </c>
      <c r="G14" s="258">
        <v>8661</v>
      </c>
      <c r="H14" s="258">
        <v>8741</v>
      </c>
      <c r="I14" s="258">
        <v>9563</v>
      </c>
      <c r="J14" s="258">
        <v>10175</v>
      </c>
      <c r="K14" s="258">
        <v>10419</v>
      </c>
    </row>
    <row r="15" spans="1:11" s="49" customFormat="1" ht="15.65" customHeight="1">
      <c r="A15" s="260">
        <v>8382</v>
      </c>
      <c r="B15" s="260">
        <v>7703</v>
      </c>
      <c r="C15" s="260">
        <v>7210</v>
      </c>
      <c r="D15" s="260">
        <v>6788</v>
      </c>
      <c r="E15" s="260">
        <v>7189</v>
      </c>
      <c r="F15" s="260">
        <v>8300</v>
      </c>
      <c r="G15" s="260">
        <v>8740</v>
      </c>
      <c r="H15" s="260">
        <v>8921</v>
      </c>
      <c r="I15" s="260">
        <v>9540</v>
      </c>
      <c r="J15" s="260">
        <v>9889</v>
      </c>
      <c r="K15" s="260">
        <v>10391</v>
      </c>
    </row>
    <row r="16" spans="1:11" s="49" customFormat="1" ht="15.65" customHeight="1">
      <c r="A16" s="259" t="s">
        <v>147</v>
      </c>
      <c r="B16" s="259">
        <v>2078</v>
      </c>
      <c r="C16" s="259">
        <v>8732</v>
      </c>
      <c r="D16" s="259">
        <v>10688</v>
      </c>
      <c r="E16" s="259">
        <v>12985</v>
      </c>
      <c r="F16" s="259">
        <v>13147</v>
      </c>
      <c r="G16" s="259">
        <v>13296</v>
      </c>
      <c r="H16" s="259">
        <v>13841</v>
      </c>
      <c r="I16" s="259">
        <v>14479</v>
      </c>
      <c r="J16" s="259">
        <v>14030</v>
      </c>
      <c r="K16" s="259">
        <v>14338</v>
      </c>
    </row>
    <row r="17" spans="1:11" s="49" customFormat="1" ht="15.65" customHeight="1">
      <c r="A17" s="258" t="s">
        <v>147</v>
      </c>
      <c r="B17" s="258">
        <v>6794</v>
      </c>
      <c r="C17" s="258">
        <v>22774</v>
      </c>
      <c r="D17" s="258">
        <v>30222</v>
      </c>
      <c r="E17" s="258">
        <v>34664</v>
      </c>
      <c r="F17" s="258">
        <v>34436</v>
      </c>
      <c r="G17" s="258">
        <v>33271</v>
      </c>
      <c r="H17" s="258">
        <v>33153</v>
      </c>
      <c r="I17" s="258">
        <v>33720</v>
      </c>
      <c r="J17" s="258">
        <v>32219</v>
      </c>
      <c r="K17" s="258">
        <v>30805</v>
      </c>
    </row>
    <row r="18" spans="1:11" s="49" customFormat="1" ht="15.65" customHeight="1">
      <c r="A18" s="258" t="s">
        <v>147</v>
      </c>
      <c r="B18" s="258">
        <v>3435</v>
      </c>
      <c r="C18" s="258">
        <v>11955</v>
      </c>
      <c r="D18" s="258">
        <v>15439</v>
      </c>
      <c r="E18" s="258">
        <v>17421</v>
      </c>
      <c r="F18" s="258">
        <v>17211</v>
      </c>
      <c r="G18" s="258">
        <v>16413</v>
      </c>
      <c r="H18" s="258">
        <v>15958</v>
      </c>
      <c r="I18" s="258">
        <v>16243</v>
      </c>
      <c r="J18" s="258">
        <v>15477</v>
      </c>
      <c r="K18" s="258">
        <v>14660</v>
      </c>
    </row>
    <row r="19" spans="1:11" s="49" customFormat="1" ht="15.65" customHeight="1">
      <c r="A19" s="260" t="s">
        <v>147</v>
      </c>
      <c r="B19" s="260">
        <v>3359</v>
      </c>
      <c r="C19" s="260">
        <v>10819</v>
      </c>
      <c r="D19" s="260">
        <v>14783</v>
      </c>
      <c r="E19" s="260">
        <v>17243</v>
      </c>
      <c r="F19" s="260">
        <v>17225</v>
      </c>
      <c r="G19" s="260">
        <v>16858</v>
      </c>
      <c r="H19" s="260">
        <v>17195</v>
      </c>
      <c r="I19" s="260">
        <v>17477</v>
      </c>
      <c r="J19" s="260">
        <v>16742</v>
      </c>
      <c r="K19" s="260">
        <v>16145</v>
      </c>
    </row>
    <row r="20" spans="1:11" s="49" customFormat="1" ht="15.65" customHeight="1">
      <c r="A20" s="258">
        <v>1786</v>
      </c>
      <c r="B20" s="258">
        <v>2225</v>
      </c>
      <c r="C20" s="258">
        <v>2681</v>
      </c>
      <c r="D20" s="258">
        <v>3064</v>
      </c>
      <c r="E20" s="258">
        <v>3713</v>
      </c>
      <c r="F20" s="258">
        <v>4518</v>
      </c>
      <c r="G20" s="258">
        <v>6597</v>
      </c>
      <c r="H20" s="258">
        <v>8752</v>
      </c>
      <c r="I20" s="258">
        <v>11457</v>
      </c>
      <c r="J20" s="258">
        <v>12811</v>
      </c>
      <c r="K20" s="258">
        <v>14959</v>
      </c>
    </row>
    <row r="21" spans="1:11" s="49" customFormat="1" ht="15.65" customHeight="1">
      <c r="A21" s="258">
        <v>7089</v>
      </c>
      <c r="B21" s="258">
        <v>8547</v>
      </c>
      <c r="C21" s="258">
        <v>9504</v>
      </c>
      <c r="D21" s="258">
        <v>10290</v>
      </c>
      <c r="E21" s="258">
        <v>11834</v>
      </c>
      <c r="F21" s="258">
        <v>13142</v>
      </c>
      <c r="G21" s="258">
        <v>17833</v>
      </c>
      <c r="H21" s="258">
        <v>21790</v>
      </c>
      <c r="I21" s="258">
        <v>27434</v>
      </c>
      <c r="J21" s="258">
        <v>30750</v>
      </c>
      <c r="K21" s="258">
        <v>33125</v>
      </c>
    </row>
    <row r="22" spans="1:11" s="49" customFormat="1" ht="15.65" customHeight="1">
      <c r="A22" s="258">
        <v>3497</v>
      </c>
      <c r="B22" s="258">
        <v>4252</v>
      </c>
      <c r="C22" s="258">
        <v>4795</v>
      </c>
      <c r="D22" s="258">
        <v>5120</v>
      </c>
      <c r="E22" s="258">
        <v>5905</v>
      </c>
      <c r="F22" s="258">
        <v>6635</v>
      </c>
      <c r="G22" s="258">
        <v>8953</v>
      </c>
      <c r="H22" s="258">
        <v>11011</v>
      </c>
      <c r="I22" s="258">
        <v>13713</v>
      </c>
      <c r="J22" s="258">
        <v>15303</v>
      </c>
      <c r="K22" s="258">
        <v>16231</v>
      </c>
    </row>
    <row r="23" spans="1:11" s="49" customFormat="1" ht="15.65" customHeight="1">
      <c r="A23" s="258">
        <v>3592</v>
      </c>
      <c r="B23" s="258">
        <v>4295</v>
      </c>
      <c r="C23" s="258">
        <v>4709</v>
      </c>
      <c r="D23" s="258">
        <v>5170</v>
      </c>
      <c r="E23" s="258">
        <v>5929</v>
      </c>
      <c r="F23" s="258">
        <v>6507</v>
      </c>
      <c r="G23" s="258">
        <v>8880</v>
      </c>
      <c r="H23" s="258">
        <v>10779</v>
      </c>
      <c r="I23" s="258">
        <v>13721</v>
      </c>
      <c r="J23" s="258">
        <v>15447</v>
      </c>
      <c r="K23" s="258">
        <v>16894</v>
      </c>
    </row>
    <row r="24" spans="1:11" s="49" customFormat="1" ht="15.65" customHeight="1">
      <c r="A24" s="259">
        <v>908</v>
      </c>
      <c r="B24" s="259">
        <v>930</v>
      </c>
      <c r="C24" s="259">
        <v>1002</v>
      </c>
      <c r="D24" s="259">
        <v>971</v>
      </c>
      <c r="E24" s="259">
        <v>996</v>
      </c>
      <c r="F24" s="259">
        <v>1024</v>
      </c>
      <c r="G24" s="259">
        <v>1070</v>
      </c>
      <c r="H24" s="259">
        <v>1093</v>
      </c>
      <c r="I24" s="259">
        <v>1088</v>
      </c>
      <c r="J24" s="259">
        <v>1161</v>
      </c>
      <c r="K24" s="259">
        <v>1195</v>
      </c>
    </row>
    <row r="25" spans="1:11" s="49" customFormat="1" ht="15.65" customHeight="1">
      <c r="A25" s="258">
        <v>4293</v>
      </c>
      <c r="B25" s="258">
        <v>4193</v>
      </c>
      <c r="C25" s="258">
        <v>4307</v>
      </c>
      <c r="D25" s="258">
        <v>4357</v>
      </c>
      <c r="E25" s="258">
        <v>4425</v>
      </c>
      <c r="F25" s="258">
        <v>4356</v>
      </c>
      <c r="G25" s="258">
        <v>4239</v>
      </c>
      <c r="H25" s="258">
        <v>4190</v>
      </c>
      <c r="I25" s="258">
        <v>3907</v>
      </c>
      <c r="J25" s="258">
        <v>3796</v>
      </c>
      <c r="K25" s="258">
        <v>3782</v>
      </c>
    </row>
    <row r="26" spans="1:11" s="49" customFormat="1" ht="15.65" customHeight="1">
      <c r="A26" s="258">
        <v>2060</v>
      </c>
      <c r="B26" s="258">
        <v>2068</v>
      </c>
      <c r="C26" s="258">
        <v>2158</v>
      </c>
      <c r="D26" s="258">
        <v>2220</v>
      </c>
      <c r="E26" s="258">
        <v>2172</v>
      </c>
      <c r="F26" s="258">
        <v>2092</v>
      </c>
      <c r="G26" s="258">
        <v>2062</v>
      </c>
      <c r="H26" s="258">
        <v>2019</v>
      </c>
      <c r="I26" s="258">
        <v>1880</v>
      </c>
      <c r="J26" s="258">
        <v>1824</v>
      </c>
      <c r="K26" s="258">
        <v>1803</v>
      </c>
    </row>
    <row r="27" spans="1:11" s="49" customFormat="1" ht="15.65" customHeight="1">
      <c r="A27" s="260">
        <v>2233</v>
      </c>
      <c r="B27" s="260">
        <v>2125</v>
      </c>
      <c r="C27" s="260">
        <v>2149</v>
      </c>
      <c r="D27" s="260">
        <v>2137</v>
      </c>
      <c r="E27" s="260">
        <v>2253</v>
      </c>
      <c r="F27" s="260">
        <v>2264</v>
      </c>
      <c r="G27" s="260">
        <v>2177</v>
      </c>
      <c r="H27" s="260">
        <v>2171</v>
      </c>
      <c r="I27" s="260">
        <v>2027</v>
      </c>
      <c r="J27" s="260">
        <v>1972</v>
      </c>
      <c r="K27" s="260">
        <v>1979</v>
      </c>
    </row>
    <row r="28" spans="1:11" s="49" customFormat="1" ht="15.65" customHeight="1">
      <c r="A28" s="258">
        <v>473</v>
      </c>
      <c r="B28" s="258">
        <v>453</v>
      </c>
      <c r="C28" s="258">
        <v>473</v>
      </c>
      <c r="D28" s="258">
        <v>509</v>
      </c>
      <c r="E28" s="258">
        <v>515</v>
      </c>
      <c r="F28" s="258">
        <v>486</v>
      </c>
      <c r="G28" s="258">
        <v>473</v>
      </c>
      <c r="H28" s="258">
        <v>424</v>
      </c>
      <c r="I28" s="258">
        <v>393</v>
      </c>
      <c r="J28" s="258">
        <v>403</v>
      </c>
      <c r="K28" s="258">
        <v>413</v>
      </c>
    </row>
    <row r="29" spans="1:11" s="49" customFormat="1" ht="15.65" customHeight="1">
      <c r="A29" s="258">
        <v>2386</v>
      </c>
      <c r="B29" s="258">
        <v>2139</v>
      </c>
      <c r="C29" s="258">
        <v>2035</v>
      </c>
      <c r="D29" s="258">
        <v>2059</v>
      </c>
      <c r="E29" s="258">
        <v>2060</v>
      </c>
      <c r="F29" s="258">
        <v>1908</v>
      </c>
      <c r="G29" s="258">
        <v>1769</v>
      </c>
      <c r="H29" s="258">
        <v>1485</v>
      </c>
      <c r="I29" s="258">
        <v>1349</v>
      </c>
      <c r="J29" s="258">
        <v>1238</v>
      </c>
      <c r="K29" s="258">
        <v>1092</v>
      </c>
    </row>
    <row r="30" spans="1:11" s="49" customFormat="1" ht="15.65" customHeight="1">
      <c r="A30" s="258">
        <v>1161</v>
      </c>
      <c r="B30" s="258">
        <v>1039</v>
      </c>
      <c r="C30" s="258">
        <v>1021</v>
      </c>
      <c r="D30" s="258">
        <v>1049</v>
      </c>
      <c r="E30" s="258">
        <v>1068</v>
      </c>
      <c r="F30" s="258">
        <v>978</v>
      </c>
      <c r="G30" s="258">
        <v>889</v>
      </c>
      <c r="H30" s="258">
        <v>742</v>
      </c>
      <c r="I30" s="258">
        <v>668</v>
      </c>
      <c r="J30" s="258">
        <v>607</v>
      </c>
      <c r="K30" s="258">
        <v>554</v>
      </c>
    </row>
    <row r="31" spans="1:11" s="49" customFormat="1" ht="15.65" customHeight="1">
      <c r="A31" s="258">
        <v>1225</v>
      </c>
      <c r="B31" s="258">
        <v>1100</v>
      </c>
      <c r="C31" s="258">
        <v>1014</v>
      </c>
      <c r="D31" s="258">
        <v>1010</v>
      </c>
      <c r="E31" s="258">
        <v>992</v>
      </c>
      <c r="F31" s="258">
        <v>930</v>
      </c>
      <c r="G31" s="258">
        <v>880</v>
      </c>
      <c r="H31" s="258">
        <v>743</v>
      </c>
      <c r="I31" s="258">
        <v>681</v>
      </c>
      <c r="J31" s="258">
        <v>631</v>
      </c>
      <c r="K31" s="258">
        <v>538</v>
      </c>
    </row>
    <row r="32" spans="1:11" s="49" customFormat="1" ht="15.65" customHeight="1">
      <c r="A32" s="259">
        <v>748</v>
      </c>
      <c r="B32" s="259">
        <v>799</v>
      </c>
      <c r="C32" s="259">
        <v>814</v>
      </c>
      <c r="D32" s="259">
        <v>810</v>
      </c>
      <c r="E32" s="259">
        <v>796</v>
      </c>
      <c r="F32" s="259">
        <v>847</v>
      </c>
      <c r="G32" s="259">
        <v>843</v>
      </c>
      <c r="H32" s="259">
        <v>904</v>
      </c>
      <c r="I32" s="259">
        <v>1150</v>
      </c>
      <c r="J32" s="259">
        <v>1401</v>
      </c>
      <c r="K32" s="259">
        <v>1717</v>
      </c>
    </row>
    <row r="33" spans="1:11" s="49" customFormat="1" ht="15.65" customHeight="1">
      <c r="A33" s="258">
        <v>3882</v>
      </c>
      <c r="B33" s="258">
        <v>3611</v>
      </c>
      <c r="C33" s="258">
        <v>3562</v>
      </c>
      <c r="D33" s="258">
        <v>3541</v>
      </c>
      <c r="E33" s="258">
        <v>3440</v>
      </c>
      <c r="F33" s="258">
        <v>3376</v>
      </c>
      <c r="G33" s="258">
        <v>3221</v>
      </c>
      <c r="H33" s="258">
        <v>3253</v>
      </c>
      <c r="I33" s="258">
        <v>3644</v>
      </c>
      <c r="J33" s="258">
        <v>4310</v>
      </c>
      <c r="K33" s="258">
        <v>5038</v>
      </c>
    </row>
    <row r="34" spans="1:11" s="49" customFormat="1" ht="15.65" customHeight="1">
      <c r="A34" s="258">
        <v>1853</v>
      </c>
      <c r="B34" s="258">
        <v>1739</v>
      </c>
      <c r="C34" s="258">
        <v>1740</v>
      </c>
      <c r="D34" s="258">
        <v>1733</v>
      </c>
      <c r="E34" s="258">
        <v>1698</v>
      </c>
      <c r="F34" s="258">
        <v>1684</v>
      </c>
      <c r="G34" s="258">
        <v>1595</v>
      </c>
      <c r="H34" s="258">
        <v>1597</v>
      </c>
      <c r="I34" s="258">
        <v>1770</v>
      </c>
      <c r="J34" s="258">
        <v>2120</v>
      </c>
      <c r="K34" s="258">
        <v>2532</v>
      </c>
    </row>
    <row r="35" spans="1:11" s="49" customFormat="1" ht="15.65" customHeight="1">
      <c r="A35" s="260">
        <v>2029</v>
      </c>
      <c r="B35" s="260">
        <v>1872</v>
      </c>
      <c r="C35" s="260">
        <v>1822</v>
      </c>
      <c r="D35" s="260">
        <v>1808</v>
      </c>
      <c r="E35" s="260">
        <v>1742</v>
      </c>
      <c r="F35" s="260">
        <v>1692</v>
      </c>
      <c r="G35" s="260">
        <v>1626</v>
      </c>
      <c r="H35" s="260">
        <v>1656</v>
      </c>
      <c r="I35" s="260">
        <v>1874</v>
      </c>
      <c r="J35" s="260">
        <v>2190</v>
      </c>
      <c r="K35" s="260">
        <v>2506</v>
      </c>
    </row>
    <row r="36" spans="1:11" s="49" customFormat="1" ht="15.65" customHeight="1">
      <c r="A36" s="258">
        <v>586</v>
      </c>
      <c r="B36" s="258">
        <v>605</v>
      </c>
      <c r="C36" s="258">
        <v>628</v>
      </c>
      <c r="D36" s="258">
        <v>628</v>
      </c>
      <c r="E36" s="258">
        <v>650</v>
      </c>
      <c r="F36" s="258">
        <v>640</v>
      </c>
      <c r="G36" s="258">
        <v>634</v>
      </c>
      <c r="H36" s="258">
        <v>622</v>
      </c>
      <c r="I36" s="258">
        <v>610</v>
      </c>
      <c r="J36" s="258">
        <v>591</v>
      </c>
      <c r="K36" s="258">
        <v>552</v>
      </c>
    </row>
    <row r="37" spans="1:11" s="49" customFormat="1" ht="15.65" customHeight="1">
      <c r="A37" s="258">
        <v>2841</v>
      </c>
      <c r="B37" s="258">
        <v>2710</v>
      </c>
      <c r="C37" s="258">
        <v>2758</v>
      </c>
      <c r="D37" s="258">
        <v>2781</v>
      </c>
      <c r="E37" s="258">
        <v>2788</v>
      </c>
      <c r="F37" s="258">
        <v>2676</v>
      </c>
      <c r="G37" s="258">
        <v>2456</v>
      </c>
      <c r="H37" s="258">
        <v>2265</v>
      </c>
      <c r="I37" s="258">
        <v>2058</v>
      </c>
      <c r="J37" s="258">
        <v>1873</v>
      </c>
      <c r="K37" s="258">
        <v>1606</v>
      </c>
    </row>
    <row r="38" spans="1:11" s="49" customFormat="1" ht="15.65" customHeight="1">
      <c r="A38" s="258">
        <v>1400</v>
      </c>
      <c r="B38" s="258">
        <v>1327</v>
      </c>
      <c r="C38" s="258">
        <v>1365</v>
      </c>
      <c r="D38" s="258">
        <v>1383</v>
      </c>
      <c r="E38" s="258">
        <v>1367</v>
      </c>
      <c r="F38" s="258">
        <v>1291</v>
      </c>
      <c r="G38" s="258">
        <v>1190</v>
      </c>
      <c r="H38" s="258">
        <v>1084</v>
      </c>
      <c r="I38" s="258">
        <v>981</v>
      </c>
      <c r="J38" s="258">
        <v>882</v>
      </c>
      <c r="K38" s="258">
        <v>757</v>
      </c>
    </row>
    <row r="39" spans="1:11" s="49" customFormat="1" ht="15.65" customHeight="1">
      <c r="A39" s="258">
        <v>1441</v>
      </c>
      <c r="B39" s="258">
        <v>1383</v>
      </c>
      <c r="C39" s="258">
        <v>1393</v>
      </c>
      <c r="D39" s="258">
        <v>1398</v>
      </c>
      <c r="E39" s="258">
        <v>1421</v>
      </c>
      <c r="F39" s="258">
        <v>1385</v>
      </c>
      <c r="G39" s="258">
        <v>1266</v>
      </c>
      <c r="H39" s="258">
        <v>1181</v>
      </c>
      <c r="I39" s="258">
        <v>1077</v>
      </c>
      <c r="J39" s="258">
        <v>991</v>
      </c>
      <c r="K39" s="258">
        <v>849</v>
      </c>
    </row>
    <row r="40" spans="1:11" s="49" customFormat="1" ht="15.65" customHeight="1">
      <c r="A40" s="259">
        <v>1704</v>
      </c>
      <c r="B40" s="259">
        <v>1946</v>
      </c>
      <c r="C40" s="259">
        <v>3487</v>
      </c>
      <c r="D40" s="259">
        <v>4061</v>
      </c>
      <c r="E40" s="259">
        <v>5198</v>
      </c>
      <c r="F40" s="259">
        <v>6441</v>
      </c>
      <c r="G40" s="259">
        <v>6491</v>
      </c>
      <c r="H40" s="259">
        <v>7506</v>
      </c>
      <c r="I40" s="259">
        <v>8535</v>
      </c>
      <c r="J40" s="259">
        <v>8887</v>
      </c>
      <c r="K40" s="259">
        <v>9844</v>
      </c>
    </row>
    <row r="41" spans="1:11" s="49" customFormat="1" ht="15.65" customHeight="1">
      <c r="A41" s="258">
        <v>7648</v>
      </c>
      <c r="B41" s="258">
        <v>7883</v>
      </c>
      <c r="C41" s="258">
        <v>9318</v>
      </c>
      <c r="D41" s="258">
        <v>10596</v>
      </c>
      <c r="E41" s="258">
        <v>13148</v>
      </c>
      <c r="F41" s="258">
        <v>15043</v>
      </c>
      <c r="G41" s="258">
        <v>15514</v>
      </c>
      <c r="H41" s="258">
        <v>16919</v>
      </c>
      <c r="I41" s="258">
        <v>18174</v>
      </c>
      <c r="J41" s="258">
        <v>18743</v>
      </c>
      <c r="K41" s="258">
        <v>19811</v>
      </c>
    </row>
    <row r="42" spans="1:11" s="49" customFormat="1" ht="15.65" customHeight="1">
      <c r="A42" s="258">
        <v>3758</v>
      </c>
      <c r="B42" s="258">
        <v>3968</v>
      </c>
      <c r="C42" s="258">
        <v>5281</v>
      </c>
      <c r="D42" s="258">
        <v>6074</v>
      </c>
      <c r="E42" s="258">
        <v>7450</v>
      </c>
      <c r="F42" s="258">
        <v>8669</v>
      </c>
      <c r="G42" s="258">
        <v>8661</v>
      </c>
      <c r="H42" s="258">
        <v>9440</v>
      </c>
      <c r="I42" s="258">
        <v>10087</v>
      </c>
      <c r="J42" s="258">
        <v>10302</v>
      </c>
      <c r="K42" s="258">
        <v>10694</v>
      </c>
    </row>
    <row r="43" spans="1:11" s="49" customFormat="1" ht="15.65" customHeight="1">
      <c r="A43" s="260">
        <v>3890</v>
      </c>
      <c r="B43" s="260">
        <v>3915</v>
      </c>
      <c r="C43" s="260">
        <v>4037</v>
      </c>
      <c r="D43" s="260">
        <v>4522</v>
      </c>
      <c r="E43" s="260">
        <v>5698</v>
      </c>
      <c r="F43" s="260">
        <v>6374</v>
      </c>
      <c r="G43" s="260">
        <v>6853</v>
      </c>
      <c r="H43" s="260">
        <v>7479</v>
      </c>
      <c r="I43" s="260">
        <v>8087</v>
      </c>
      <c r="J43" s="260">
        <v>8441</v>
      </c>
      <c r="K43" s="260">
        <v>9117</v>
      </c>
    </row>
    <row r="44" spans="1:11" s="49" customFormat="1" ht="15.65" customHeight="1">
      <c r="A44" s="259">
        <v>1438</v>
      </c>
      <c r="B44" s="259">
        <v>1519</v>
      </c>
      <c r="C44" s="259">
        <v>1620</v>
      </c>
      <c r="D44" s="259">
        <v>1675</v>
      </c>
      <c r="E44" s="259">
        <v>1910</v>
      </c>
      <c r="F44" s="259">
        <v>2344</v>
      </c>
      <c r="G44" s="259">
        <v>2371</v>
      </c>
      <c r="H44" s="259">
        <v>2408</v>
      </c>
      <c r="I44" s="259">
        <v>2428</v>
      </c>
      <c r="J44" s="259">
        <v>2413</v>
      </c>
      <c r="K44" s="259">
        <v>2367</v>
      </c>
    </row>
    <row r="45" spans="1:11" s="49" customFormat="1" ht="15.65" customHeight="1">
      <c r="A45" s="258">
        <v>6850</v>
      </c>
      <c r="B45" s="258">
        <v>6820</v>
      </c>
      <c r="C45" s="258">
        <v>6990</v>
      </c>
      <c r="D45" s="258">
        <v>7001</v>
      </c>
      <c r="E45" s="258">
        <v>7457</v>
      </c>
      <c r="F45" s="258">
        <v>8315</v>
      </c>
      <c r="G45" s="258">
        <v>8115</v>
      </c>
      <c r="H45" s="258">
        <v>7702</v>
      </c>
      <c r="I45" s="258">
        <v>7292</v>
      </c>
      <c r="J45" s="258">
        <v>6760</v>
      </c>
      <c r="K45" s="258">
        <v>6185</v>
      </c>
    </row>
    <row r="46" spans="1:11" s="49" customFormat="1" ht="15.65" customHeight="1">
      <c r="A46" s="258">
        <v>3305</v>
      </c>
      <c r="B46" s="258">
        <v>3304</v>
      </c>
      <c r="C46" s="258">
        <v>3400</v>
      </c>
      <c r="D46" s="258">
        <v>3460</v>
      </c>
      <c r="E46" s="258">
        <v>3715</v>
      </c>
      <c r="F46" s="258">
        <v>4243</v>
      </c>
      <c r="G46" s="258">
        <v>4092</v>
      </c>
      <c r="H46" s="258">
        <v>3871</v>
      </c>
      <c r="I46" s="258">
        <v>3650</v>
      </c>
      <c r="J46" s="258">
        <v>3397</v>
      </c>
      <c r="K46" s="258">
        <v>3110</v>
      </c>
    </row>
    <row r="47" spans="1:11" s="49" customFormat="1" ht="15.65" customHeight="1">
      <c r="A47" s="260">
        <v>3545</v>
      </c>
      <c r="B47" s="260">
        <v>3516</v>
      </c>
      <c r="C47" s="260">
        <v>3590</v>
      </c>
      <c r="D47" s="260">
        <v>3541</v>
      </c>
      <c r="E47" s="260">
        <v>3742</v>
      </c>
      <c r="F47" s="260">
        <v>4072</v>
      </c>
      <c r="G47" s="260">
        <v>4023</v>
      </c>
      <c r="H47" s="260">
        <v>3831</v>
      </c>
      <c r="I47" s="260">
        <v>3642</v>
      </c>
      <c r="J47" s="260">
        <v>3363</v>
      </c>
      <c r="K47" s="260">
        <v>3075</v>
      </c>
    </row>
    <row r="48" spans="1:11" s="49" customFormat="1" ht="15.65" customHeight="1">
      <c r="A48" s="258">
        <v>2092</v>
      </c>
      <c r="B48" s="258">
        <v>2229</v>
      </c>
      <c r="C48" s="258">
        <v>2437</v>
      </c>
      <c r="D48" s="258">
        <v>2551</v>
      </c>
      <c r="E48" s="258">
        <v>2934</v>
      </c>
      <c r="F48" s="258">
        <v>3445</v>
      </c>
      <c r="G48" s="258">
        <v>3648</v>
      </c>
      <c r="H48" s="258">
        <v>3740</v>
      </c>
      <c r="I48" s="258">
        <v>3833</v>
      </c>
      <c r="J48" s="258">
        <v>3885</v>
      </c>
      <c r="K48" s="258">
        <v>3899</v>
      </c>
    </row>
    <row r="49" spans="1:11" s="49" customFormat="1" ht="15.65" customHeight="1">
      <c r="A49" s="258">
        <v>10001</v>
      </c>
      <c r="B49" s="258">
        <v>10134</v>
      </c>
      <c r="C49" s="258">
        <v>10489</v>
      </c>
      <c r="D49" s="258">
        <v>10867</v>
      </c>
      <c r="E49" s="258">
        <v>11690</v>
      </c>
      <c r="F49" s="258">
        <v>12877</v>
      </c>
      <c r="G49" s="258">
        <v>13079</v>
      </c>
      <c r="H49" s="258">
        <v>12720</v>
      </c>
      <c r="I49" s="258">
        <v>12252</v>
      </c>
      <c r="J49" s="258">
        <v>11437</v>
      </c>
      <c r="K49" s="258">
        <v>10652</v>
      </c>
    </row>
    <row r="50" spans="1:11" s="49" customFormat="1" ht="15.65" customHeight="1">
      <c r="A50" s="258">
        <v>4878</v>
      </c>
      <c r="B50" s="258">
        <v>5006</v>
      </c>
      <c r="C50" s="258">
        <v>5238</v>
      </c>
      <c r="D50" s="258">
        <v>5453</v>
      </c>
      <c r="E50" s="258">
        <v>5978</v>
      </c>
      <c r="F50" s="258">
        <v>6585</v>
      </c>
      <c r="G50" s="258">
        <v>6667</v>
      </c>
      <c r="H50" s="258">
        <v>6464</v>
      </c>
      <c r="I50" s="258">
        <v>6297</v>
      </c>
      <c r="J50" s="258">
        <v>5841</v>
      </c>
      <c r="K50" s="258">
        <v>5471</v>
      </c>
    </row>
    <row r="51" spans="1:11" s="49" customFormat="1" ht="15.65" customHeight="1">
      <c r="A51" s="260">
        <v>5123</v>
      </c>
      <c r="B51" s="260">
        <v>5128</v>
      </c>
      <c r="C51" s="260">
        <v>5251</v>
      </c>
      <c r="D51" s="260">
        <v>5414</v>
      </c>
      <c r="E51" s="260">
        <v>5712</v>
      </c>
      <c r="F51" s="260">
        <v>6292</v>
      </c>
      <c r="G51" s="260">
        <v>6412</v>
      </c>
      <c r="H51" s="260">
        <v>6256</v>
      </c>
      <c r="I51" s="260">
        <v>5955</v>
      </c>
      <c r="J51" s="260">
        <v>5596</v>
      </c>
      <c r="K51" s="260">
        <v>5181</v>
      </c>
    </row>
    <row r="52" spans="1:11" s="49" customFormat="1" ht="16.5" customHeight="1">
      <c r="A52" s="261"/>
      <c r="B52" s="225"/>
      <c r="C52" s="225"/>
      <c r="D52" s="225"/>
      <c r="E52" s="225"/>
      <c r="F52" s="225"/>
      <c r="G52" s="225"/>
      <c r="H52" s="225"/>
      <c r="K52" s="225" t="s">
        <v>42</v>
      </c>
    </row>
    <row r="53" spans="1:11" s="49" customFormat="1" ht="16.5" customHeight="1">
      <c r="A53" s="262"/>
      <c r="B53" s="262"/>
      <c r="C53" s="262"/>
      <c r="D53" s="262"/>
      <c r="E53" s="262"/>
      <c r="F53" s="262"/>
    </row>
    <row r="54" spans="1:11" ht="16.5" customHeight="1"/>
  </sheetData>
  <mergeCells count="12">
    <mergeCell ref="K9:K11"/>
    <mergeCell ref="A1:K1"/>
    <mergeCell ref="J9:J11"/>
    <mergeCell ref="E9:E11"/>
    <mergeCell ref="F9:F11"/>
    <mergeCell ref="G9:G11"/>
    <mergeCell ref="H9:H11"/>
    <mergeCell ref="I9:I11"/>
    <mergeCell ref="A9:A11"/>
    <mergeCell ref="B9:B11"/>
    <mergeCell ref="C9:C11"/>
    <mergeCell ref="D9:D11"/>
  </mergeCells>
  <phoneticPr fontId="7"/>
  <pageMargins left="0.39370078740157483" right="0.39370078740157483" top="0.59055118110236227" bottom="0.39370078740157483" header="0.51181102362204722" footer="0"/>
  <pageSetup paperSize="9" orientation="portrait" r:id="rId1"/>
  <headerFooter alignWithMargins="0">
    <oddFooter>&amp;C&amp;12-&amp;A-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M30"/>
  <sheetViews>
    <sheetView view="pageBreakPreview" topLeftCell="A16" zoomScale="70" zoomScaleNormal="100" zoomScaleSheetLayoutView="70" workbookViewId="0">
      <selection activeCell="O13" sqref="O13"/>
    </sheetView>
  </sheetViews>
  <sheetFormatPr defaultColWidth="9" defaultRowHeight="13"/>
  <cols>
    <col min="1" max="1" width="7.90625" style="49" customWidth="1"/>
    <col min="2" max="4" width="8.453125" style="49" bestFit="1" customWidth="1"/>
    <col min="5" max="5" width="9.453125" style="49" bestFit="1" customWidth="1"/>
    <col min="6" max="7" width="8.6328125" style="49" customWidth="1"/>
    <col min="8" max="8" width="9.453125" style="49" bestFit="1" customWidth="1"/>
    <col min="9" max="11" width="7.90625" style="49" customWidth="1"/>
    <col min="12" max="16384" width="9" style="49"/>
  </cols>
  <sheetData>
    <row r="1" spans="1:13" ht="23">
      <c r="A1" s="486" t="s">
        <v>580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3" ht="16.5" customHeight="1"/>
    <row r="3" spans="1:13" ht="27" customHeight="1">
      <c r="A3" s="475" t="s">
        <v>693</v>
      </c>
      <c r="B3" s="487" t="s">
        <v>188</v>
      </c>
      <c r="C3" s="487">
        <v>50</v>
      </c>
      <c r="D3" s="487" t="s">
        <v>189</v>
      </c>
      <c r="E3" s="487">
        <v>17</v>
      </c>
      <c r="F3" s="487">
        <v>22</v>
      </c>
      <c r="G3" s="487">
        <v>27</v>
      </c>
      <c r="H3" s="490" t="s">
        <v>655</v>
      </c>
      <c r="I3" s="490"/>
      <c r="J3" s="490"/>
      <c r="K3" s="491"/>
    </row>
    <row r="4" spans="1:13" ht="27" customHeight="1">
      <c r="A4" s="477"/>
      <c r="B4" s="488"/>
      <c r="C4" s="488"/>
      <c r="D4" s="488"/>
      <c r="E4" s="488"/>
      <c r="F4" s="488"/>
      <c r="G4" s="488"/>
      <c r="H4" s="231" t="s">
        <v>43</v>
      </c>
      <c r="I4" s="231" t="s">
        <v>9</v>
      </c>
      <c r="J4" s="231" t="s">
        <v>10</v>
      </c>
      <c r="K4" s="232" t="s">
        <v>212</v>
      </c>
    </row>
    <row r="5" spans="1:13" ht="27.75" customHeight="1">
      <c r="A5" s="53" t="s">
        <v>43</v>
      </c>
      <c r="B5" s="233">
        <f t="shared" ref="B5:J5" si="0">SUM(B6:B25)</f>
        <v>44969</v>
      </c>
      <c r="C5" s="234">
        <f t="shared" si="0"/>
        <v>50915</v>
      </c>
      <c r="D5" s="234">
        <f t="shared" si="0"/>
        <v>91470</v>
      </c>
      <c r="E5" s="235">
        <f t="shared" si="0"/>
        <v>100717</v>
      </c>
      <c r="F5" s="236">
        <f t="shared" si="0"/>
        <v>128933</v>
      </c>
      <c r="G5" s="236">
        <v>131190</v>
      </c>
      <c r="H5" s="237">
        <f t="shared" si="0"/>
        <v>132906</v>
      </c>
      <c r="I5" s="236">
        <f t="shared" si="0"/>
        <v>66231</v>
      </c>
      <c r="J5" s="236">
        <f t="shared" si="0"/>
        <v>66675</v>
      </c>
      <c r="K5" s="238">
        <f>$H5/$H$5*100</f>
        <v>100</v>
      </c>
      <c r="M5" s="239"/>
    </row>
    <row r="6" spans="1:13" ht="27.75" customHeight="1">
      <c r="A6" s="53" t="s">
        <v>190</v>
      </c>
      <c r="B6" s="240">
        <v>4556</v>
      </c>
      <c r="C6" s="234">
        <v>4794</v>
      </c>
      <c r="D6" s="241">
        <v>5007</v>
      </c>
      <c r="E6" s="242">
        <v>5306</v>
      </c>
      <c r="F6" s="242">
        <v>6449</v>
      </c>
      <c r="G6" s="242">
        <v>6012</v>
      </c>
      <c r="H6" s="243">
        <f>SUM(I6:J6)</f>
        <v>4724</v>
      </c>
      <c r="I6" s="416">
        <v>2392</v>
      </c>
      <c r="J6" s="416">
        <v>2332</v>
      </c>
      <c r="K6" s="238">
        <f t="shared" ref="K6:K29" si="1">$H6/$H$5*100</f>
        <v>3.554391825801694</v>
      </c>
      <c r="L6" s="244"/>
    </row>
    <row r="7" spans="1:13" ht="27.75" customHeight="1">
      <c r="A7" s="53" t="s">
        <v>191</v>
      </c>
      <c r="B7" s="240">
        <v>5341</v>
      </c>
      <c r="C7" s="234">
        <v>3848</v>
      </c>
      <c r="D7" s="241">
        <v>5146</v>
      </c>
      <c r="E7" s="242">
        <v>4827</v>
      </c>
      <c r="F7" s="242">
        <v>5978</v>
      </c>
      <c r="G7" s="242">
        <v>6300</v>
      </c>
      <c r="H7" s="243">
        <f t="shared" ref="H7:H25" si="2">SUM(I7:J7)</f>
        <v>5805</v>
      </c>
      <c r="I7" s="416">
        <v>2990</v>
      </c>
      <c r="J7" s="416">
        <v>2815</v>
      </c>
      <c r="K7" s="238">
        <f t="shared" si="1"/>
        <v>4.3677486343731662</v>
      </c>
      <c r="L7" s="244"/>
    </row>
    <row r="8" spans="1:13" ht="27.75" customHeight="1">
      <c r="A8" s="53" t="s">
        <v>192</v>
      </c>
      <c r="B8" s="240">
        <v>4781</v>
      </c>
      <c r="C8" s="234">
        <v>3493</v>
      </c>
      <c r="D8" s="241">
        <v>5734</v>
      </c>
      <c r="E8" s="242">
        <v>4496</v>
      </c>
      <c r="F8" s="242">
        <v>5700</v>
      </c>
      <c r="G8" s="242">
        <v>6035</v>
      </c>
      <c r="H8" s="243">
        <f t="shared" si="2"/>
        <v>6265</v>
      </c>
      <c r="I8" s="416">
        <v>3257</v>
      </c>
      <c r="J8" s="416">
        <v>3008</v>
      </c>
      <c r="K8" s="238">
        <f t="shared" si="1"/>
        <v>4.7138579146163453</v>
      </c>
      <c r="L8" s="244"/>
    </row>
    <row r="9" spans="1:13" ht="27.75" customHeight="1">
      <c r="A9" s="53" t="s">
        <v>193</v>
      </c>
      <c r="B9" s="240">
        <v>4261</v>
      </c>
      <c r="C9" s="234">
        <v>3392</v>
      </c>
      <c r="D9" s="241">
        <v>6367</v>
      </c>
      <c r="E9" s="242">
        <v>5093</v>
      </c>
      <c r="F9" s="242">
        <v>5902</v>
      </c>
      <c r="G9" s="242">
        <v>6031</v>
      </c>
      <c r="H9" s="243">
        <f t="shared" si="2"/>
        <v>6397</v>
      </c>
      <c r="I9" s="416">
        <v>3284</v>
      </c>
      <c r="J9" s="416">
        <v>3113</v>
      </c>
      <c r="K9" s="238">
        <f t="shared" si="1"/>
        <v>4.8131762298165617</v>
      </c>
      <c r="L9" s="244"/>
    </row>
    <row r="10" spans="1:13" ht="27.75" customHeight="1">
      <c r="A10" s="53" t="s">
        <v>194</v>
      </c>
      <c r="B10" s="240">
        <v>3929</v>
      </c>
      <c r="C10" s="234">
        <v>4207</v>
      </c>
      <c r="D10" s="241">
        <v>9049</v>
      </c>
      <c r="E10" s="242">
        <v>7887</v>
      </c>
      <c r="F10" s="242">
        <v>8199</v>
      </c>
      <c r="G10" s="242">
        <v>7367</v>
      </c>
      <c r="H10" s="243">
        <f t="shared" si="2"/>
        <v>8854</v>
      </c>
      <c r="I10" s="416">
        <v>4222</v>
      </c>
      <c r="J10" s="416">
        <v>4632</v>
      </c>
      <c r="K10" s="238">
        <f t="shared" si="1"/>
        <v>6.6618512332024133</v>
      </c>
      <c r="L10" s="244"/>
    </row>
    <row r="11" spans="1:13" ht="27.75" customHeight="1">
      <c r="A11" s="53" t="s">
        <v>195</v>
      </c>
      <c r="B11" s="240">
        <v>3618</v>
      </c>
      <c r="C11" s="234">
        <v>5237</v>
      </c>
      <c r="D11" s="241">
        <v>8166</v>
      </c>
      <c r="E11" s="242">
        <v>9512</v>
      </c>
      <c r="F11" s="242">
        <v>10268</v>
      </c>
      <c r="G11" s="242">
        <v>8739</v>
      </c>
      <c r="H11" s="243">
        <f t="shared" si="2"/>
        <v>7949</v>
      </c>
      <c r="I11" s="416">
        <v>4080</v>
      </c>
      <c r="J11" s="416">
        <v>3869</v>
      </c>
      <c r="K11" s="238">
        <f t="shared" si="1"/>
        <v>5.9809188448978983</v>
      </c>
      <c r="L11" s="244"/>
    </row>
    <row r="12" spans="1:13" ht="27.75" customHeight="1">
      <c r="A12" s="53" t="s">
        <v>196</v>
      </c>
      <c r="B12" s="240">
        <v>2977</v>
      </c>
      <c r="C12" s="234">
        <v>4170</v>
      </c>
      <c r="D12" s="241">
        <v>6771</v>
      </c>
      <c r="E12" s="242">
        <v>9559</v>
      </c>
      <c r="F12" s="242">
        <v>9972</v>
      </c>
      <c r="G12" s="242">
        <v>9354</v>
      </c>
      <c r="H12" s="243">
        <f t="shared" si="2"/>
        <v>7499</v>
      </c>
      <c r="I12" s="416">
        <v>3939</v>
      </c>
      <c r="J12" s="416">
        <v>3560</v>
      </c>
      <c r="K12" s="238">
        <f t="shared" si="1"/>
        <v>5.6423336794426131</v>
      </c>
      <c r="L12" s="244"/>
    </row>
    <row r="13" spans="1:13" ht="27.75" customHeight="1">
      <c r="A13" s="53" t="s">
        <v>197</v>
      </c>
      <c r="B13" s="240">
        <v>2642</v>
      </c>
      <c r="C13" s="234">
        <v>3685</v>
      </c>
      <c r="D13" s="241">
        <v>6095</v>
      </c>
      <c r="E13" s="242">
        <v>7416</v>
      </c>
      <c r="F13" s="242">
        <v>10705</v>
      </c>
      <c r="G13" s="242">
        <v>9626</v>
      </c>
      <c r="H13" s="243">
        <f t="shared" si="2"/>
        <v>8534</v>
      </c>
      <c r="I13" s="416">
        <v>4355</v>
      </c>
      <c r="J13" s="416">
        <v>4179</v>
      </c>
      <c r="K13" s="238">
        <f t="shared" si="1"/>
        <v>6.4210795599897672</v>
      </c>
      <c r="L13" s="244"/>
    </row>
    <row r="14" spans="1:13" ht="27.75" customHeight="1">
      <c r="A14" s="53" t="s">
        <v>198</v>
      </c>
      <c r="B14" s="240">
        <v>2505</v>
      </c>
      <c r="C14" s="234">
        <v>3530</v>
      </c>
      <c r="D14" s="241">
        <v>7224</v>
      </c>
      <c r="E14" s="242">
        <v>6269</v>
      </c>
      <c r="F14" s="242">
        <v>8758</v>
      </c>
      <c r="G14" s="242">
        <v>10583</v>
      </c>
      <c r="H14" s="243">
        <f t="shared" si="2"/>
        <v>9393</v>
      </c>
      <c r="I14" s="416">
        <v>4807</v>
      </c>
      <c r="J14" s="416">
        <v>4586</v>
      </c>
      <c r="K14" s="238">
        <f t="shared" si="1"/>
        <v>7.0674010202699655</v>
      </c>
      <c r="L14" s="244"/>
    </row>
    <row r="15" spans="1:13" ht="27.75" customHeight="1">
      <c r="A15" s="53" t="s">
        <v>199</v>
      </c>
      <c r="B15" s="240">
        <v>2248</v>
      </c>
      <c r="C15" s="234">
        <v>3271</v>
      </c>
      <c r="D15" s="241">
        <v>7778</v>
      </c>
      <c r="E15" s="242">
        <v>5910</v>
      </c>
      <c r="F15" s="242">
        <v>7627</v>
      </c>
      <c r="G15" s="242">
        <v>8702</v>
      </c>
      <c r="H15" s="243">
        <f t="shared" si="2"/>
        <v>10223</v>
      </c>
      <c r="I15" s="416">
        <v>5230</v>
      </c>
      <c r="J15" s="416">
        <v>4993</v>
      </c>
      <c r="K15" s="238">
        <f t="shared" si="1"/>
        <v>7.6919025476652676</v>
      </c>
      <c r="L15" s="244"/>
    </row>
    <row r="16" spans="1:13" ht="27.75" customHeight="1">
      <c r="A16" s="53" t="s">
        <v>200</v>
      </c>
      <c r="B16" s="240">
        <v>2112</v>
      </c>
      <c r="C16" s="234">
        <v>2640</v>
      </c>
      <c r="D16" s="241">
        <v>5729</v>
      </c>
      <c r="E16" s="242">
        <v>7113</v>
      </c>
      <c r="F16" s="242">
        <v>7526</v>
      </c>
      <c r="G16" s="242">
        <v>7496</v>
      </c>
      <c r="H16" s="243">
        <f t="shared" si="2"/>
        <v>8529</v>
      </c>
      <c r="I16" s="416">
        <v>4411</v>
      </c>
      <c r="J16" s="416">
        <v>4118</v>
      </c>
      <c r="K16" s="238">
        <f t="shared" si="1"/>
        <v>6.4173175025958189</v>
      </c>
      <c r="L16" s="244"/>
    </row>
    <row r="17" spans="1:12" ht="27.75" customHeight="1">
      <c r="A17" s="53" t="s">
        <v>201</v>
      </c>
      <c r="B17" s="240">
        <v>1747</v>
      </c>
      <c r="C17" s="234">
        <v>2296</v>
      </c>
      <c r="D17" s="241">
        <v>4668</v>
      </c>
      <c r="E17" s="242">
        <v>7586</v>
      </c>
      <c r="F17" s="242">
        <v>8876</v>
      </c>
      <c r="G17" s="242">
        <v>7333</v>
      </c>
      <c r="H17" s="243">
        <f t="shared" si="2"/>
        <v>7323</v>
      </c>
      <c r="I17" s="416">
        <v>3752</v>
      </c>
      <c r="J17" s="416">
        <v>3571</v>
      </c>
      <c r="K17" s="238">
        <f t="shared" si="1"/>
        <v>5.5099092591756573</v>
      </c>
      <c r="L17" s="244"/>
    </row>
    <row r="18" spans="1:12" ht="27.75" customHeight="1">
      <c r="A18" s="53" t="s">
        <v>202</v>
      </c>
      <c r="B18" s="240">
        <v>1444</v>
      </c>
      <c r="C18" s="234">
        <v>1994</v>
      </c>
      <c r="D18" s="241">
        <v>3963</v>
      </c>
      <c r="E18" s="242">
        <v>5596</v>
      </c>
      <c r="F18" s="242">
        <v>9278</v>
      </c>
      <c r="G18" s="242">
        <v>8575</v>
      </c>
      <c r="H18" s="243">
        <f t="shared" si="2"/>
        <v>7030</v>
      </c>
      <c r="I18" s="416">
        <v>3522</v>
      </c>
      <c r="J18" s="416">
        <v>3508</v>
      </c>
      <c r="K18" s="238">
        <f t="shared" si="1"/>
        <v>5.2894526958903292</v>
      </c>
      <c r="L18" s="244"/>
    </row>
    <row r="19" spans="1:12" ht="27.75" customHeight="1">
      <c r="A19" s="53" t="s">
        <v>203</v>
      </c>
      <c r="B19" s="240">
        <v>1284</v>
      </c>
      <c r="C19" s="234">
        <v>1628</v>
      </c>
      <c r="D19" s="241">
        <v>3345</v>
      </c>
      <c r="E19" s="242">
        <v>4367</v>
      </c>
      <c r="F19" s="242">
        <v>6691</v>
      </c>
      <c r="G19" s="242">
        <v>8914</v>
      </c>
      <c r="H19" s="243">
        <f t="shared" si="2"/>
        <v>8248</v>
      </c>
      <c r="I19" s="416">
        <v>4153</v>
      </c>
      <c r="J19" s="416">
        <v>4095</v>
      </c>
      <c r="K19" s="238">
        <f t="shared" si="1"/>
        <v>6.2058898770559647</v>
      </c>
      <c r="L19" s="244"/>
    </row>
    <row r="20" spans="1:12" ht="27.75" customHeight="1">
      <c r="A20" s="53" t="s">
        <v>204</v>
      </c>
      <c r="B20" s="240">
        <v>716</v>
      </c>
      <c r="C20" s="234">
        <v>1271</v>
      </c>
      <c r="D20" s="241">
        <v>2469</v>
      </c>
      <c r="E20" s="242">
        <v>3527</v>
      </c>
      <c r="F20" s="242">
        <v>5350</v>
      </c>
      <c r="G20" s="242">
        <v>6329</v>
      </c>
      <c r="H20" s="243">
        <f t="shared" si="2"/>
        <v>8386</v>
      </c>
      <c r="I20" s="416">
        <v>4128</v>
      </c>
      <c r="J20" s="416">
        <v>4258</v>
      </c>
      <c r="K20" s="238">
        <f t="shared" si="1"/>
        <v>6.3097226611289177</v>
      </c>
      <c r="L20" s="244"/>
    </row>
    <row r="21" spans="1:12" ht="27.75" customHeight="1">
      <c r="A21" s="53" t="s">
        <v>205</v>
      </c>
      <c r="B21" s="240">
        <v>521</v>
      </c>
      <c r="C21" s="234">
        <v>815</v>
      </c>
      <c r="D21" s="241">
        <v>1870</v>
      </c>
      <c r="E21" s="242">
        <v>2805</v>
      </c>
      <c r="F21" s="242">
        <v>4306</v>
      </c>
      <c r="G21" s="242">
        <v>4845</v>
      </c>
      <c r="H21" s="243">
        <f t="shared" si="2"/>
        <v>5773</v>
      </c>
      <c r="I21" s="416">
        <v>2737</v>
      </c>
      <c r="J21" s="416">
        <v>3036</v>
      </c>
      <c r="K21" s="238">
        <f t="shared" si="1"/>
        <v>4.3436714670519017</v>
      </c>
      <c r="L21" s="244"/>
    </row>
    <row r="22" spans="1:12" ht="27.75" customHeight="1">
      <c r="A22" s="53" t="s">
        <v>206</v>
      </c>
      <c r="B22" s="240">
        <v>214</v>
      </c>
      <c r="C22" s="234">
        <v>420</v>
      </c>
      <c r="D22" s="241">
        <v>1239</v>
      </c>
      <c r="E22" s="242">
        <v>1840</v>
      </c>
      <c r="F22" s="242">
        <v>3350</v>
      </c>
      <c r="G22" s="242">
        <v>3580</v>
      </c>
      <c r="H22" s="243">
        <f t="shared" si="2"/>
        <v>4169</v>
      </c>
      <c r="I22" s="416">
        <v>1768</v>
      </c>
      <c r="J22" s="416">
        <v>2401</v>
      </c>
      <c r="K22" s="238">
        <f t="shared" si="1"/>
        <v>3.1368034550735104</v>
      </c>
      <c r="L22" s="244"/>
    </row>
    <row r="23" spans="1:12" ht="27.75" customHeight="1">
      <c r="A23" s="53" t="s">
        <v>207</v>
      </c>
      <c r="B23" s="240">
        <v>60</v>
      </c>
      <c r="C23" s="234">
        <v>180</v>
      </c>
      <c r="D23" s="241">
        <v>608</v>
      </c>
      <c r="E23" s="242">
        <v>1079</v>
      </c>
      <c r="F23" s="242">
        <v>1908</v>
      </c>
      <c r="G23" s="242">
        <v>2514</v>
      </c>
      <c r="H23" s="243">
        <f t="shared" si="2"/>
        <v>2812</v>
      </c>
      <c r="I23" s="416">
        <v>1000</v>
      </c>
      <c r="J23" s="416">
        <v>1812</v>
      </c>
      <c r="K23" s="238">
        <f t="shared" si="1"/>
        <v>2.1157810783561315</v>
      </c>
      <c r="L23" s="244"/>
    </row>
    <row r="24" spans="1:12" ht="27.75" customHeight="1">
      <c r="A24" s="53" t="s">
        <v>208</v>
      </c>
      <c r="B24" s="240">
        <v>13</v>
      </c>
      <c r="C24" s="234">
        <v>41</v>
      </c>
      <c r="D24" s="241">
        <v>222</v>
      </c>
      <c r="E24" s="242">
        <v>529</v>
      </c>
      <c r="F24" s="242">
        <v>1069</v>
      </c>
      <c r="G24" s="242">
        <v>1349</v>
      </c>
      <c r="H24" s="243">
        <f t="shared" si="2"/>
        <v>1964</v>
      </c>
      <c r="I24" s="242">
        <v>488</v>
      </c>
      <c r="J24" s="242">
        <v>1476</v>
      </c>
      <c r="K24" s="238">
        <f t="shared" si="1"/>
        <v>1.477736144342618</v>
      </c>
      <c r="L24" s="244"/>
    </row>
    <row r="25" spans="1:12" ht="27.75" customHeight="1">
      <c r="A25" s="245" t="s">
        <v>44</v>
      </c>
      <c r="B25" s="246">
        <v>0</v>
      </c>
      <c r="C25" s="247">
        <v>3</v>
      </c>
      <c r="D25" s="248">
        <v>20</v>
      </c>
      <c r="E25" s="249">
        <v>0</v>
      </c>
      <c r="F25" s="247">
        <v>1021</v>
      </c>
      <c r="G25" s="247">
        <v>1506</v>
      </c>
      <c r="H25" s="246">
        <f t="shared" si="2"/>
        <v>3029</v>
      </c>
      <c r="I25" s="247">
        <v>1716</v>
      </c>
      <c r="J25" s="247">
        <v>1313</v>
      </c>
      <c r="K25" s="250">
        <f t="shared" si="1"/>
        <v>2.2790543692534575</v>
      </c>
      <c r="L25" s="244"/>
    </row>
    <row r="26" spans="1:12" ht="27.75" customHeight="1">
      <c r="A26" s="53" t="s">
        <v>209</v>
      </c>
      <c r="B26" s="240">
        <f t="shared" ref="B26:J26" si="3">SUM(B6:B8)</f>
        <v>14678</v>
      </c>
      <c r="C26" s="234">
        <f t="shared" si="3"/>
        <v>12135</v>
      </c>
      <c r="D26" s="234">
        <f t="shared" si="3"/>
        <v>15887</v>
      </c>
      <c r="E26" s="234">
        <f>SUM(E6:E8)</f>
        <v>14629</v>
      </c>
      <c r="F26" s="234">
        <f t="shared" si="3"/>
        <v>18127</v>
      </c>
      <c r="G26" s="234">
        <f t="shared" si="3"/>
        <v>18347</v>
      </c>
      <c r="H26" s="233">
        <f t="shared" si="3"/>
        <v>16794</v>
      </c>
      <c r="I26" s="234">
        <f t="shared" si="3"/>
        <v>8639</v>
      </c>
      <c r="J26" s="234">
        <f t="shared" si="3"/>
        <v>8155</v>
      </c>
      <c r="K26" s="238">
        <f t="shared" si="1"/>
        <v>12.635998374791205</v>
      </c>
      <c r="L26" s="244"/>
    </row>
    <row r="27" spans="1:12" ht="27.75" customHeight="1">
      <c r="A27" s="53" t="s">
        <v>210</v>
      </c>
      <c r="B27" s="240">
        <f t="shared" ref="B27:J27" si="4">SUM(B9:B18)</f>
        <v>27483</v>
      </c>
      <c r="C27" s="234">
        <f t="shared" si="4"/>
        <v>34422</v>
      </c>
      <c r="D27" s="234">
        <f t="shared" si="4"/>
        <v>65810</v>
      </c>
      <c r="E27" s="234">
        <f>SUM(E9:E18)</f>
        <v>71941</v>
      </c>
      <c r="F27" s="234">
        <f t="shared" si="4"/>
        <v>87111</v>
      </c>
      <c r="G27" s="234">
        <f t="shared" si="4"/>
        <v>83806</v>
      </c>
      <c r="H27" s="240">
        <f t="shared" si="4"/>
        <v>81731</v>
      </c>
      <c r="I27" s="234">
        <f t="shared" si="4"/>
        <v>41602</v>
      </c>
      <c r="J27" s="234">
        <f t="shared" si="4"/>
        <v>40129</v>
      </c>
      <c r="K27" s="238">
        <f t="shared" si="1"/>
        <v>61.495342572946285</v>
      </c>
      <c r="L27" s="244"/>
    </row>
    <row r="28" spans="1:12" ht="27.75" customHeight="1">
      <c r="A28" s="53" t="s">
        <v>211</v>
      </c>
      <c r="B28" s="240">
        <f t="shared" ref="B28:J28" si="5">SUM(B19:B24)</f>
        <v>2808</v>
      </c>
      <c r="C28" s="234">
        <f t="shared" si="5"/>
        <v>4355</v>
      </c>
      <c r="D28" s="234">
        <f t="shared" si="5"/>
        <v>9753</v>
      </c>
      <c r="E28" s="234">
        <f>SUM(E19:E24)</f>
        <v>14147</v>
      </c>
      <c r="F28" s="234">
        <f t="shared" si="5"/>
        <v>22674</v>
      </c>
      <c r="G28" s="234">
        <f t="shared" si="5"/>
        <v>27531</v>
      </c>
      <c r="H28" s="240">
        <f t="shared" si="5"/>
        <v>31352</v>
      </c>
      <c r="I28" s="234">
        <f t="shared" si="5"/>
        <v>14274</v>
      </c>
      <c r="J28" s="234">
        <f t="shared" si="5"/>
        <v>17078</v>
      </c>
      <c r="K28" s="238">
        <f t="shared" si="1"/>
        <v>23.589604683009043</v>
      </c>
      <c r="L28" s="244"/>
    </row>
    <row r="29" spans="1:12" ht="27.75" customHeight="1">
      <c r="A29" s="245" t="s">
        <v>44</v>
      </c>
      <c r="B29" s="246">
        <f t="shared" ref="B29:J29" si="6">B25</f>
        <v>0</v>
      </c>
      <c r="C29" s="247">
        <f t="shared" si="6"/>
        <v>3</v>
      </c>
      <c r="D29" s="248">
        <f t="shared" si="6"/>
        <v>20</v>
      </c>
      <c r="E29" s="249">
        <f>E25</f>
        <v>0</v>
      </c>
      <c r="F29" s="247">
        <f t="shared" si="6"/>
        <v>1021</v>
      </c>
      <c r="G29" s="247">
        <f t="shared" si="6"/>
        <v>1506</v>
      </c>
      <c r="H29" s="246">
        <f>H25</f>
        <v>3029</v>
      </c>
      <c r="I29" s="247">
        <f t="shared" si="6"/>
        <v>1716</v>
      </c>
      <c r="J29" s="247">
        <f t="shared" si="6"/>
        <v>1313</v>
      </c>
      <c r="K29" s="250">
        <f t="shared" si="1"/>
        <v>2.2790543692534575</v>
      </c>
      <c r="L29" s="244"/>
    </row>
    <row r="30" spans="1:12" ht="16.5" customHeight="1">
      <c r="J30" s="489" t="s">
        <v>42</v>
      </c>
      <c r="K30" s="489"/>
    </row>
  </sheetData>
  <mergeCells count="10">
    <mergeCell ref="A1:K1"/>
    <mergeCell ref="F3:F4"/>
    <mergeCell ref="J30:K30"/>
    <mergeCell ref="A3:A4"/>
    <mergeCell ref="B3:B4"/>
    <mergeCell ref="C3:C4"/>
    <mergeCell ref="D3:D4"/>
    <mergeCell ref="H3:K3"/>
    <mergeCell ref="E3:E4"/>
    <mergeCell ref="G3:G4"/>
  </mergeCells>
  <phoneticPr fontId="7"/>
  <pageMargins left="0.78740157480314965" right="0.78740157480314965" top="0.59055118110236227" bottom="0.59055118110236227" header="0.51181102362204722" footer="0"/>
  <pageSetup paperSize="9" scale="93" orientation="portrait" r:id="rId1"/>
  <headerFooter alignWithMargins="0">
    <oddFooter>&amp;C&amp;12-&amp;A-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K57"/>
  <sheetViews>
    <sheetView view="pageBreakPreview" topLeftCell="A29" zoomScale="70" zoomScaleNormal="100" zoomScaleSheetLayoutView="70" workbookViewId="0">
      <selection activeCell="O13" sqref="O13"/>
    </sheetView>
  </sheetViews>
  <sheetFormatPr defaultColWidth="9" defaultRowHeight="13"/>
  <cols>
    <col min="1" max="1" width="3.6328125" style="49" customWidth="1"/>
    <col min="2" max="2" width="15.08984375" style="49" customWidth="1"/>
    <col min="3" max="3" width="6.7265625" style="49" customWidth="1"/>
    <col min="4" max="4" width="5.26953125" style="49" customWidth="1"/>
    <col min="5" max="5" width="3.6328125" style="49" customWidth="1"/>
    <col min="6" max="6" width="15.08984375" style="49" customWidth="1"/>
    <col min="7" max="7" width="6.7265625" style="49" customWidth="1"/>
    <col min="8" max="8" width="5.26953125" style="49" customWidth="1"/>
    <col min="9" max="9" width="3.6328125" style="49" customWidth="1"/>
    <col min="10" max="10" width="15.08984375" style="49" customWidth="1"/>
    <col min="11" max="11" width="6.7265625" style="49" customWidth="1"/>
    <col min="12" max="16384" width="9" style="49"/>
  </cols>
  <sheetData>
    <row r="1" spans="1:11" ht="26.25" customHeight="1">
      <c r="A1" s="486" t="s">
        <v>581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1" ht="16.5" customHeight="1">
      <c r="A2" s="429" t="s">
        <v>642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</row>
    <row r="3" spans="1:11">
      <c r="A3" s="53"/>
      <c r="B3" s="53"/>
      <c r="C3" s="53"/>
      <c r="D3" s="53"/>
      <c r="E3" s="53"/>
      <c r="F3" s="53"/>
      <c r="G3" s="53"/>
      <c r="I3" s="53"/>
      <c r="J3" s="53"/>
      <c r="K3" s="53"/>
    </row>
    <row r="4" spans="1:11">
      <c r="A4" s="53"/>
      <c r="B4" s="53"/>
      <c r="C4" s="53"/>
      <c r="D4" s="53"/>
      <c r="E4" s="53"/>
      <c r="F4" s="53"/>
      <c r="G4" s="53"/>
      <c r="I4" s="53"/>
      <c r="J4" s="53"/>
      <c r="K4" s="53"/>
    </row>
    <row r="5" spans="1:11">
      <c r="A5" s="53"/>
      <c r="B5" s="53"/>
      <c r="C5" s="53"/>
      <c r="D5" s="53"/>
      <c r="E5" s="53"/>
      <c r="F5" s="53"/>
      <c r="G5" s="53"/>
      <c r="H5" s="224"/>
      <c r="I5" s="53"/>
      <c r="J5" s="53"/>
      <c r="K5" s="53"/>
    </row>
    <row r="6" spans="1:11">
      <c r="A6" s="53"/>
      <c r="B6" s="53"/>
      <c r="C6" s="53"/>
      <c r="D6" s="53"/>
      <c r="E6" s="53"/>
      <c r="F6" s="53"/>
      <c r="G6" s="53"/>
      <c r="H6" s="224"/>
      <c r="I6" s="53"/>
      <c r="J6" s="53"/>
      <c r="K6" s="53"/>
    </row>
    <row r="7" spans="1:11">
      <c r="A7" s="53"/>
      <c r="B7" s="53"/>
      <c r="C7" s="53"/>
      <c r="D7" s="53"/>
      <c r="E7" s="53"/>
      <c r="F7" s="53"/>
      <c r="G7" s="53"/>
      <c r="H7" s="224"/>
      <c r="I7" s="53"/>
      <c r="J7" s="53"/>
      <c r="K7" s="53"/>
    </row>
    <row r="8" spans="1:11">
      <c r="A8" s="53"/>
      <c r="B8" s="53"/>
      <c r="C8" s="53"/>
      <c r="D8" s="53"/>
      <c r="E8" s="53"/>
      <c r="F8" s="53"/>
      <c r="G8" s="53"/>
      <c r="H8" s="224"/>
      <c r="I8" s="53"/>
      <c r="J8" s="53"/>
      <c r="K8" s="53"/>
    </row>
    <row r="9" spans="1:11">
      <c r="A9" s="53"/>
      <c r="B9" s="53"/>
      <c r="C9" s="53"/>
      <c r="D9" s="53"/>
      <c r="E9" s="53"/>
      <c r="F9" s="53"/>
      <c r="G9" s="53"/>
      <c r="H9" s="224"/>
      <c r="I9" s="53"/>
      <c r="J9" s="53"/>
      <c r="K9" s="53"/>
    </row>
    <row r="10" spans="1:11">
      <c r="A10" s="53"/>
      <c r="B10" s="53"/>
      <c r="C10" s="53"/>
      <c r="D10" s="53"/>
      <c r="E10" s="53"/>
      <c r="F10" s="53"/>
      <c r="G10" s="53"/>
      <c r="H10" s="224"/>
      <c r="I10" s="53"/>
      <c r="J10" s="53"/>
      <c r="K10" s="53"/>
    </row>
    <row r="11" spans="1:11">
      <c r="A11" s="53"/>
      <c r="B11" s="53"/>
      <c r="C11" s="53"/>
      <c r="D11" s="53"/>
      <c r="E11" s="53"/>
      <c r="F11" s="53"/>
      <c r="G11" s="53"/>
      <c r="H11" s="224"/>
      <c r="I11" s="53"/>
      <c r="J11" s="53"/>
      <c r="K11" s="53"/>
    </row>
    <row r="12" spans="1:11">
      <c r="A12" s="53"/>
      <c r="B12" s="53"/>
      <c r="C12" s="53"/>
      <c r="D12" s="53"/>
      <c r="E12" s="53"/>
      <c r="F12" s="53"/>
      <c r="G12" s="53"/>
      <c r="H12" s="224"/>
      <c r="I12" s="53"/>
      <c r="J12" s="53"/>
      <c r="K12" s="53"/>
    </row>
    <row r="13" spans="1:11">
      <c r="A13" s="53"/>
      <c r="B13" s="53"/>
      <c r="C13" s="53"/>
      <c r="D13" s="53"/>
      <c r="E13" s="53"/>
      <c r="F13" s="53"/>
      <c r="G13" s="53"/>
      <c r="H13" s="224"/>
      <c r="I13" s="53"/>
      <c r="J13" s="53"/>
      <c r="K13" s="53"/>
    </row>
    <row r="14" spans="1:11">
      <c r="A14" s="53"/>
      <c r="B14" s="53"/>
      <c r="C14" s="53"/>
      <c r="D14" s="53"/>
      <c r="E14" s="53"/>
      <c r="F14" s="53"/>
      <c r="G14" s="53"/>
      <c r="H14" s="224"/>
      <c r="I14" s="53"/>
      <c r="J14" s="53"/>
      <c r="K14" s="53"/>
    </row>
    <row r="15" spans="1:11">
      <c r="A15" s="53"/>
      <c r="B15" s="53"/>
      <c r="C15" s="53"/>
      <c r="D15" s="53"/>
      <c r="E15" s="53"/>
      <c r="F15" s="53"/>
      <c r="G15" s="53"/>
      <c r="H15" s="224"/>
      <c r="I15" s="53"/>
      <c r="J15" s="53"/>
      <c r="K15" s="53"/>
    </row>
    <row r="16" spans="1:11">
      <c r="A16" s="53"/>
      <c r="B16" s="53"/>
      <c r="C16" s="53"/>
      <c r="D16" s="53"/>
      <c r="E16" s="53"/>
      <c r="F16" s="53"/>
      <c r="G16" s="53"/>
      <c r="I16" s="53"/>
      <c r="J16" s="53"/>
      <c r="K16" s="53"/>
    </row>
    <row r="17" spans="1:11">
      <c r="A17" s="53"/>
      <c r="B17" s="53"/>
      <c r="C17" s="53"/>
      <c r="D17" s="53"/>
      <c r="E17" s="53"/>
      <c r="F17" s="53"/>
      <c r="G17" s="53"/>
      <c r="I17" s="53"/>
      <c r="J17" s="53"/>
      <c r="K17" s="53"/>
    </row>
    <row r="18" spans="1:11">
      <c r="A18" s="53"/>
      <c r="B18" s="53"/>
      <c r="C18" s="53"/>
      <c r="D18" s="53"/>
      <c r="E18" s="53"/>
      <c r="F18" s="53"/>
      <c r="G18" s="53"/>
      <c r="I18" s="53"/>
      <c r="J18" s="53"/>
      <c r="K18" s="53"/>
    </row>
    <row r="19" spans="1:11">
      <c r="A19" s="53"/>
      <c r="B19" s="53"/>
      <c r="C19" s="53"/>
      <c r="D19" s="53"/>
      <c r="E19" s="53"/>
      <c r="F19" s="53"/>
      <c r="G19" s="53"/>
      <c r="H19" s="224"/>
      <c r="I19" s="53"/>
      <c r="J19" s="53"/>
      <c r="K19" s="53"/>
    </row>
    <row r="20" spans="1:11">
      <c r="A20" s="53"/>
      <c r="B20" s="53"/>
      <c r="C20" s="53"/>
      <c r="D20" s="53"/>
      <c r="E20" s="53"/>
      <c r="F20" s="53"/>
      <c r="G20" s="53"/>
      <c r="H20" s="224"/>
      <c r="I20" s="53"/>
      <c r="J20" s="53"/>
      <c r="K20" s="53"/>
    </row>
    <row r="21" spans="1:11">
      <c r="A21" s="53"/>
      <c r="B21" s="53"/>
      <c r="C21" s="53"/>
      <c r="D21" s="53"/>
      <c r="E21" s="53"/>
      <c r="F21" s="53"/>
      <c r="G21" s="53"/>
      <c r="H21" s="224"/>
      <c r="I21" s="53"/>
      <c r="J21" s="53"/>
      <c r="K21" s="53"/>
    </row>
    <row r="22" spans="1:11">
      <c r="A22" s="53"/>
      <c r="B22" s="53"/>
      <c r="C22" s="53"/>
      <c r="D22" s="53"/>
      <c r="E22" s="53"/>
      <c r="F22" s="53"/>
      <c r="G22" s="53"/>
      <c r="H22" s="224"/>
      <c r="I22" s="53"/>
      <c r="J22" s="53"/>
      <c r="K22" s="53"/>
    </row>
    <row r="23" spans="1:11">
      <c r="A23" s="53"/>
      <c r="B23" s="53"/>
      <c r="C23" s="53"/>
      <c r="D23" s="53"/>
      <c r="E23" s="53"/>
      <c r="F23" s="53"/>
      <c r="G23" s="53"/>
      <c r="H23" s="224"/>
      <c r="I23" s="53"/>
      <c r="J23" s="53"/>
      <c r="K23" s="53"/>
    </row>
    <row r="24" spans="1:11">
      <c r="A24" s="53"/>
      <c r="B24" s="53"/>
      <c r="C24" s="53"/>
      <c r="D24" s="53"/>
      <c r="E24" s="53"/>
      <c r="F24" s="53"/>
      <c r="G24" s="53"/>
      <c r="H24" s="224"/>
      <c r="I24" s="53"/>
      <c r="J24" s="53"/>
      <c r="K24" s="53"/>
    </row>
    <row r="25" spans="1:11">
      <c r="A25" s="53"/>
      <c r="B25" s="53"/>
      <c r="C25" s="53"/>
      <c r="D25" s="53"/>
      <c r="E25" s="53"/>
      <c r="F25" s="53"/>
      <c r="G25" s="53"/>
      <c r="H25" s="224"/>
      <c r="I25" s="53"/>
      <c r="J25" s="53"/>
      <c r="K25" s="53"/>
    </row>
    <row r="26" spans="1:11">
      <c r="A26" s="53"/>
      <c r="B26" s="53"/>
      <c r="C26" s="53"/>
      <c r="D26" s="53"/>
      <c r="E26" s="53"/>
      <c r="F26" s="53"/>
      <c r="G26" s="53"/>
      <c r="H26" s="224"/>
      <c r="I26" s="53"/>
      <c r="J26" s="225" t="s">
        <v>656</v>
      </c>
      <c r="K26" s="53"/>
    </row>
    <row r="27" spans="1:11">
      <c r="A27" s="53"/>
      <c r="B27" s="53"/>
      <c r="C27" s="53"/>
      <c r="D27" s="53"/>
      <c r="E27" s="53"/>
      <c r="F27" s="53"/>
      <c r="G27" s="53"/>
      <c r="H27" s="224"/>
      <c r="I27" s="53"/>
      <c r="J27" s="53"/>
      <c r="K27" s="53"/>
    </row>
    <row r="28" spans="1:11">
      <c r="A28" s="53"/>
      <c r="C28" s="53"/>
      <c r="D28" s="53"/>
      <c r="E28" s="53"/>
      <c r="F28" s="53"/>
      <c r="G28" s="53"/>
      <c r="H28" s="224"/>
      <c r="I28" s="53"/>
      <c r="J28" s="53"/>
      <c r="K28" s="53"/>
    </row>
    <row r="29" spans="1:11" ht="27" customHeight="1"/>
    <row r="30" spans="1:11" ht="16">
      <c r="A30" s="226" t="s">
        <v>45</v>
      </c>
      <c r="B30" s="227"/>
      <c r="C30" s="227"/>
      <c r="D30" s="227"/>
      <c r="E30" s="227"/>
      <c r="F30" s="227"/>
      <c r="G30" s="227"/>
      <c r="I30" s="227"/>
      <c r="J30" s="227"/>
      <c r="K30" s="227"/>
    </row>
    <row r="31" spans="1:11">
      <c r="A31" s="228"/>
      <c r="B31" s="228" t="s">
        <v>213</v>
      </c>
      <c r="C31" s="228"/>
      <c r="E31" s="228"/>
      <c r="F31" s="228" t="s">
        <v>518</v>
      </c>
      <c r="G31" s="228"/>
      <c r="H31" s="228"/>
      <c r="I31" s="228"/>
      <c r="J31" s="228" t="s">
        <v>654</v>
      </c>
      <c r="K31" s="228"/>
    </row>
    <row r="32" spans="1:11">
      <c r="A32" s="228">
        <v>1</v>
      </c>
      <c r="B32" s="229" t="s">
        <v>176</v>
      </c>
      <c r="C32" s="64">
        <v>7563</v>
      </c>
      <c r="E32" s="228">
        <v>1</v>
      </c>
      <c r="F32" s="229" t="s">
        <v>176</v>
      </c>
      <c r="G32" s="64">
        <v>6882</v>
      </c>
      <c r="H32" s="228"/>
      <c r="I32" s="228">
        <v>1</v>
      </c>
      <c r="J32" s="229" t="s">
        <v>661</v>
      </c>
      <c r="K32" s="64">
        <v>6876</v>
      </c>
    </row>
    <row r="33" spans="1:11">
      <c r="A33" s="228">
        <v>2</v>
      </c>
      <c r="B33" s="229" t="s">
        <v>52</v>
      </c>
      <c r="C33" s="64">
        <v>5348</v>
      </c>
      <c r="E33" s="228">
        <v>2</v>
      </c>
      <c r="F33" s="229" t="s">
        <v>52</v>
      </c>
      <c r="G33" s="64">
        <v>4989</v>
      </c>
      <c r="H33" s="228"/>
      <c r="I33" s="228">
        <v>2</v>
      </c>
      <c r="J33" s="229" t="s">
        <v>662</v>
      </c>
      <c r="K33" s="64">
        <v>4581</v>
      </c>
    </row>
    <row r="34" spans="1:11">
      <c r="A34" s="228">
        <v>3</v>
      </c>
      <c r="B34" s="229" t="s">
        <v>47</v>
      </c>
      <c r="C34" s="64">
        <v>5032</v>
      </c>
      <c r="E34" s="228">
        <v>3</v>
      </c>
      <c r="F34" s="229" t="s">
        <v>47</v>
      </c>
      <c r="G34" s="64">
        <v>4705</v>
      </c>
      <c r="H34" s="228"/>
      <c r="I34" s="228">
        <v>3</v>
      </c>
      <c r="J34" s="229" t="s">
        <v>663</v>
      </c>
      <c r="K34" s="64">
        <v>4452</v>
      </c>
    </row>
    <row r="35" spans="1:11">
      <c r="A35" s="228">
        <v>4</v>
      </c>
      <c r="B35" s="229" t="s">
        <v>48</v>
      </c>
      <c r="C35" s="64">
        <v>3380</v>
      </c>
      <c r="E35" s="228">
        <v>4</v>
      </c>
      <c r="F35" s="229" t="s">
        <v>48</v>
      </c>
      <c r="G35" s="64">
        <v>3321</v>
      </c>
      <c r="H35" s="229"/>
      <c r="I35" s="228">
        <v>4</v>
      </c>
      <c r="J35" s="229" t="s">
        <v>660</v>
      </c>
      <c r="K35" s="64">
        <v>3499</v>
      </c>
    </row>
    <row r="36" spans="1:11">
      <c r="A36" s="228">
        <v>5</v>
      </c>
      <c r="B36" s="229" t="s">
        <v>268</v>
      </c>
      <c r="C36" s="64">
        <v>2993</v>
      </c>
      <c r="E36" s="228">
        <v>5</v>
      </c>
      <c r="F36" s="229" t="s">
        <v>268</v>
      </c>
      <c r="G36" s="64">
        <v>2777</v>
      </c>
      <c r="H36" s="228"/>
      <c r="I36" s="228">
        <v>5</v>
      </c>
      <c r="J36" s="229" t="s">
        <v>665</v>
      </c>
      <c r="K36" s="64">
        <v>2761</v>
      </c>
    </row>
    <row r="37" spans="1:11">
      <c r="A37" s="228">
        <v>6</v>
      </c>
      <c r="B37" s="229" t="s">
        <v>57</v>
      </c>
      <c r="C37" s="64">
        <v>2691</v>
      </c>
      <c r="E37" s="228">
        <v>6</v>
      </c>
      <c r="F37" s="229" t="s">
        <v>57</v>
      </c>
      <c r="G37" s="64">
        <v>2635</v>
      </c>
      <c r="H37" s="228"/>
      <c r="I37" s="228">
        <v>6</v>
      </c>
      <c r="J37" s="229" t="s">
        <v>669</v>
      </c>
      <c r="K37" s="64">
        <v>2525</v>
      </c>
    </row>
    <row r="38" spans="1:11">
      <c r="A38" s="228">
        <v>7</v>
      </c>
      <c r="B38" s="229" t="s">
        <v>269</v>
      </c>
      <c r="C38" s="64">
        <v>2373</v>
      </c>
      <c r="E38" s="228">
        <v>7</v>
      </c>
      <c r="F38" s="229" t="s">
        <v>56</v>
      </c>
      <c r="G38" s="64">
        <v>2232</v>
      </c>
      <c r="H38" s="228"/>
      <c r="I38" s="228">
        <v>7</v>
      </c>
      <c r="J38" s="229" t="s">
        <v>670</v>
      </c>
      <c r="K38" s="64">
        <v>2324</v>
      </c>
    </row>
    <row r="39" spans="1:11">
      <c r="A39" s="228">
        <v>8</v>
      </c>
      <c r="B39" s="229" t="s">
        <v>65</v>
      </c>
      <c r="C39" s="64">
        <v>2292</v>
      </c>
      <c r="E39" s="228">
        <v>8</v>
      </c>
      <c r="F39" s="229" t="s">
        <v>270</v>
      </c>
      <c r="G39" s="64">
        <v>2140</v>
      </c>
      <c r="H39" s="228"/>
      <c r="I39" s="228">
        <v>8</v>
      </c>
      <c r="J39" s="229" t="s">
        <v>668</v>
      </c>
      <c r="K39" s="64">
        <v>2270</v>
      </c>
    </row>
    <row r="40" spans="1:11">
      <c r="A40" s="228">
        <v>9</v>
      </c>
      <c r="B40" s="229" t="s">
        <v>270</v>
      </c>
      <c r="C40" s="64">
        <v>2210</v>
      </c>
      <c r="E40" s="228">
        <v>9</v>
      </c>
      <c r="F40" s="229" t="s">
        <v>65</v>
      </c>
      <c r="G40" s="64">
        <v>2121</v>
      </c>
      <c r="H40" s="228"/>
      <c r="I40" s="228">
        <v>9</v>
      </c>
      <c r="J40" s="229" t="s">
        <v>666</v>
      </c>
      <c r="K40" s="64">
        <v>2131</v>
      </c>
    </row>
    <row r="41" spans="1:11">
      <c r="A41" s="228">
        <v>10</v>
      </c>
      <c r="B41" s="229" t="s">
        <v>56</v>
      </c>
      <c r="C41" s="64">
        <v>2059</v>
      </c>
      <c r="E41" s="228">
        <v>10</v>
      </c>
      <c r="F41" s="229" t="s">
        <v>269</v>
      </c>
      <c r="G41" s="64">
        <v>2022</v>
      </c>
      <c r="H41" s="228"/>
      <c r="I41" s="228">
        <v>10</v>
      </c>
      <c r="J41" s="229" t="s">
        <v>269</v>
      </c>
      <c r="K41" s="64">
        <v>1767</v>
      </c>
    </row>
    <row r="42" spans="1:11" ht="19.5" customHeight="1">
      <c r="A42" s="228"/>
      <c r="B42" s="228"/>
      <c r="C42" s="228"/>
      <c r="D42" s="228"/>
      <c r="E42" s="228"/>
      <c r="F42" s="228"/>
      <c r="G42" s="228"/>
      <c r="I42" s="228"/>
      <c r="J42" s="229"/>
      <c r="K42" s="228"/>
    </row>
    <row r="43" spans="1:11" ht="16">
      <c r="A43" s="226" t="s">
        <v>46</v>
      </c>
      <c r="B43" s="227"/>
      <c r="C43" s="227"/>
      <c r="D43" s="227"/>
      <c r="E43" s="227"/>
      <c r="F43" s="227"/>
      <c r="G43" s="227"/>
      <c r="I43" s="227"/>
      <c r="J43" s="227"/>
      <c r="K43" s="227"/>
    </row>
    <row r="44" spans="1:11">
      <c r="A44" s="228"/>
      <c r="B44" s="228" t="s">
        <v>213</v>
      </c>
      <c r="C44" s="228"/>
      <c r="D44" s="228"/>
      <c r="E44" s="228"/>
      <c r="F44" s="228" t="s">
        <v>518</v>
      </c>
      <c r="G44" s="228"/>
      <c r="H44" s="228"/>
      <c r="I44" s="228"/>
      <c r="J44" s="228" t="s">
        <v>654</v>
      </c>
      <c r="K44" s="228"/>
    </row>
    <row r="45" spans="1:11">
      <c r="A45" s="228">
        <v>1</v>
      </c>
      <c r="B45" s="229" t="s">
        <v>269</v>
      </c>
      <c r="C45" s="64">
        <v>3702</v>
      </c>
      <c r="D45" s="228"/>
      <c r="E45" s="228">
        <v>1</v>
      </c>
      <c r="F45" s="229" t="s">
        <v>269</v>
      </c>
      <c r="G45" s="64">
        <v>3737</v>
      </c>
      <c r="H45" s="228"/>
      <c r="I45" s="228">
        <v>1</v>
      </c>
      <c r="J45" s="229" t="s">
        <v>659</v>
      </c>
      <c r="K45" s="64">
        <v>3444</v>
      </c>
    </row>
    <row r="46" spans="1:11">
      <c r="A46" s="228">
        <v>2</v>
      </c>
      <c r="B46" s="229" t="s">
        <v>48</v>
      </c>
      <c r="C46" s="64">
        <v>2962</v>
      </c>
      <c r="D46" s="228"/>
      <c r="E46" s="228">
        <v>2</v>
      </c>
      <c r="F46" s="229" t="s">
        <v>48</v>
      </c>
      <c r="G46" s="64">
        <v>2924</v>
      </c>
      <c r="H46" s="228"/>
      <c r="I46" s="228">
        <v>2</v>
      </c>
      <c r="J46" s="229" t="s">
        <v>660</v>
      </c>
      <c r="K46" s="64">
        <v>2746</v>
      </c>
    </row>
    <row r="47" spans="1:11">
      <c r="A47" s="228">
        <v>3</v>
      </c>
      <c r="B47" s="229" t="s">
        <v>176</v>
      </c>
      <c r="C47" s="64">
        <v>2495</v>
      </c>
      <c r="D47" s="228"/>
      <c r="E47" s="228">
        <v>3</v>
      </c>
      <c r="F47" s="229" t="s">
        <v>176</v>
      </c>
      <c r="G47" s="64">
        <v>2566</v>
      </c>
      <c r="H47" s="228"/>
      <c r="I47" s="228">
        <v>3</v>
      </c>
      <c r="J47" s="229" t="s">
        <v>661</v>
      </c>
      <c r="K47" s="64">
        <v>2642</v>
      </c>
    </row>
    <row r="48" spans="1:11">
      <c r="A48" s="228">
        <v>4</v>
      </c>
      <c r="B48" s="229" t="s">
        <v>47</v>
      </c>
      <c r="C48" s="64">
        <v>2071</v>
      </c>
      <c r="D48" s="228"/>
      <c r="E48" s="228">
        <v>4</v>
      </c>
      <c r="F48" s="229" t="s">
        <v>47</v>
      </c>
      <c r="G48" s="64">
        <v>2152</v>
      </c>
      <c r="H48" s="228"/>
      <c r="I48" s="228">
        <v>4</v>
      </c>
      <c r="J48" s="229" t="s">
        <v>662</v>
      </c>
      <c r="K48" s="64">
        <v>2154</v>
      </c>
    </row>
    <row r="49" spans="1:11">
      <c r="A49" s="228">
        <v>5</v>
      </c>
      <c r="B49" s="229" t="s">
        <v>52</v>
      </c>
      <c r="C49" s="64">
        <v>1253</v>
      </c>
      <c r="D49" s="228"/>
      <c r="E49" s="228">
        <v>5</v>
      </c>
      <c r="F49" s="229" t="s">
        <v>52</v>
      </c>
      <c r="G49" s="64">
        <v>1293</v>
      </c>
      <c r="H49" s="228"/>
      <c r="I49" s="228">
        <v>5</v>
      </c>
      <c r="J49" s="229" t="s">
        <v>663</v>
      </c>
      <c r="K49" s="64">
        <v>1432</v>
      </c>
    </row>
    <row r="50" spans="1:11">
      <c r="A50" s="228">
        <v>6</v>
      </c>
      <c r="B50" s="229" t="s">
        <v>49</v>
      </c>
      <c r="C50" s="64">
        <v>1193</v>
      </c>
      <c r="D50" s="228"/>
      <c r="E50" s="228">
        <v>6</v>
      </c>
      <c r="F50" s="229" t="s">
        <v>49</v>
      </c>
      <c r="G50" s="64">
        <v>1146</v>
      </c>
      <c r="H50" s="228"/>
      <c r="I50" s="228">
        <v>6</v>
      </c>
      <c r="J50" s="229" t="s">
        <v>664</v>
      </c>
      <c r="K50" s="64">
        <v>1323</v>
      </c>
    </row>
    <row r="51" spans="1:11">
      <c r="A51" s="228">
        <v>7</v>
      </c>
      <c r="B51" s="229" t="s">
        <v>56</v>
      </c>
      <c r="C51" s="64">
        <v>778</v>
      </c>
      <c r="D51" s="228"/>
      <c r="E51" s="228">
        <v>7</v>
      </c>
      <c r="F51" s="229" t="s">
        <v>56</v>
      </c>
      <c r="G51" s="64">
        <v>951</v>
      </c>
      <c r="H51" s="228"/>
      <c r="I51" s="228">
        <v>7</v>
      </c>
      <c r="J51" s="229" t="s">
        <v>665</v>
      </c>
      <c r="K51" s="64">
        <v>1168</v>
      </c>
    </row>
    <row r="52" spans="1:11">
      <c r="A52" s="228">
        <v>8</v>
      </c>
      <c r="B52" s="229" t="s">
        <v>79</v>
      </c>
      <c r="C52" s="64">
        <v>772</v>
      </c>
      <c r="D52" s="228"/>
      <c r="E52" s="228">
        <v>8</v>
      </c>
      <c r="F52" s="229" t="s">
        <v>79</v>
      </c>
      <c r="G52" s="64">
        <v>746</v>
      </c>
      <c r="H52" s="228"/>
      <c r="I52" s="228">
        <v>8</v>
      </c>
      <c r="J52" s="229" t="s">
        <v>666</v>
      </c>
      <c r="K52" s="64">
        <v>875</v>
      </c>
    </row>
    <row r="53" spans="1:11">
      <c r="A53" s="228">
        <v>9</v>
      </c>
      <c r="B53" s="229" t="s">
        <v>65</v>
      </c>
      <c r="C53" s="64">
        <v>716</v>
      </c>
      <c r="D53" s="228"/>
      <c r="E53" s="228">
        <v>9</v>
      </c>
      <c r="F53" s="229" t="s">
        <v>65</v>
      </c>
      <c r="G53" s="64">
        <v>714</v>
      </c>
      <c r="H53" s="228"/>
      <c r="I53" s="228">
        <v>9</v>
      </c>
      <c r="J53" s="229" t="s">
        <v>667</v>
      </c>
      <c r="K53" s="64">
        <v>700</v>
      </c>
    </row>
    <row r="54" spans="1:11">
      <c r="A54" s="228">
        <v>10</v>
      </c>
      <c r="B54" s="229" t="s">
        <v>268</v>
      </c>
      <c r="C54" s="64">
        <v>562</v>
      </c>
      <c r="D54" s="228"/>
      <c r="E54" s="228">
        <v>10</v>
      </c>
      <c r="F54" s="229" t="s">
        <v>270</v>
      </c>
      <c r="G54" s="64">
        <v>699</v>
      </c>
      <c r="H54" s="228"/>
      <c r="I54" s="228">
        <v>9</v>
      </c>
      <c r="J54" s="229" t="s">
        <v>668</v>
      </c>
      <c r="K54" s="64">
        <v>700</v>
      </c>
    </row>
    <row r="55" spans="1:11" ht="19.5" customHeight="1">
      <c r="A55" s="228"/>
      <c r="B55" s="229"/>
      <c r="C55" s="224"/>
      <c r="D55" s="228"/>
      <c r="E55" s="228"/>
      <c r="F55" s="229"/>
      <c r="G55" s="224"/>
      <c r="I55" s="228"/>
      <c r="J55" s="229"/>
      <c r="K55" s="224"/>
    </row>
    <row r="56" spans="1:11">
      <c r="A56" s="230" t="s">
        <v>271</v>
      </c>
      <c r="B56" s="228"/>
      <c r="K56" s="225" t="s">
        <v>42</v>
      </c>
    </row>
    <row r="57" spans="1:11">
      <c r="A57" s="111" t="s">
        <v>291</v>
      </c>
    </row>
  </sheetData>
  <mergeCells count="2">
    <mergeCell ref="A1:K1"/>
    <mergeCell ref="A2:K2"/>
  </mergeCells>
  <phoneticPr fontId="7"/>
  <pageMargins left="0.59055118110236227" right="0.59055118110236227" top="0.59055118110236227" bottom="0.59055118110236227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pageSetUpPr fitToPage="1"/>
  </sheetPr>
  <dimension ref="A1:O17"/>
  <sheetViews>
    <sheetView view="pageBreakPreview" topLeftCell="A26" zoomScale="70" zoomScaleNormal="98" zoomScaleSheetLayoutView="70" workbookViewId="0">
      <selection activeCell="O13" sqref="O13"/>
    </sheetView>
  </sheetViews>
  <sheetFormatPr defaultColWidth="9" defaultRowHeight="14"/>
  <cols>
    <col min="1" max="1" width="3" style="176" customWidth="1"/>
    <col min="2" max="2" width="5.08984375" style="176" customWidth="1"/>
    <col min="3" max="6" width="8.7265625" style="176" customWidth="1"/>
    <col min="7" max="7" width="9.08984375" style="176" customWidth="1"/>
    <col min="8" max="11" width="8.7265625" style="176" customWidth="1"/>
    <col min="12" max="16384" width="9" style="176"/>
  </cols>
  <sheetData>
    <row r="1" spans="1:15" ht="24" customHeight="1">
      <c r="A1" s="452" t="s">
        <v>582</v>
      </c>
      <c r="B1" s="452"/>
      <c r="C1" s="452"/>
      <c r="D1" s="452"/>
      <c r="E1" s="452"/>
      <c r="F1" s="452"/>
      <c r="G1" s="452"/>
      <c r="H1" s="452"/>
      <c r="I1" s="452"/>
      <c r="J1" s="493"/>
      <c r="K1" s="493"/>
    </row>
    <row r="2" spans="1:15" ht="16.5" customHeight="1"/>
    <row r="3" spans="1:15" s="178" customFormat="1" ht="24" customHeight="1">
      <c r="A3" s="494" t="s">
        <v>282</v>
      </c>
      <c r="B3" s="495"/>
      <c r="C3" s="500" t="s">
        <v>281</v>
      </c>
      <c r="D3" s="501"/>
      <c r="E3" s="500" t="s">
        <v>280</v>
      </c>
      <c r="F3" s="501"/>
      <c r="G3" s="177" t="s">
        <v>279</v>
      </c>
      <c r="H3" s="504" t="s">
        <v>278</v>
      </c>
      <c r="I3" s="505"/>
      <c r="J3" s="505"/>
      <c r="K3" s="505"/>
    </row>
    <row r="4" spans="1:15" s="178" customFormat="1" ht="24" customHeight="1">
      <c r="A4" s="496"/>
      <c r="B4" s="497"/>
      <c r="C4" s="502"/>
      <c r="D4" s="503"/>
      <c r="E4" s="502"/>
      <c r="F4" s="503"/>
      <c r="G4" s="179" t="s">
        <v>277</v>
      </c>
      <c r="H4" s="506" t="s">
        <v>135</v>
      </c>
      <c r="I4" s="507"/>
      <c r="J4" s="506" t="s">
        <v>276</v>
      </c>
      <c r="K4" s="508"/>
    </row>
    <row r="5" spans="1:15" s="178" customFormat="1" ht="24" customHeight="1">
      <c r="A5" s="498"/>
      <c r="B5" s="499"/>
      <c r="C5" s="181" t="s">
        <v>654</v>
      </c>
      <c r="D5" s="182" t="s">
        <v>658</v>
      </c>
      <c r="E5" s="181" t="s">
        <v>654</v>
      </c>
      <c r="F5" s="181" t="s">
        <v>658</v>
      </c>
      <c r="G5" s="180" t="s">
        <v>654</v>
      </c>
      <c r="H5" s="181" t="s">
        <v>654</v>
      </c>
      <c r="I5" s="182" t="s">
        <v>658</v>
      </c>
      <c r="J5" s="181" t="s">
        <v>654</v>
      </c>
      <c r="K5" s="183" t="s">
        <v>658</v>
      </c>
    </row>
    <row r="6" spans="1:15" s="178" customFormat="1" ht="9" customHeight="1">
      <c r="A6" s="509"/>
      <c r="B6" s="509"/>
      <c r="C6" s="184"/>
      <c r="D6" s="185"/>
      <c r="E6" s="186"/>
      <c r="F6" s="187"/>
      <c r="G6" s="188"/>
      <c r="H6" s="189"/>
      <c r="I6" s="190"/>
      <c r="J6" s="189"/>
      <c r="K6" s="191"/>
    </row>
    <row r="7" spans="1:15" s="178" customFormat="1" ht="17.25" customHeight="1">
      <c r="A7" s="192"/>
      <c r="B7" s="192"/>
      <c r="C7" s="193"/>
      <c r="D7" s="194"/>
      <c r="E7" s="195"/>
      <c r="F7" s="196"/>
      <c r="G7" s="197"/>
      <c r="H7" s="198"/>
      <c r="I7" s="199"/>
      <c r="J7" s="198"/>
      <c r="K7" s="197"/>
    </row>
    <row r="8" spans="1:15" s="178" customFormat="1" ht="17.25" customHeight="1">
      <c r="A8" s="510" t="s">
        <v>275</v>
      </c>
      <c r="B8" s="511"/>
      <c r="C8" s="200">
        <v>4823612</v>
      </c>
      <c r="D8" s="201">
        <v>4621956</v>
      </c>
      <c r="E8" s="202">
        <v>673.94</v>
      </c>
      <c r="F8" s="203">
        <v>643.96</v>
      </c>
      <c r="G8" s="204">
        <v>7157.3</v>
      </c>
      <c r="H8" s="205">
        <v>76.8</v>
      </c>
      <c r="I8" s="206">
        <v>74.2</v>
      </c>
      <c r="J8" s="205">
        <v>13.1</v>
      </c>
      <c r="K8" s="207">
        <v>12.5</v>
      </c>
      <c r="O8" s="208"/>
    </row>
    <row r="9" spans="1:15" s="178" customFormat="1" ht="17.25" customHeight="1">
      <c r="B9" s="192"/>
      <c r="C9" s="209"/>
      <c r="D9" s="210"/>
      <c r="E9" s="202"/>
      <c r="F9" s="203"/>
      <c r="G9" s="207"/>
      <c r="H9" s="205"/>
      <c r="I9" s="206"/>
      <c r="J9" s="205"/>
      <c r="K9" s="207"/>
    </row>
    <row r="10" spans="1:15" s="178" customFormat="1" ht="17.25" customHeight="1">
      <c r="A10" s="510" t="s">
        <v>274</v>
      </c>
      <c r="B10" s="511"/>
      <c r="C10" s="209">
        <v>87148</v>
      </c>
      <c r="D10" s="210">
        <v>80812</v>
      </c>
      <c r="E10" s="202">
        <v>24.06</v>
      </c>
      <c r="F10" s="203">
        <v>22.62</v>
      </c>
      <c r="G10" s="204">
        <v>3622.1</v>
      </c>
      <c r="H10" s="205">
        <v>65.599999999999994</v>
      </c>
      <c r="I10" s="206">
        <v>61.6</v>
      </c>
      <c r="J10" s="205">
        <v>11.3</v>
      </c>
      <c r="K10" s="207">
        <v>10.6</v>
      </c>
    </row>
    <row r="11" spans="1:15" s="178" customFormat="1" ht="17.25" customHeight="1">
      <c r="A11" s="192"/>
      <c r="B11" s="192" t="s">
        <v>273</v>
      </c>
      <c r="C11" s="209">
        <v>74706</v>
      </c>
      <c r="D11" s="210">
        <v>70282</v>
      </c>
      <c r="E11" s="202">
        <v>12.35</v>
      </c>
      <c r="F11" s="203">
        <v>11.14</v>
      </c>
      <c r="G11" s="204">
        <v>6049.1</v>
      </c>
      <c r="H11" s="205">
        <v>56.2</v>
      </c>
      <c r="I11" s="206">
        <v>53.6</v>
      </c>
      <c r="J11" s="205">
        <v>5.8</v>
      </c>
      <c r="K11" s="207">
        <v>5.2</v>
      </c>
    </row>
    <row r="12" spans="1:15" s="178" customFormat="1" ht="17.25" customHeight="1">
      <c r="A12" s="192"/>
      <c r="B12" s="192" t="s">
        <v>272</v>
      </c>
      <c r="C12" s="209">
        <v>12442</v>
      </c>
      <c r="D12" s="210">
        <v>10530</v>
      </c>
      <c r="E12" s="202">
        <v>11.71</v>
      </c>
      <c r="F12" s="203">
        <v>11.48</v>
      </c>
      <c r="G12" s="207">
        <v>1062.5</v>
      </c>
      <c r="H12" s="205">
        <v>9.4</v>
      </c>
      <c r="I12" s="206">
        <v>8</v>
      </c>
      <c r="J12" s="205">
        <v>5.5</v>
      </c>
      <c r="K12" s="207">
        <v>5.4</v>
      </c>
    </row>
    <row r="13" spans="1:15" s="178" customFormat="1" ht="17.25" customHeight="1">
      <c r="A13" s="211"/>
      <c r="B13" s="211"/>
      <c r="C13" s="212"/>
      <c r="D13" s="213"/>
      <c r="E13" s="214"/>
      <c r="F13" s="215"/>
      <c r="G13" s="216"/>
      <c r="H13" s="217"/>
      <c r="I13" s="218"/>
      <c r="J13" s="219"/>
      <c r="K13" s="220"/>
    </row>
    <row r="14" spans="1:15" ht="16.5" customHeight="1">
      <c r="A14" s="221"/>
      <c r="C14" s="222"/>
      <c r="D14" s="222"/>
      <c r="E14" s="222"/>
      <c r="F14" s="222"/>
      <c r="G14" s="222"/>
      <c r="K14" s="223" t="s">
        <v>42</v>
      </c>
    </row>
    <row r="15" spans="1:15">
      <c r="C15" s="222"/>
      <c r="D15" s="222"/>
      <c r="E15" s="222"/>
      <c r="F15" s="222"/>
      <c r="G15" s="222"/>
      <c r="H15" s="512"/>
      <c r="I15" s="512"/>
      <c r="J15" s="223"/>
    </row>
    <row r="16" spans="1:15">
      <c r="C16" s="222"/>
      <c r="D16" s="222"/>
      <c r="E16" s="222"/>
      <c r="F16" s="222"/>
      <c r="G16" s="222"/>
      <c r="H16" s="223"/>
      <c r="I16" s="223"/>
      <c r="J16" s="223"/>
    </row>
    <row r="17" spans="1:11">
      <c r="A17" s="492" t="s">
        <v>683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</row>
  </sheetData>
  <mergeCells count="12">
    <mergeCell ref="A17:K17"/>
    <mergeCell ref="A1:K1"/>
    <mergeCell ref="A3:B5"/>
    <mergeCell ref="C3:D4"/>
    <mergeCell ref="E3:F4"/>
    <mergeCell ref="H3:K3"/>
    <mergeCell ref="H4:I4"/>
    <mergeCell ref="J4:K4"/>
    <mergeCell ref="A6:B6"/>
    <mergeCell ref="A8:B8"/>
    <mergeCell ref="A10:B10"/>
    <mergeCell ref="H15:I15"/>
  </mergeCells>
  <phoneticPr fontId="7"/>
  <pageMargins left="0.78740157480314965" right="0.78740157480314965" top="0.78740157480314965" bottom="0.78740157480314965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M46"/>
  <sheetViews>
    <sheetView view="pageBreakPreview" topLeftCell="A25" zoomScale="70" zoomScaleNormal="100" zoomScaleSheetLayoutView="70" workbookViewId="0">
      <selection activeCell="O13" sqref="O13"/>
    </sheetView>
  </sheetViews>
  <sheetFormatPr defaultColWidth="9" defaultRowHeight="13"/>
  <cols>
    <col min="1" max="1" width="8.6328125" style="131" customWidth="1"/>
    <col min="2" max="5" width="10.26953125" style="131" bestFit="1" customWidth="1"/>
    <col min="6" max="6" width="10.36328125" style="131" bestFit="1" customWidth="1"/>
    <col min="7" max="7" width="3.453125" style="131" customWidth="1"/>
    <col min="8" max="8" width="9.90625" style="131" customWidth="1"/>
    <col min="9" max="9" width="3.453125" style="131" customWidth="1"/>
    <col min="10" max="10" width="2.08984375" style="131" customWidth="1"/>
    <col min="11" max="11" width="9.36328125" style="131" bestFit="1" customWidth="1"/>
    <col min="12" max="12" width="3.453125" style="131" customWidth="1"/>
    <col min="13" max="13" width="8.7265625" style="131" customWidth="1"/>
    <col min="14" max="16384" width="9" style="131"/>
  </cols>
  <sheetData>
    <row r="1" spans="1:13" ht="26.25" customHeight="1">
      <c r="A1" s="520" t="s">
        <v>514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</row>
    <row r="2" spans="1:13" ht="16.5" customHeight="1">
      <c r="A2" s="158" t="s">
        <v>83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ht="16.5" customHeight="1">
      <c r="A3" s="521" t="s">
        <v>695</v>
      </c>
      <c r="B3" s="518" t="s">
        <v>685</v>
      </c>
      <c r="C3" s="518"/>
      <c r="D3" s="518"/>
      <c r="E3" s="519"/>
      <c r="F3" s="159"/>
      <c r="G3" s="524">
        <v>45383</v>
      </c>
      <c r="H3" s="525"/>
      <c r="I3" s="525"/>
      <c r="J3" s="525"/>
      <c r="K3" s="525"/>
      <c r="L3" s="525"/>
      <c r="M3" s="525"/>
    </row>
    <row r="4" spans="1:13" ht="9" customHeight="1">
      <c r="A4" s="522"/>
      <c r="B4" s="515" t="s">
        <v>657</v>
      </c>
      <c r="C4" s="515">
        <v>17</v>
      </c>
      <c r="D4" s="515">
        <v>22</v>
      </c>
      <c r="E4" s="515">
        <v>27</v>
      </c>
      <c r="F4" s="529" t="s">
        <v>644</v>
      </c>
      <c r="G4" s="160"/>
      <c r="H4" s="161"/>
      <c r="I4" s="162"/>
      <c r="J4" s="161"/>
      <c r="K4" s="161"/>
      <c r="L4" s="162"/>
      <c r="M4" s="161"/>
    </row>
    <row r="5" spans="1:13" ht="52">
      <c r="A5" s="522"/>
      <c r="B5" s="516"/>
      <c r="C5" s="516"/>
      <c r="D5" s="516"/>
      <c r="E5" s="516"/>
      <c r="F5" s="530"/>
      <c r="G5" s="513" t="s">
        <v>82</v>
      </c>
      <c r="H5" s="163" t="s">
        <v>686</v>
      </c>
      <c r="I5" s="513" t="s">
        <v>82</v>
      </c>
      <c r="J5" s="526" t="s">
        <v>294</v>
      </c>
      <c r="K5" s="527"/>
      <c r="L5" s="513" t="s">
        <v>82</v>
      </c>
      <c r="M5" s="164" t="s">
        <v>295</v>
      </c>
    </row>
    <row r="6" spans="1:13" ht="9" customHeight="1">
      <c r="A6" s="523"/>
      <c r="B6" s="517"/>
      <c r="C6" s="517"/>
      <c r="D6" s="517"/>
      <c r="E6" s="517"/>
      <c r="F6" s="531"/>
      <c r="G6" s="528"/>
      <c r="H6" s="161"/>
      <c r="I6" s="514"/>
      <c r="J6" s="161"/>
      <c r="K6" s="161"/>
      <c r="L6" s="514"/>
      <c r="M6" s="165"/>
    </row>
    <row r="7" spans="1:13" ht="17.5" customHeight="1">
      <c r="A7" s="166" t="s">
        <v>48</v>
      </c>
      <c r="B7" s="167">
        <v>887164</v>
      </c>
      <c r="C7" s="167">
        <v>924319</v>
      </c>
      <c r="D7" s="167">
        <v>961749</v>
      </c>
      <c r="E7" s="167">
        <v>971882</v>
      </c>
      <c r="F7" s="167">
        <v>974951</v>
      </c>
      <c r="G7" s="399">
        <f>RANK(H7,H$7:H$43)</f>
        <v>1</v>
      </c>
      <c r="H7" s="400">
        <v>981909</v>
      </c>
      <c r="I7" s="401">
        <f>RANK(K7,K$7:K$43)</f>
        <v>3</v>
      </c>
      <c r="J7" s="402"/>
      <c r="K7" s="403">
        <v>271.76</v>
      </c>
      <c r="L7" s="399">
        <f>RANK(M7,M$7:M$43)</f>
        <v>10</v>
      </c>
      <c r="M7" s="404">
        <f>ROUND(H7/K7,1)</f>
        <v>3613.1</v>
      </c>
    </row>
    <row r="8" spans="1:13" ht="17.5" customHeight="1">
      <c r="A8" s="166" t="s">
        <v>81</v>
      </c>
      <c r="B8" s="168">
        <v>78697</v>
      </c>
      <c r="C8" s="168">
        <v>75020</v>
      </c>
      <c r="D8" s="168">
        <v>70210</v>
      </c>
      <c r="E8" s="169">
        <v>64415</v>
      </c>
      <c r="F8" s="168">
        <v>58431</v>
      </c>
      <c r="G8" s="405">
        <f t="shared" ref="G8:G43" si="0">RANK(H8,H$7:H$43)</f>
        <v>27</v>
      </c>
      <c r="H8" s="406">
        <v>53741</v>
      </c>
      <c r="I8" s="401">
        <f t="shared" ref="I8:I43" si="1">RANK(K8,K$7:K$43)</f>
        <v>24</v>
      </c>
      <c r="J8" s="407"/>
      <c r="K8" s="408">
        <v>84.12</v>
      </c>
      <c r="L8" s="405">
        <f t="shared" ref="L8:L43" si="2">RANK(M8,M$7:M$43)</f>
        <v>24</v>
      </c>
      <c r="M8" s="404">
        <f t="shared" ref="M8:M43" si="3">ROUND(H8/K8,1)</f>
        <v>638.9</v>
      </c>
    </row>
    <row r="9" spans="1:13" ht="17.5" customHeight="1">
      <c r="A9" s="166" t="s">
        <v>80</v>
      </c>
      <c r="B9" s="168">
        <v>448642</v>
      </c>
      <c r="C9" s="168">
        <v>466608</v>
      </c>
      <c r="D9" s="168">
        <v>473919</v>
      </c>
      <c r="E9" s="168">
        <v>481732</v>
      </c>
      <c r="F9" s="168">
        <v>496676</v>
      </c>
      <c r="G9" s="405">
        <f t="shared" si="0"/>
        <v>3</v>
      </c>
      <c r="H9" s="406">
        <v>498654</v>
      </c>
      <c r="I9" s="401">
        <f t="shared" si="1"/>
        <v>28</v>
      </c>
      <c r="J9" s="407" t="s">
        <v>296</v>
      </c>
      <c r="K9" s="409">
        <v>57.44</v>
      </c>
      <c r="L9" s="405">
        <f t="shared" si="2"/>
        <v>2</v>
      </c>
      <c r="M9" s="404">
        <f t="shared" si="3"/>
        <v>8681.2999999999993</v>
      </c>
    </row>
    <row r="10" spans="1:13" ht="17.5" customHeight="1">
      <c r="A10" s="166" t="s">
        <v>79</v>
      </c>
      <c r="B10" s="168">
        <v>550074</v>
      </c>
      <c r="C10" s="168">
        <v>569835</v>
      </c>
      <c r="D10" s="168">
        <v>609040</v>
      </c>
      <c r="E10" s="168">
        <v>622890</v>
      </c>
      <c r="F10" s="168">
        <v>642907</v>
      </c>
      <c r="G10" s="405">
        <f t="shared" si="0"/>
        <v>2</v>
      </c>
      <c r="H10" s="406">
        <v>647319</v>
      </c>
      <c r="I10" s="401">
        <f t="shared" si="1"/>
        <v>23</v>
      </c>
      <c r="J10" s="407"/>
      <c r="K10" s="409">
        <v>85.62</v>
      </c>
      <c r="L10" s="405">
        <f t="shared" si="2"/>
        <v>5</v>
      </c>
      <c r="M10" s="404">
        <f t="shared" si="3"/>
        <v>7560.4</v>
      </c>
    </row>
    <row r="11" spans="1:13" ht="17.5" customHeight="1">
      <c r="A11" s="166" t="s">
        <v>78</v>
      </c>
      <c r="B11" s="168">
        <v>51412</v>
      </c>
      <c r="C11" s="168">
        <v>50527</v>
      </c>
      <c r="D11" s="168">
        <v>49290</v>
      </c>
      <c r="E11" s="168">
        <v>47464</v>
      </c>
      <c r="F11" s="168">
        <v>45153</v>
      </c>
      <c r="G11" s="405">
        <f t="shared" si="0"/>
        <v>31</v>
      </c>
      <c r="H11" s="406">
        <v>43097</v>
      </c>
      <c r="I11" s="401">
        <f t="shared" si="1"/>
        <v>15</v>
      </c>
      <c r="J11" s="407"/>
      <c r="K11" s="408">
        <v>110.05</v>
      </c>
      <c r="L11" s="405">
        <f t="shared" si="2"/>
        <v>28</v>
      </c>
      <c r="M11" s="404">
        <f t="shared" si="3"/>
        <v>391.6</v>
      </c>
    </row>
    <row r="12" spans="1:13" ht="17.5" customHeight="1">
      <c r="A12" s="166" t="s">
        <v>77</v>
      </c>
      <c r="B12" s="168">
        <v>122768</v>
      </c>
      <c r="C12" s="168">
        <v>122234</v>
      </c>
      <c r="D12" s="168">
        <v>129312</v>
      </c>
      <c r="E12" s="168">
        <v>134141</v>
      </c>
      <c r="F12" s="168">
        <v>136166</v>
      </c>
      <c r="G12" s="405">
        <f t="shared" si="0"/>
        <v>13</v>
      </c>
      <c r="H12" s="406">
        <v>136827</v>
      </c>
      <c r="I12" s="401">
        <f t="shared" si="1"/>
        <v>11</v>
      </c>
      <c r="J12" s="407"/>
      <c r="K12" s="408">
        <v>138.9</v>
      </c>
      <c r="L12" s="405">
        <f t="shared" si="2"/>
        <v>16</v>
      </c>
      <c r="M12" s="404">
        <f t="shared" si="3"/>
        <v>985.1</v>
      </c>
    </row>
    <row r="13" spans="1:13" ht="17.5" customHeight="1">
      <c r="A13" s="166" t="s">
        <v>76</v>
      </c>
      <c r="B13" s="168">
        <v>464841</v>
      </c>
      <c r="C13" s="168">
        <v>472579</v>
      </c>
      <c r="D13" s="168">
        <v>484457</v>
      </c>
      <c r="E13" s="168">
        <v>483480</v>
      </c>
      <c r="F13" s="168">
        <v>498232</v>
      </c>
      <c r="G13" s="405">
        <f t="shared" si="0"/>
        <v>4</v>
      </c>
      <c r="H13" s="406">
        <v>498344</v>
      </c>
      <c r="I13" s="401">
        <f t="shared" si="1"/>
        <v>26</v>
      </c>
      <c r="J13" s="407"/>
      <c r="K13" s="408">
        <v>61.38</v>
      </c>
      <c r="L13" s="405">
        <f t="shared" si="2"/>
        <v>4</v>
      </c>
      <c r="M13" s="404">
        <f t="shared" si="3"/>
        <v>8119</v>
      </c>
    </row>
    <row r="14" spans="1:13" ht="17.5" customHeight="1">
      <c r="A14" s="166" t="s">
        <v>75</v>
      </c>
      <c r="B14" s="168">
        <v>119922</v>
      </c>
      <c r="C14" s="168">
        <v>151240</v>
      </c>
      <c r="D14" s="168">
        <v>155491</v>
      </c>
      <c r="E14" s="168">
        <v>153583</v>
      </c>
      <c r="F14" s="168">
        <v>152638</v>
      </c>
      <c r="G14" s="405">
        <f t="shared" si="0"/>
        <v>12</v>
      </c>
      <c r="H14" s="406">
        <v>152053</v>
      </c>
      <c r="I14" s="401">
        <f t="shared" si="1"/>
        <v>17</v>
      </c>
      <c r="J14" s="407"/>
      <c r="K14" s="408">
        <v>103.55</v>
      </c>
      <c r="L14" s="405">
        <f t="shared" si="2"/>
        <v>15</v>
      </c>
      <c r="M14" s="404">
        <f t="shared" si="3"/>
        <v>1468.4</v>
      </c>
    </row>
    <row r="15" spans="1:13" ht="17.5" customHeight="1">
      <c r="A15" s="166" t="s">
        <v>74</v>
      </c>
      <c r="B15" s="168">
        <v>93779</v>
      </c>
      <c r="C15" s="168">
        <v>93260</v>
      </c>
      <c r="D15" s="168">
        <v>93015</v>
      </c>
      <c r="E15" s="168">
        <v>89688</v>
      </c>
      <c r="F15" s="168">
        <v>86782</v>
      </c>
      <c r="G15" s="405">
        <f t="shared" si="0"/>
        <v>19</v>
      </c>
      <c r="H15" s="406">
        <v>84695</v>
      </c>
      <c r="I15" s="401">
        <f t="shared" si="1"/>
        <v>19</v>
      </c>
      <c r="J15" s="407"/>
      <c r="K15" s="408">
        <v>99.92</v>
      </c>
      <c r="L15" s="405">
        <f t="shared" si="2"/>
        <v>20</v>
      </c>
      <c r="M15" s="404">
        <f t="shared" si="3"/>
        <v>847.6</v>
      </c>
    </row>
    <row r="16" spans="1:13" ht="17.5" customHeight="1">
      <c r="A16" s="166" t="s">
        <v>73</v>
      </c>
      <c r="B16" s="168">
        <v>95704</v>
      </c>
      <c r="C16" s="168">
        <v>100717</v>
      </c>
      <c r="D16" s="168">
        <v>128933</v>
      </c>
      <c r="E16" s="168">
        <v>131190</v>
      </c>
      <c r="F16" s="168">
        <v>132906</v>
      </c>
      <c r="G16" s="405">
        <f>RANK(H16,H$7:H$43)</f>
        <v>14</v>
      </c>
      <c r="H16" s="406">
        <v>133354</v>
      </c>
      <c r="I16" s="401">
        <f t="shared" si="1"/>
        <v>6</v>
      </c>
      <c r="J16" s="407"/>
      <c r="K16" s="409">
        <v>213.84</v>
      </c>
      <c r="L16" s="405">
        <f t="shared" si="2"/>
        <v>26</v>
      </c>
      <c r="M16" s="404">
        <f t="shared" si="3"/>
        <v>623.6</v>
      </c>
    </row>
    <row r="17" spans="1:13" ht="17.5" customHeight="1">
      <c r="A17" s="166" t="s">
        <v>47</v>
      </c>
      <c r="B17" s="168">
        <v>170934</v>
      </c>
      <c r="C17" s="168">
        <v>171246</v>
      </c>
      <c r="D17" s="168">
        <v>172183</v>
      </c>
      <c r="E17" s="168">
        <v>172739</v>
      </c>
      <c r="F17" s="168">
        <v>168743</v>
      </c>
      <c r="G17" s="405">
        <f t="shared" si="0"/>
        <v>11</v>
      </c>
      <c r="H17" s="406">
        <v>164695</v>
      </c>
      <c r="I17" s="401">
        <f t="shared" si="1"/>
        <v>16</v>
      </c>
      <c r="J17" s="407"/>
      <c r="K17" s="408">
        <v>103.69</v>
      </c>
      <c r="L17" s="405">
        <f t="shared" si="2"/>
        <v>14</v>
      </c>
      <c r="M17" s="404">
        <f t="shared" si="3"/>
        <v>1588.3</v>
      </c>
    </row>
    <row r="18" spans="1:13" ht="17.5" customHeight="1">
      <c r="A18" s="166" t="s">
        <v>72</v>
      </c>
      <c r="B18" s="168">
        <v>59605</v>
      </c>
      <c r="C18" s="168">
        <v>61701</v>
      </c>
      <c r="D18" s="168">
        <v>61751</v>
      </c>
      <c r="E18" s="168">
        <v>60652</v>
      </c>
      <c r="F18" s="168">
        <v>58219</v>
      </c>
      <c r="G18" s="405">
        <f t="shared" si="0"/>
        <v>26</v>
      </c>
      <c r="H18" s="406">
        <v>56838</v>
      </c>
      <c r="I18" s="401">
        <f t="shared" si="1"/>
        <v>22</v>
      </c>
      <c r="J18" s="407"/>
      <c r="K18" s="408">
        <v>89.12</v>
      </c>
      <c r="L18" s="405">
        <f t="shared" si="2"/>
        <v>25</v>
      </c>
      <c r="M18" s="404">
        <f t="shared" si="3"/>
        <v>637.79999999999995</v>
      </c>
    </row>
    <row r="19" spans="1:13" ht="17.5" customHeight="1">
      <c r="A19" s="166" t="s">
        <v>71</v>
      </c>
      <c r="B19" s="168">
        <v>40963</v>
      </c>
      <c r="C19" s="168">
        <v>70643</v>
      </c>
      <c r="D19" s="168">
        <v>69058</v>
      </c>
      <c r="E19" s="168">
        <v>66586</v>
      </c>
      <c r="F19" s="168">
        <v>63745</v>
      </c>
      <c r="G19" s="405">
        <f t="shared" si="0"/>
        <v>25</v>
      </c>
      <c r="H19" s="406">
        <v>61198</v>
      </c>
      <c r="I19" s="401">
        <f t="shared" si="1"/>
        <v>12</v>
      </c>
      <c r="J19" s="407"/>
      <c r="K19" s="408">
        <v>130.47</v>
      </c>
      <c r="L19" s="405">
        <f t="shared" si="2"/>
        <v>27</v>
      </c>
      <c r="M19" s="404">
        <f t="shared" si="3"/>
        <v>469.1</v>
      </c>
    </row>
    <row r="20" spans="1:13" ht="17.5" customHeight="1">
      <c r="A20" s="166" t="s">
        <v>70</v>
      </c>
      <c r="B20" s="168">
        <v>154036</v>
      </c>
      <c r="C20" s="168">
        <v>158785</v>
      </c>
      <c r="D20" s="168">
        <v>164530</v>
      </c>
      <c r="E20" s="168">
        <v>167909</v>
      </c>
      <c r="F20" s="168">
        <v>176197</v>
      </c>
      <c r="G20" s="405">
        <f t="shared" si="0"/>
        <v>9</v>
      </c>
      <c r="H20" s="406">
        <v>175966</v>
      </c>
      <c r="I20" s="401">
        <f t="shared" si="1"/>
        <v>36</v>
      </c>
      <c r="J20" s="407"/>
      <c r="K20" s="408">
        <v>20.97</v>
      </c>
      <c r="L20" s="405">
        <f t="shared" si="2"/>
        <v>3</v>
      </c>
      <c r="M20" s="404">
        <f t="shared" si="3"/>
        <v>8391.2999999999993</v>
      </c>
    </row>
    <row r="21" spans="1:13" ht="17.5" customHeight="1">
      <c r="A21" s="166" t="s">
        <v>69</v>
      </c>
      <c r="B21" s="168">
        <v>327851</v>
      </c>
      <c r="C21" s="168">
        <v>380963</v>
      </c>
      <c r="D21" s="168">
        <v>404012</v>
      </c>
      <c r="E21" s="168">
        <v>413954</v>
      </c>
      <c r="F21" s="168">
        <v>426468</v>
      </c>
      <c r="G21" s="405">
        <f t="shared" si="0"/>
        <v>5</v>
      </c>
      <c r="H21" s="406">
        <v>434462</v>
      </c>
      <c r="I21" s="401">
        <f t="shared" si="1"/>
        <v>14</v>
      </c>
      <c r="J21" s="407"/>
      <c r="K21" s="408">
        <v>114.74</v>
      </c>
      <c r="L21" s="405">
        <f t="shared" si="2"/>
        <v>9</v>
      </c>
      <c r="M21" s="404">
        <f t="shared" si="3"/>
        <v>3786.5</v>
      </c>
    </row>
    <row r="22" spans="1:13" ht="17.5" customHeight="1">
      <c r="A22" s="166" t="s">
        <v>68</v>
      </c>
      <c r="B22" s="168">
        <v>23235</v>
      </c>
      <c r="C22" s="168">
        <v>22198</v>
      </c>
      <c r="D22" s="168">
        <v>20788</v>
      </c>
      <c r="E22" s="168">
        <v>19248</v>
      </c>
      <c r="F22" s="168">
        <v>16927</v>
      </c>
      <c r="G22" s="405">
        <f t="shared" si="0"/>
        <v>37</v>
      </c>
      <c r="H22" s="406">
        <v>15468</v>
      </c>
      <c r="I22" s="401">
        <f t="shared" si="1"/>
        <v>21</v>
      </c>
      <c r="J22" s="407" t="s">
        <v>296</v>
      </c>
      <c r="K22" s="409">
        <v>93.96</v>
      </c>
      <c r="L22" s="405">
        <f t="shared" si="2"/>
        <v>35</v>
      </c>
      <c r="M22" s="404">
        <f t="shared" si="3"/>
        <v>164.6</v>
      </c>
    </row>
    <row r="23" spans="1:13" ht="17.5" customHeight="1">
      <c r="A23" s="166" t="s">
        <v>67</v>
      </c>
      <c r="B23" s="168">
        <v>278218</v>
      </c>
      <c r="C23" s="168">
        <v>280255</v>
      </c>
      <c r="D23" s="168">
        <v>280416</v>
      </c>
      <c r="E23" s="168">
        <v>274656</v>
      </c>
      <c r="F23" s="168">
        <v>269524</v>
      </c>
      <c r="G23" s="405">
        <f t="shared" si="0"/>
        <v>6</v>
      </c>
      <c r="H23" s="406">
        <v>263402</v>
      </c>
      <c r="I23" s="401">
        <f t="shared" si="1"/>
        <v>1</v>
      </c>
      <c r="J23" s="407"/>
      <c r="K23" s="408">
        <v>368.16</v>
      </c>
      <c r="L23" s="405">
        <f t="shared" si="2"/>
        <v>22</v>
      </c>
      <c r="M23" s="404">
        <f t="shared" si="3"/>
        <v>715.5</v>
      </c>
    </row>
    <row r="24" spans="1:13" ht="17.5" customHeight="1">
      <c r="A24" s="166" t="s">
        <v>66</v>
      </c>
      <c r="B24" s="168">
        <v>150527</v>
      </c>
      <c r="C24" s="168">
        <v>152641</v>
      </c>
      <c r="D24" s="168">
        <v>163984</v>
      </c>
      <c r="E24" s="168">
        <v>174373</v>
      </c>
      <c r="F24" s="168">
        <v>199849</v>
      </c>
      <c r="G24" s="405">
        <f t="shared" si="0"/>
        <v>7</v>
      </c>
      <c r="H24" s="406">
        <v>211795</v>
      </c>
      <c r="I24" s="401">
        <f t="shared" si="1"/>
        <v>33</v>
      </c>
      <c r="J24" s="407"/>
      <c r="K24" s="408">
        <v>35.32</v>
      </c>
      <c r="L24" s="405">
        <f t="shared" si="2"/>
        <v>6</v>
      </c>
      <c r="M24" s="404">
        <f t="shared" si="3"/>
        <v>5996.5</v>
      </c>
    </row>
    <row r="25" spans="1:13" ht="17.5" customHeight="1">
      <c r="A25" s="166" t="s">
        <v>65</v>
      </c>
      <c r="B25" s="168">
        <v>168848</v>
      </c>
      <c r="C25" s="168">
        <v>180729</v>
      </c>
      <c r="D25" s="168">
        <v>189781</v>
      </c>
      <c r="E25" s="168">
        <v>193152</v>
      </c>
      <c r="F25" s="168">
        <v>199498</v>
      </c>
      <c r="G25" s="405">
        <f t="shared" si="0"/>
        <v>8</v>
      </c>
      <c r="H25" s="406">
        <v>203851</v>
      </c>
      <c r="I25" s="401">
        <f t="shared" si="1"/>
        <v>30</v>
      </c>
      <c r="J25" s="407"/>
      <c r="K25" s="408">
        <v>51.39</v>
      </c>
      <c r="L25" s="405">
        <f t="shared" si="2"/>
        <v>8</v>
      </c>
      <c r="M25" s="404">
        <f t="shared" si="3"/>
        <v>3966.7</v>
      </c>
    </row>
    <row r="26" spans="1:13" ht="17.5" customHeight="1">
      <c r="A26" s="166" t="s">
        <v>64</v>
      </c>
      <c r="B26" s="168">
        <v>127733</v>
      </c>
      <c r="C26" s="168">
        <v>131205</v>
      </c>
      <c r="D26" s="168">
        <v>134017</v>
      </c>
      <c r="E26" s="168">
        <v>131606</v>
      </c>
      <c r="F26" s="168">
        <v>130510</v>
      </c>
      <c r="G26" s="405">
        <f t="shared" si="0"/>
        <v>15</v>
      </c>
      <c r="H26" s="406">
        <v>130018</v>
      </c>
      <c r="I26" s="401">
        <f t="shared" si="1"/>
        <v>31</v>
      </c>
      <c r="J26" s="407"/>
      <c r="K26" s="408">
        <v>43.15</v>
      </c>
      <c r="L26" s="405">
        <f t="shared" si="2"/>
        <v>11</v>
      </c>
      <c r="M26" s="404">
        <f t="shared" si="3"/>
        <v>3013.2</v>
      </c>
    </row>
    <row r="27" spans="1:13" ht="17.5" customHeight="1">
      <c r="A27" s="166" t="s">
        <v>63</v>
      </c>
      <c r="B27" s="168">
        <v>29981</v>
      </c>
      <c r="C27" s="168">
        <v>36475</v>
      </c>
      <c r="D27" s="168">
        <v>35766</v>
      </c>
      <c r="E27" s="168">
        <v>33932</v>
      </c>
      <c r="F27" s="168">
        <v>32116</v>
      </c>
      <c r="G27" s="405">
        <f t="shared" si="0"/>
        <v>36</v>
      </c>
      <c r="H27" s="406">
        <v>30290</v>
      </c>
      <c r="I27" s="401">
        <f t="shared" si="1"/>
        <v>8</v>
      </c>
      <c r="J27" s="407"/>
      <c r="K27" s="408">
        <v>191.14</v>
      </c>
      <c r="L27" s="405">
        <f t="shared" si="2"/>
        <v>36</v>
      </c>
      <c r="M27" s="404">
        <f t="shared" si="3"/>
        <v>158.5</v>
      </c>
    </row>
    <row r="28" spans="1:13" ht="17.5" customHeight="1">
      <c r="A28" s="166" t="s">
        <v>62</v>
      </c>
      <c r="B28" s="168">
        <v>102573</v>
      </c>
      <c r="C28" s="168">
        <v>102812</v>
      </c>
      <c r="D28" s="168">
        <v>107853</v>
      </c>
      <c r="E28" s="168">
        <v>108917</v>
      </c>
      <c r="F28" s="168">
        <v>109932</v>
      </c>
      <c r="G28" s="405">
        <f t="shared" si="0"/>
        <v>16</v>
      </c>
      <c r="H28" s="406">
        <v>109631</v>
      </c>
      <c r="I28" s="401">
        <f t="shared" si="1"/>
        <v>35</v>
      </c>
      <c r="J28" s="407"/>
      <c r="K28" s="408">
        <v>21.08</v>
      </c>
      <c r="L28" s="405">
        <f t="shared" si="2"/>
        <v>7</v>
      </c>
      <c r="M28" s="404">
        <f t="shared" si="3"/>
        <v>5200.7</v>
      </c>
    </row>
    <row r="29" spans="1:13" ht="17.5" customHeight="1">
      <c r="A29" s="166" t="s">
        <v>61</v>
      </c>
      <c r="B29" s="168">
        <v>92076</v>
      </c>
      <c r="C29" s="168">
        <v>90977</v>
      </c>
      <c r="D29" s="168">
        <v>89168</v>
      </c>
      <c r="E29" s="168">
        <v>86033</v>
      </c>
      <c r="F29" s="168">
        <v>82206</v>
      </c>
      <c r="G29" s="405">
        <f t="shared" si="0"/>
        <v>20</v>
      </c>
      <c r="H29" s="406">
        <v>79032</v>
      </c>
      <c r="I29" s="401">
        <f t="shared" si="1"/>
        <v>2</v>
      </c>
      <c r="J29" s="407"/>
      <c r="K29" s="408">
        <v>318.77999999999997</v>
      </c>
      <c r="L29" s="405">
        <f t="shared" si="2"/>
        <v>32</v>
      </c>
      <c r="M29" s="404">
        <f t="shared" si="3"/>
        <v>247.9</v>
      </c>
    </row>
    <row r="30" spans="1:13" ht="17.5" customHeight="1">
      <c r="A30" s="166" t="s">
        <v>60</v>
      </c>
      <c r="B30" s="168">
        <v>52839</v>
      </c>
      <c r="C30" s="168">
        <v>50162</v>
      </c>
      <c r="D30" s="168">
        <v>48073</v>
      </c>
      <c r="E30" s="168">
        <v>45601</v>
      </c>
      <c r="F30" s="168">
        <v>42465</v>
      </c>
      <c r="G30" s="405">
        <f t="shared" ref="G30:G42" si="4">RANK(H30,H$7:H$43)</f>
        <v>32</v>
      </c>
      <c r="H30" s="406">
        <v>39710</v>
      </c>
      <c r="I30" s="401">
        <f t="shared" si="1"/>
        <v>7</v>
      </c>
      <c r="J30" s="407"/>
      <c r="K30" s="408">
        <v>205.4</v>
      </c>
      <c r="L30" s="405">
        <f t="shared" si="2"/>
        <v>34</v>
      </c>
      <c r="M30" s="404">
        <f t="shared" si="3"/>
        <v>193.3</v>
      </c>
    </row>
    <row r="31" spans="1:13" ht="17.5" customHeight="1">
      <c r="A31" s="166" t="s">
        <v>59</v>
      </c>
      <c r="B31" s="168">
        <v>132984</v>
      </c>
      <c r="C31" s="168">
        <v>155290</v>
      </c>
      <c r="D31" s="168">
        <v>164877</v>
      </c>
      <c r="E31" s="168">
        <v>164024</v>
      </c>
      <c r="F31" s="168">
        <v>171362</v>
      </c>
      <c r="G31" s="405">
        <f t="shared" si="4"/>
        <v>10</v>
      </c>
      <c r="H31" s="406">
        <v>172056</v>
      </c>
      <c r="I31" s="401">
        <f t="shared" si="1"/>
        <v>37</v>
      </c>
      <c r="J31" s="407" t="s">
        <v>296</v>
      </c>
      <c r="K31" s="409">
        <v>17.25</v>
      </c>
      <c r="L31" s="405">
        <f t="shared" si="2"/>
        <v>1</v>
      </c>
      <c r="M31" s="404">
        <f t="shared" si="3"/>
        <v>9974.2999999999993</v>
      </c>
    </row>
    <row r="32" spans="1:13" ht="17.5" customHeight="1">
      <c r="A32" s="166" t="s">
        <v>58</v>
      </c>
      <c r="B32" s="168">
        <v>82552</v>
      </c>
      <c r="C32" s="168">
        <v>84770</v>
      </c>
      <c r="D32" s="168">
        <v>86726</v>
      </c>
      <c r="E32" s="168">
        <v>89245</v>
      </c>
      <c r="F32" s="168">
        <v>93576</v>
      </c>
      <c r="G32" s="405">
        <f t="shared" si="4"/>
        <v>18</v>
      </c>
      <c r="H32" s="406">
        <v>94857</v>
      </c>
      <c r="I32" s="401">
        <f t="shared" si="1"/>
        <v>34</v>
      </c>
      <c r="J32" s="407"/>
      <c r="K32" s="408">
        <v>34.520000000000003</v>
      </c>
      <c r="L32" s="405">
        <f t="shared" si="2"/>
        <v>12</v>
      </c>
      <c r="M32" s="404">
        <f t="shared" si="3"/>
        <v>2747.9</v>
      </c>
    </row>
    <row r="33" spans="1:13" ht="17.5" customHeight="1">
      <c r="A33" s="166" t="s">
        <v>297</v>
      </c>
      <c r="B33" s="168">
        <v>58593</v>
      </c>
      <c r="C33" s="168">
        <v>59108</v>
      </c>
      <c r="D33" s="168">
        <v>60355</v>
      </c>
      <c r="E33" s="168">
        <v>60952</v>
      </c>
      <c r="F33" s="168">
        <v>63883</v>
      </c>
      <c r="G33" s="405">
        <f t="shared" si="4"/>
        <v>23</v>
      </c>
      <c r="H33" s="406">
        <v>65040</v>
      </c>
      <c r="I33" s="401">
        <f t="shared" si="1"/>
        <v>20</v>
      </c>
      <c r="J33" s="407"/>
      <c r="K33" s="408">
        <v>94.82</v>
      </c>
      <c r="L33" s="405">
        <f t="shared" si="2"/>
        <v>23</v>
      </c>
      <c r="M33" s="404">
        <f t="shared" si="3"/>
        <v>685.9</v>
      </c>
    </row>
    <row r="34" spans="1:13" ht="17.5" customHeight="1">
      <c r="A34" s="166" t="s">
        <v>57</v>
      </c>
      <c r="B34" s="168">
        <v>72595</v>
      </c>
      <c r="C34" s="168">
        <v>75735</v>
      </c>
      <c r="D34" s="168">
        <v>73212</v>
      </c>
      <c r="E34" s="168">
        <v>70734</v>
      </c>
      <c r="F34" s="168">
        <v>67455</v>
      </c>
      <c r="G34" s="405">
        <f t="shared" si="4"/>
        <v>22</v>
      </c>
      <c r="H34" s="406">
        <v>65573</v>
      </c>
      <c r="I34" s="401">
        <f t="shared" si="1"/>
        <v>25</v>
      </c>
      <c r="J34" s="407"/>
      <c r="K34" s="408">
        <v>74.94</v>
      </c>
      <c r="L34" s="405">
        <f t="shared" si="2"/>
        <v>19</v>
      </c>
      <c r="M34" s="404">
        <f t="shared" si="3"/>
        <v>875</v>
      </c>
    </row>
    <row r="35" spans="1:13" ht="17.5" customHeight="1">
      <c r="A35" s="166" t="s">
        <v>56</v>
      </c>
      <c r="B35" s="168">
        <v>60468</v>
      </c>
      <c r="C35" s="168">
        <v>60060</v>
      </c>
      <c r="D35" s="168">
        <v>88176</v>
      </c>
      <c r="E35" s="168">
        <v>92670</v>
      </c>
      <c r="F35" s="168">
        <v>102609</v>
      </c>
      <c r="G35" s="405">
        <f t="shared" si="4"/>
        <v>17</v>
      </c>
      <c r="H35" s="406">
        <v>108364</v>
      </c>
      <c r="I35" s="401">
        <f t="shared" si="1"/>
        <v>13</v>
      </c>
      <c r="J35" s="407"/>
      <c r="K35" s="408">
        <v>123.79</v>
      </c>
      <c r="L35" s="405">
        <f t="shared" si="2"/>
        <v>18</v>
      </c>
      <c r="M35" s="404">
        <f t="shared" si="3"/>
        <v>875.4</v>
      </c>
    </row>
    <row r="36" spans="1:13" ht="17.5" customHeight="1">
      <c r="A36" s="166" t="s">
        <v>55</v>
      </c>
      <c r="B36" s="168">
        <v>0</v>
      </c>
      <c r="C36" s="168">
        <v>53005</v>
      </c>
      <c r="D36" s="168">
        <v>60345</v>
      </c>
      <c r="E36" s="168">
        <v>61674</v>
      </c>
      <c r="F36" s="168">
        <v>62441</v>
      </c>
      <c r="G36" s="405">
        <f t="shared" si="4"/>
        <v>24</v>
      </c>
      <c r="H36" s="406">
        <v>61615</v>
      </c>
      <c r="I36" s="401">
        <f t="shared" si="1"/>
        <v>32</v>
      </c>
      <c r="J36" s="407"/>
      <c r="K36" s="408">
        <v>35.479999999999997</v>
      </c>
      <c r="L36" s="405">
        <f t="shared" si="2"/>
        <v>13</v>
      </c>
      <c r="M36" s="404">
        <f t="shared" si="3"/>
        <v>1736.6</v>
      </c>
    </row>
    <row r="37" spans="1:13" ht="17.5" customHeight="1">
      <c r="A37" s="166" t="s">
        <v>144</v>
      </c>
      <c r="B37" s="168">
        <v>0</v>
      </c>
      <c r="C37" s="168">
        <v>51370</v>
      </c>
      <c r="D37" s="168">
        <v>51087</v>
      </c>
      <c r="E37" s="168">
        <v>49636</v>
      </c>
      <c r="F37" s="168">
        <v>49735</v>
      </c>
      <c r="G37" s="405">
        <f t="shared" si="4"/>
        <v>28</v>
      </c>
      <c r="H37" s="406">
        <v>49435</v>
      </c>
      <c r="I37" s="401">
        <f t="shared" si="1"/>
        <v>29</v>
      </c>
      <c r="J37" s="407"/>
      <c r="K37" s="408">
        <v>53.88</v>
      </c>
      <c r="L37" s="405">
        <f t="shared" si="2"/>
        <v>17</v>
      </c>
      <c r="M37" s="404">
        <f t="shared" si="3"/>
        <v>917.5</v>
      </c>
    </row>
    <row r="38" spans="1:13" ht="17.5" customHeight="1">
      <c r="A38" s="166" t="s">
        <v>54</v>
      </c>
      <c r="B38" s="168">
        <v>0</v>
      </c>
      <c r="C38" s="168">
        <v>0</v>
      </c>
      <c r="D38" s="168">
        <v>42104</v>
      </c>
      <c r="E38" s="168">
        <v>39033</v>
      </c>
      <c r="F38" s="168">
        <v>35831</v>
      </c>
      <c r="G38" s="405">
        <f t="shared" si="4"/>
        <v>34</v>
      </c>
      <c r="H38" s="406">
        <v>33187</v>
      </c>
      <c r="I38" s="401">
        <f t="shared" si="1"/>
        <v>5</v>
      </c>
      <c r="J38" s="407"/>
      <c r="K38" s="408">
        <v>229.55</v>
      </c>
      <c r="L38" s="405">
        <f t="shared" si="2"/>
        <v>37</v>
      </c>
      <c r="M38" s="404">
        <f t="shared" si="3"/>
        <v>144.6</v>
      </c>
    </row>
    <row r="39" spans="1:13" ht="17.5" customHeight="1">
      <c r="A39" s="166" t="s">
        <v>53</v>
      </c>
      <c r="B39" s="168">
        <v>0</v>
      </c>
      <c r="C39" s="168">
        <v>0</v>
      </c>
      <c r="D39" s="168">
        <v>39814</v>
      </c>
      <c r="E39" s="168">
        <v>37261</v>
      </c>
      <c r="F39" s="168">
        <v>35040</v>
      </c>
      <c r="G39" s="405">
        <f t="shared" si="4"/>
        <v>35</v>
      </c>
      <c r="H39" s="406">
        <v>32958</v>
      </c>
      <c r="I39" s="401">
        <f t="shared" si="1"/>
        <v>18</v>
      </c>
      <c r="J39" s="407"/>
      <c r="K39" s="408">
        <v>101.48</v>
      </c>
      <c r="L39" s="405">
        <f t="shared" si="2"/>
        <v>29</v>
      </c>
      <c r="M39" s="404">
        <f t="shared" si="3"/>
        <v>324.8</v>
      </c>
    </row>
    <row r="40" spans="1:13" ht="17.5" customHeight="1">
      <c r="A40" s="166" t="s">
        <v>52</v>
      </c>
      <c r="B40" s="168">
        <v>0</v>
      </c>
      <c r="C40" s="168">
        <v>0</v>
      </c>
      <c r="D40" s="168">
        <v>82866</v>
      </c>
      <c r="E40" s="168">
        <v>77499</v>
      </c>
      <c r="F40" s="168">
        <v>72356</v>
      </c>
      <c r="G40" s="405">
        <f t="shared" si="4"/>
        <v>21</v>
      </c>
      <c r="H40" s="406">
        <v>68062</v>
      </c>
      <c r="I40" s="401">
        <f t="shared" si="1"/>
        <v>4</v>
      </c>
      <c r="J40" s="407"/>
      <c r="K40" s="408">
        <v>262.35000000000002</v>
      </c>
      <c r="L40" s="405">
        <f t="shared" si="2"/>
        <v>31</v>
      </c>
      <c r="M40" s="404">
        <f t="shared" si="3"/>
        <v>259.39999999999998</v>
      </c>
    </row>
    <row r="41" spans="1:13" ht="17.5" customHeight="1">
      <c r="A41" s="166" t="s">
        <v>51</v>
      </c>
      <c r="B41" s="168">
        <v>0</v>
      </c>
      <c r="C41" s="168">
        <v>0</v>
      </c>
      <c r="D41" s="168">
        <v>56089</v>
      </c>
      <c r="E41" s="168">
        <v>52222</v>
      </c>
      <c r="F41" s="168">
        <v>48444</v>
      </c>
      <c r="G41" s="405">
        <f t="shared" si="4"/>
        <v>30</v>
      </c>
      <c r="H41" s="406">
        <v>46068</v>
      </c>
      <c r="I41" s="401">
        <f t="shared" si="1"/>
        <v>10</v>
      </c>
      <c r="J41" s="407"/>
      <c r="K41" s="408">
        <v>146.77000000000001</v>
      </c>
      <c r="L41" s="405">
        <f t="shared" si="2"/>
        <v>30</v>
      </c>
      <c r="M41" s="404">
        <f t="shared" si="3"/>
        <v>313.89999999999998</v>
      </c>
    </row>
    <row r="42" spans="1:13" ht="17.5" customHeight="1">
      <c r="A42" s="166" t="s">
        <v>50</v>
      </c>
      <c r="B42" s="168">
        <v>0</v>
      </c>
      <c r="C42" s="168">
        <v>0</v>
      </c>
      <c r="D42" s="168">
        <v>40962</v>
      </c>
      <c r="E42" s="168">
        <v>38594</v>
      </c>
      <c r="F42" s="168">
        <v>35544</v>
      </c>
      <c r="G42" s="405">
        <f t="shared" si="4"/>
        <v>33</v>
      </c>
      <c r="H42" s="406">
        <v>33378</v>
      </c>
      <c r="I42" s="401">
        <f t="shared" si="1"/>
        <v>9</v>
      </c>
      <c r="J42" s="407"/>
      <c r="K42" s="408">
        <v>157.5</v>
      </c>
      <c r="L42" s="405">
        <f t="shared" si="2"/>
        <v>33</v>
      </c>
      <c r="M42" s="404">
        <f>ROUND(H42/K42,1)</f>
        <v>211.9</v>
      </c>
    </row>
    <row r="43" spans="1:13" ht="17.5" customHeight="1">
      <c r="A43" s="170" t="s">
        <v>397</v>
      </c>
      <c r="B43" s="171">
        <v>0</v>
      </c>
      <c r="C43" s="171">
        <v>0</v>
      </c>
      <c r="D43" s="171">
        <v>0</v>
      </c>
      <c r="E43" s="171">
        <v>49184</v>
      </c>
      <c r="F43" s="171">
        <v>48129</v>
      </c>
      <c r="G43" s="410">
        <f t="shared" si="0"/>
        <v>29</v>
      </c>
      <c r="H43" s="411">
        <v>47083</v>
      </c>
      <c r="I43" s="401">
        <f t="shared" si="1"/>
        <v>27</v>
      </c>
      <c r="J43" s="412"/>
      <c r="K43" s="413">
        <v>58.08</v>
      </c>
      <c r="L43" s="410">
        <f t="shared" si="2"/>
        <v>21</v>
      </c>
      <c r="M43" s="414">
        <f t="shared" si="3"/>
        <v>810.7</v>
      </c>
    </row>
    <row r="44" spans="1:13" ht="17.5" customHeight="1">
      <c r="A44" s="172" t="s">
        <v>285</v>
      </c>
      <c r="B44" s="171">
        <f>SUM(B7:B42)</f>
        <v>5099614</v>
      </c>
      <c r="C44" s="171">
        <f>SUM(C7:C42)</f>
        <v>5456469</v>
      </c>
      <c r="D44" s="171">
        <f>SUM(D7:D42)</f>
        <v>5943409</v>
      </c>
      <c r="E44" s="171">
        <f>SUM(E7:E42)</f>
        <v>5963367</v>
      </c>
      <c r="F44" s="171">
        <f>SUM(F7:F42)</f>
        <v>6039517</v>
      </c>
      <c r="G44" s="415"/>
      <c r="H44" s="411">
        <f>SUM(H7:H43)</f>
        <v>6084025</v>
      </c>
      <c r="I44" s="415"/>
      <c r="J44" s="412"/>
      <c r="K44" s="413">
        <f>SUM(K7:K43)</f>
        <v>4404.3600000000006</v>
      </c>
      <c r="L44" s="415"/>
      <c r="M44" s="414">
        <f>ROUND(H44/K44,1)</f>
        <v>1381.4</v>
      </c>
    </row>
    <row r="45" spans="1:13" ht="16.5" customHeight="1">
      <c r="A45" s="173" t="s">
        <v>711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4" t="s">
        <v>618</v>
      </c>
    </row>
    <row r="46" spans="1:13" ht="16.5" customHeight="1">
      <c r="A46" s="131" t="s">
        <v>712</v>
      </c>
      <c r="M46" s="175" t="s">
        <v>298</v>
      </c>
    </row>
  </sheetData>
  <mergeCells count="13">
    <mergeCell ref="I5:I6"/>
    <mergeCell ref="L5:L6"/>
    <mergeCell ref="D4:D6"/>
    <mergeCell ref="B3:E3"/>
    <mergeCell ref="A1:M1"/>
    <mergeCell ref="A3:A6"/>
    <mergeCell ref="G3:M3"/>
    <mergeCell ref="B4:B6"/>
    <mergeCell ref="J5:K5"/>
    <mergeCell ref="C4:C6"/>
    <mergeCell ref="E4:E6"/>
    <mergeCell ref="G5:G6"/>
    <mergeCell ref="F4:F6"/>
  </mergeCells>
  <phoneticPr fontId="7"/>
  <printOptions horizontalCentered="1"/>
  <pageMargins left="0.39370078740157483" right="0.39370078740157483" top="0.59055118110236227" bottom="0.59055118110236227" header="0.51181102362204722" footer="0"/>
  <pageSetup paperSize="9" scale="96" orientation="portrait" r:id="rId1"/>
  <headerFooter alignWithMargins="0">
    <oddFooter>&amp;C&amp;12-&amp;A-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M47"/>
  <sheetViews>
    <sheetView view="pageBreakPreview" topLeftCell="A29" zoomScale="70" zoomScaleNormal="100" zoomScaleSheetLayoutView="70" workbookViewId="0">
      <selection activeCell="O13" sqref="O13"/>
    </sheetView>
  </sheetViews>
  <sheetFormatPr defaultColWidth="9" defaultRowHeight="13"/>
  <cols>
    <col min="1" max="1" width="13.6328125" style="132" customWidth="1"/>
    <col min="2" max="3" width="11.26953125" style="132" customWidth="1"/>
    <col min="4" max="6" width="10.7265625" style="132" customWidth="1"/>
    <col min="7" max="7" width="4.453125" style="132" customWidth="1"/>
    <col min="8" max="8" width="9" style="133" customWidth="1"/>
    <col min="9" max="16384" width="9" style="132"/>
  </cols>
  <sheetData>
    <row r="1" spans="1:13" ht="23">
      <c r="A1" s="520" t="s">
        <v>515</v>
      </c>
      <c r="B1" s="520"/>
      <c r="C1" s="520"/>
      <c r="D1" s="520"/>
      <c r="E1" s="520"/>
      <c r="F1" s="520"/>
      <c r="G1" s="520"/>
      <c r="H1" s="520"/>
      <c r="I1" s="131"/>
      <c r="J1" s="131"/>
      <c r="K1" s="131"/>
      <c r="L1" s="131"/>
      <c r="M1" s="131"/>
    </row>
    <row r="2" spans="1:13" ht="9" customHeight="1"/>
    <row r="3" spans="1:13" ht="16.5" customHeight="1">
      <c r="H3" s="133" t="s">
        <v>707</v>
      </c>
    </row>
    <row r="4" spans="1:13">
      <c r="A4" s="534" t="s">
        <v>694</v>
      </c>
      <c r="B4" s="536" t="s">
        <v>184</v>
      </c>
      <c r="C4" s="538" t="s">
        <v>170</v>
      </c>
      <c r="D4" s="134"/>
      <c r="E4" s="135"/>
      <c r="F4" s="135"/>
      <c r="G4" s="136"/>
      <c r="H4" s="532" t="s">
        <v>186</v>
      </c>
    </row>
    <row r="5" spans="1:13" ht="43.5" customHeight="1">
      <c r="A5" s="535"/>
      <c r="B5" s="537"/>
      <c r="C5" s="537"/>
      <c r="D5" s="137" t="s">
        <v>171</v>
      </c>
      <c r="E5" s="138" t="s">
        <v>172</v>
      </c>
      <c r="F5" s="138" t="s">
        <v>173</v>
      </c>
      <c r="G5" s="139" t="s">
        <v>182</v>
      </c>
      <c r="H5" s="533"/>
    </row>
    <row r="6" spans="1:13" ht="16.5" customHeight="1">
      <c r="A6" s="140" t="s">
        <v>174</v>
      </c>
      <c r="B6" s="141">
        <v>980931</v>
      </c>
      <c r="C6" s="142">
        <v>257527</v>
      </c>
      <c r="D6" s="143">
        <v>107229</v>
      </c>
      <c r="E6" s="143">
        <v>106512</v>
      </c>
      <c r="F6" s="144">
        <v>43786</v>
      </c>
      <c r="G6" s="141">
        <f>RANK(H6,$H$6:$H$42)</f>
        <v>27</v>
      </c>
      <c r="H6" s="145">
        <f>C6/B6*100</f>
        <v>26.253324647707128</v>
      </c>
    </row>
    <row r="7" spans="1:13" ht="16.5" customHeight="1">
      <c r="A7" s="140" t="s">
        <v>81</v>
      </c>
      <c r="B7" s="141">
        <v>54646</v>
      </c>
      <c r="C7" s="146">
        <v>21987</v>
      </c>
      <c r="D7" s="147">
        <v>9794</v>
      </c>
      <c r="E7" s="147">
        <v>8005</v>
      </c>
      <c r="F7" s="148">
        <v>4188</v>
      </c>
      <c r="G7" s="141">
        <f t="shared" ref="G7:G40" si="0">RANK(H7,$H$6:$H$42)</f>
        <v>5</v>
      </c>
      <c r="H7" s="145">
        <f t="shared" ref="H7:H42" si="1">C7/B7*100</f>
        <v>40.235332869743438</v>
      </c>
    </row>
    <row r="8" spans="1:13" ht="16.5" customHeight="1">
      <c r="A8" s="140" t="s">
        <v>80</v>
      </c>
      <c r="B8" s="141">
        <v>494095</v>
      </c>
      <c r="C8" s="146">
        <v>106266</v>
      </c>
      <c r="D8" s="147">
        <v>46566</v>
      </c>
      <c r="E8" s="147">
        <v>42341</v>
      </c>
      <c r="F8" s="148">
        <v>17359</v>
      </c>
      <c r="G8" s="141">
        <f t="shared" si="0"/>
        <v>36</v>
      </c>
      <c r="H8" s="145">
        <f t="shared" si="1"/>
        <v>21.507200032382435</v>
      </c>
    </row>
    <row r="9" spans="1:13" ht="16.5" customHeight="1">
      <c r="A9" s="140" t="s">
        <v>79</v>
      </c>
      <c r="B9" s="141">
        <v>648594</v>
      </c>
      <c r="C9" s="146">
        <v>155293</v>
      </c>
      <c r="D9" s="147">
        <v>63206</v>
      </c>
      <c r="E9" s="147">
        <v>64379</v>
      </c>
      <c r="F9" s="148">
        <v>27708</v>
      </c>
      <c r="G9" s="141">
        <f t="shared" si="0"/>
        <v>33</v>
      </c>
      <c r="H9" s="145">
        <f t="shared" si="1"/>
        <v>23.943021366216772</v>
      </c>
    </row>
    <row r="10" spans="1:13" ht="16.5" customHeight="1">
      <c r="A10" s="140" t="s">
        <v>78</v>
      </c>
      <c r="B10" s="141">
        <v>43839</v>
      </c>
      <c r="C10" s="146">
        <v>17805</v>
      </c>
      <c r="D10" s="147">
        <v>7234</v>
      </c>
      <c r="E10" s="147">
        <v>7045</v>
      </c>
      <c r="F10" s="148">
        <v>3526</v>
      </c>
      <c r="G10" s="141">
        <f t="shared" si="0"/>
        <v>4</v>
      </c>
      <c r="H10" s="145">
        <f t="shared" si="1"/>
        <v>40.614521316635873</v>
      </c>
    </row>
    <row r="11" spans="1:13" ht="16.5" customHeight="1">
      <c r="A11" s="140" t="s">
        <v>77</v>
      </c>
      <c r="B11" s="141">
        <v>136645</v>
      </c>
      <c r="C11" s="146">
        <v>37966</v>
      </c>
      <c r="D11" s="147">
        <v>16602</v>
      </c>
      <c r="E11" s="147">
        <v>15498</v>
      </c>
      <c r="F11" s="148">
        <v>5866</v>
      </c>
      <c r="G11" s="141">
        <f t="shared" si="0"/>
        <v>25</v>
      </c>
      <c r="H11" s="145">
        <f t="shared" si="1"/>
        <v>27.784404844670497</v>
      </c>
    </row>
    <row r="12" spans="1:13" ht="16.5" customHeight="1">
      <c r="A12" s="140" t="s">
        <v>76</v>
      </c>
      <c r="B12" s="141">
        <v>498893</v>
      </c>
      <c r="C12" s="146">
        <v>129047</v>
      </c>
      <c r="D12" s="147">
        <v>53382</v>
      </c>
      <c r="E12" s="147">
        <v>53178</v>
      </c>
      <c r="F12" s="148">
        <v>22487</v>
      </c>
      <c r="G12" s="141">
        <f t="shared" si="0"/>
        <v>29</v>
      </c>
      <c r="H12" s="145">
        <f t="shared" si="1"/>
        <v>25.866668804733678</v>
      </c>
    </row>
    <row r="13" spans="1:13" ht="16.5" customHeight="1">
      <c r="A13" s="140" t="s">
        <v>75</v>
      </c>
      <c r="B13" s="141">
        <v>153656</v>
      </c>
      <c r="C13" s="146">
        <v>47860</v>
      </c>
      <c r="D13" s="147">
        <v>21208</v>
      </c>
      <c r="E13" s="147">
        <v>19710</v>
      </c>
      <c r="F13" s="148">
        <v>6942</v>
      </c>
      <c r="G13" s="141">
        <f t="shared" si="0"/>
        <v>18</v>
      </c>
      <c r="H13" s="145">
        <f t="shared" si="1"/>
        <v>31.147498307908577</v>
      </c>
    </row>
    <row r="14" spans="1:13" ht="16.5" customHeight="1">
      <c r="A14" s="140" t="s">
        <v>74</v>
      </c>
      <c r="B14" s="141">
        <v>86305</v>
      </c>
      <c r="C14" s="146">
        <v>29679</v>
      </c>
      <c r="D14" s="147">
        <v>13084</v>
      </c>
      <c r="E14" s="147">
        <v>11724</v>
      </c>
      <c r="F14" s="148">
        <v>4871</v>
      </c>
      <c r="G14" s="141">
        <f t="shared" si="0"/>
        <v>12</v>
      </c>
      <c r="H14" s="145">
        <f t="shared" si="1"/>
        <v>34.388505880308209</v>
      </c>
    </row>
    <row r="15" spans="1:13" ht="16.5" customHeight="1">
      <c r="A15" s="140" t="s">
        <v>73</v>
      </c>
      <c r="B15" s="141">
        <v>132445</v>
      </c>
      <c r="C15" s="146">
        <v>32043</v>
      </c>
      <c r="D15" s="147">
        <v>15428</v>
      </c>
      <c r="E15" s="147">
        <v>11803</v>
      </c>
      <c r="F15" s="148">
        <v>4812</v>
      </c>
      <c r="G15" s="141">
        <f>RANK(H15,$H$6:$H$42)</f>
        <v>32</v>
      </c>
      <c r="H15" s="145">
        <f t="shared" si="1"/>
        <v>24.193438785911134</v>
      </c>
    </row>
    <row r="16" spans="1:13" ht="16.5" customHeight="1">
      <c r="A16" s="140" t="s">
        <v>47</v>
      </c>
      <c r="B16" s="141">
        <v>169930</v>
      </c>
      <c r="C16" s="146">
        <v>56989</v>
      </c>
      <c r="D16" s="147">
        <v>24765</v>
      </c>
      <c r="E16" s="147">
        <v>23671</v>
      </c>
      <c r="F16" s="148">
        <v>8553</v>
      </c>
      <c r="G16" s="141">
        <f t="shared" si="0"/>
        <v>14</v>
      </c>
      <c r="H16" s="145">
        <f t="shared" si="1"/>
        <v>33.536750426646265</v>
      </c>
    </row>
    <row r="17" spans="1:8" ht="16.5" customHeight="1">
      <c r="A17" s="140" t="s">
        <v>72</v>
      </c>
      <c r="B17" s="141">
        <v>56578</v>
      </c>
      <c r="C17" s="146">
        <v>18258</v>
      </c>
      <c r="D17" s="147">
        <v>9027</v>
      </c>
      <c r="E17" s="147">
        <v>6511</v>
      </c>
      <c r="F17" s="148">
        <v>2720</v>
      </c>
      <c r="G17" s="141">
        <f t="shared" si="0"/>
        <v>17</v>
      </c>
      <c r="H17" s="145">
        <f t="shared" si="1"/>
        <v>32.270493831524618</v>
      </c>
    </row>
    <row r="18" spans="1:8" ht="16.5" customHeight="1">
      <c r="A18" s="140" t="s">
        <v>71</v>
      </c>
      <c r="B18" s="141">
        <v>62280</v>
      </c>
      <c r="C18" s="146">
        <v>20232</v>
      </c>
      <c r="D18" s="147">
        <v>9585</v>
      </c>
      <c r="E18" s="147">
        <v>7113</v>
      </c>
      <c r="F18" s="148">
        <v>3534</v>
      </c>
      <c r="G18" s="141">
        <f t="shared" si="0"/>
        <v>16</v>
      </c>
      <c r="H18" s="145">
        <f t="shared" si="1"/>
        <v>32.48554913294798</v>
      </c>
    </row>
    <row r="19" spans="1:8" ht="16.5" customHeight="1">
      <c r="A19" s="140" t="s">
        <v>70</v>
      </c>
      <c r="B19" s="141">
        <v>175027</v>
      </c>
      <c r="C19" s="146">
        <v>41506</v>
      </c>
      <c r="D19" s="147">
        <v>17340</v>
      </c>
      <c r="E19" s="147">
        <v>16773</v>
      </c>
      <c r="F19" s="148">
        <v>7393</v>
      </c>
      <c r="G19" s="141">
        <f t="shared" si="0"/>
        <v>34</v>
      </c>
      <c r="H19" s="145">
        <f t="shared" si="1"/>
        <v>23.714055545715805</v>
      </c>
    </row>
    <row r="20" spans="1:8" ht="16.5" customHeight="1">
      <c r="A20" s="140" t="s">
        <v>69</v>
      </c>
      <c r="B20" s="141">
        <v>435633</v>
      </c>
      <c r="C20" s="146">
        <v>113404</v>
      </c>
      <c r="D20" s="147">
        <v>48639</v>
      </c>
      <c r="E20" s="147">
        <v>46240</v>
      </c>
      <c r="F20" s="148">
        <v>18525</v>
      </c>
      <c r="G20" s="141">
        <f t="shared" si="0"/>
        <v>28</v>
      </c>
      <c r="H20" s="145">
        <f t="shared" si="1"/>
        <v>26.032004003369806</v>
      </c>
    </row>
    <row r="21" spans="1:8" ht="16.5" customHeight="1">
      <c r="A21" s="140" t="s">
        <v>68</v>
      </c>
      <c r="B21" s="141">
        <v>15465</v>
      </c>
      <c r="C21" s="146">
        <v>7232</v>
      </c>
      <c r="D21" s="147">
        <v>2991</v>
      </c>
      <c r="E21" s="147">
        <v>2767</v>
      </c>
      <c r="F21" s="148">
        <v>1474</v>
      </c>
      <c r="G21" s="141">
        <f t="shared" si="0"/>
        <v>2</v>
      </c>
      <c r="H21" s="145">
        <f t="shared" si="1"/>
        <v>46.763659877141933</v>
      </c>
    </row>
    <row r="22" spans="1:8" ht="16.5" customHeight="1">
      <c r="A22" s="140" t="s">
        <v>67</v>
      </c>
      <c r="B22" s="141">
        <v>268068</v>
      </c>
      <c r="C22" s="146">
        <v>82568</v>
      </c>
      <c r="D22" s="147">
        <v>37716</v>
      </c>
      <c r="E22" s="147">
        <v>32577</v>
      </c>
      <c r="F22" s="148">
        <v>12275</v>
      </c>
      <c r="G22" s="141">
        <f t="shared" si="0"/>
        <v>20</v>
      </c>
      <c r="H22" s="145">
        <f t="shared" si="1"/>
        <v>30.801140009251384</v>
      </c>
    </row>
    <row r="23" spans="1:8" ht="16.5" customHeight="1">
      <c r="A23" s="140" t="s">
        <v>66</v>
      </c>
      <c r="B23" s="141">
        <v>211097</v>
      </c>
      <c r="C23" s="146">
        <v>47304</v>
      </c>
      <c r="D23" s="147">
        <v>19625</v>
      </c>
      <c r="E23" s="147">
        <v>19892</v>
      </c>
      <c r="F23" s="148">
        <v>7787</v>
      </c>
      <c r="G23" s="141">
        <f>RANK(H23,$H$6:$H$42)</f>
        <v>35</v>
      </c>
      <c r="H23" s="145">
        <f t="shared" si="1"/>
        <v>22.408655736462386</v>
      </c>
    </row>
    <row r="24" spans="1:8" ht="16.5" customHeight="1">
      <c r="A24" s="140" t="s">
        <v>65</v>
      </c>
      <c r="B24" s="141">
        <v>205965</v>
      </c>
      <c r="C24" s="146">
        <v>51050</v>
      </c>
      <c r="D24" s="147">
        <v>20695</v>
      </c>
      <c r="E24" s="147">
        <v>21539</v>
      </c>
      <c r="F24" s="148">
        <v>8816</v>
      </c>
      <c r="G24" s="141">
        <f t="shared" si="0"/>
        <v>30</v>
      </c>
      <c r="H24" s="145">
        <f t="shared" si="1"/>
        <v>24.785764571650525</v>
      </c>
    </row>
    <row r="25" spans="1:8" ht="16.5" customHeight="1">
      <c r="A25" s="140" t="s">
        <v>64</v>
      </c>
      <c r="B25" s="141">
        <v>131262</v>
      </c>
      <c r="C25" s="146">
        <v>40475</v>
      </c>
      <c r="D25" s="147">
        <v>16042</v>
      </c>
      <c r="E25" s="147">
        <v>17437</v>
      </c>
      <c r="F25" s="148">
        <v>6996</v>
      </c>
      <c r="G25" s="141">
        <f t="shared" si="0"/>
        <v>19</v>
      </c>
      <c r="H25" s="145">
        <f t="shared" si="1"/>
        <v>30.835276012859776</v>
      </c>
    </row>
    <row r="26" spans="1:8" ht="16.5" customHeight="1">
      <c r="A26" s="140" t="s">
        <v>63</v>
      </c>
      <c r="B26" s="141">
        <v>30501</v>
      </c>
      <c r="C26" s="146">
        <v>12125</v>
      </c>
      <c r="D26" s="147">
        <v>4891</v>
      </c>
      <c r="E26" s="147">
        <v>4720</v>
      </c>
      <c r="F26" s="148">
        <v>2514</v>
      </c>
      <c r="G26" s="141">
        <f t="shared" si="0"/>
        <v>7</v>
      </c>
      <c r="H26" s="145">
        <f t="shared" si="1"/>
        <v>39.752794990328191</v>
      </c>
    </row>
    <row r="27" spans="1:8" ht="16.5" customHeight="1">
      <c r="A27" s="140" t="s">
        <v>288</v>
      </c>
      <c r="B27" s="141">
        <v>109586</v>
      </c>
      <c r="C27" s="146">
        <v>31239</v>
      </c>
      <c r="D27" s="147">
        <v>12712</v>
      </c>
      <c r="E27" s="147">
        <v>13629</v>
      </c>
      <c r="F27" s="148">
        <v>4898</v>
      </c>
      <c r="G27" s="141">
        <f t="shared" si="0"/>
        <v>23</v>
      </c>
      <c r="H27" s="145">
        <f t="shared" si="1"/>
        <v>28.506378552004819</v>
      </c>
    </row>
    <row r="28" spans="1:8" ht="16.5" customHeight="1">
      <c r="A28" s="140" t="s">
        <v>61</v>
      </c>
      <c r="B28" s="141">
        <v>80003</v>
      </c>
      <c r="C28" s="146">
        <v>26934</v>
      </c>
      <c r="D28" s="147">
        <v>12195</v>
      </c>
      <c r="E28" s="147">
        <v>10173</v>
      </c>
      <c r="F28" s="148">
        <v>4566</v>
      </c>
      <c r="G28" s="141">
        <f t="shared" si="0"/>
        <v>13</v>
      </c>
      <c r="H28" s="145">
        <f t="shared" si="1"/>
        <v>33.666237516093148</v>
      </c>
    </row>
    <row r="29" spans="1:8" ht="16.5" customHeight="1">
      <c r="A29" s="140" t="s">
        <v>60</v>
      </c>
      <c r="B29" s="141">
        <v>40844</v>
      </c>
      <c r="C29" s="146">
        <v>16260</v>
      </c>
      <c r="D29" s="147">
        <v>6962</v>
      </c>
      <c r="E29" s="147">
        <v>6333</v>
      </c>
      <c r="F29" s="148">
        <v>2965</v>
      </c>
      <c r="G29" s="141">
        <f t="shared" si="0"/>
        <v>6</v>
      </c>
      <c r="H29" s="145">
        <f t="shared" si="1"/>
        <v>39.810008814024087</v>
      </c>
    </row>
    <row r="30" spans="1:8" ht="16.5" customHeight="1">
      <c r="A30" s="140" t="s">
        <v>59</v>
      </c>
      <c r="B30" s="141">
        <v>171307</v>
      </c>
      <c r="C30" s="146">
        <v>31864</v>
      </c>
      <c r="D30" s="147">
        <v>14935</v>
      </c>
      <c r="E30" s="147">
        <v>12646</v>
      </c>
      <c r="F30" s="148">
        <v>4283</v>
      </c>
      <c r="G30" s="141">
        <f t="shared" si="0"/>
        <v>37</v>
      </c>
      <c r="H30" s="145">
        <f t="shared" si="1"/>
        <v>18.600524205082102</v>
      </c>
    </row>
    <row r="31" spans="1:8" ht="16.5" customHeight="1">
      <c r="A31" s="140" t="s">
        <v>58</v>
      </c>
      <c r="B31" s="141">
        <v>96430</v>
      </c>
      <c r="C31" s="146">
        <v>27222</v>
      </c>
      <c r="D31" s="147">
        <v>10632</v>
      </c>
      <c r="E31" s="147">
        <v>12256</v>
      </c>
      <c r="F31" s="148">
        <v>4334</v>
      </c>
      <c r="G31" s="141">
        <f t="shared" si="0"/>
        <v>24</v>
      </c>
      <c r="H31" s="145">
        <f t="shared" si="1"/>
        <v>28.229804002903663</v>
      </c>
    </row>
    <row r="32" spans="1:8" ht="16.5" customHeight="1">
      <c r="A32" s="140" t="s">
        <v>289</v>
      </c>
      <c r="B32" s="141">
        <v>66041</v>
      </c>
      <c r="C32" s="146">
        <v>17887</v>
      </c>
      <c r="D32" s="147">
        <v>8523</v>
      </c>
      <c r="E32" s="147">
        <v>6959</v>
      </c>
      <c r="F32" s="148">
        <v>2405</v>
      </c>
      <c r="G32" s="141">
        <f t="shared" si="0"/>
        <v>26</v>
      </c>
      <c r="H32" s="145">
        <f t="shared" si="1"/>
        <v>27.084689813903484</v>
      </c>
    </row>
    <row r="33" spans="1:8" ht="16.5" customHeight="1">
      <c r="A33" s="140" t="s">
        <v>57</v>
      </c>
      <c r="B33" s="141">
        <v>66750</v>
      </c>
      <c r="C33" s="146">
        <v>21972</v>
      </c>
      <c r="D33" s="147">
        <v>11050</v>
      </c>
      <c r="E33" s="147">
        <v>8215</v>
      </c>
      <c r="F33" s="148">
        <v>2707</v>
      </c>
      <c r="G33" s="141">
        <f t="shared" si="0"/>
        <v>15</v>
      </c>
      <c r="H33" s="145">
        <f t="shared" si="1"/>
        <v>32.916853932584274</v>
      </c>
    </row>
    <row r="34" spans="1:8" ht="16.5" customHeight="1">
      <c r="A34" s="140" t="s">
        <v>290</v>
      </c>
      <c r="B34" s="141">
        <v>111109</v>
      </c>
      <c r="C34" s="146">
        <v>26949</v>
      </c>
      <c r="D34" s="147">
        <v>14677</v>
      </c>
      <c r="E34" s="147">
        <v>8820</v>
      </c>
      <c r="F34" s="148">
        <v>3452</v>
      </c>
      <c r="G34" s="141">
        <f t="shared" si="0"/>
        <v>31</v>
      </c>
      <c r="H34" s="145">
        <f t="shared" si="1"/>
        <v>24.254560836655898</v>
      </c>
    </row>
    <row r="35" spans="1:8" ht="16.5" customHeight="1">
      <c r="A35" s="140" t="s">
        <v>175</v>
      </c>
      <c r="B35" s="141">
        <v>62364</v>
      </c>
      <c r="C35" s="146">
        <v>17789</v>
      </c>
      <c r="D35" s="147">
        <v>8195</v>
      </c>
      <c r="E35" s="147">
        <v>7271</v>
      </c>
      <c r="F35" s="148">
        <v>2323</v>
      </c>
      <c r="G35" s="141">
        <f t="shared" si="0"/>
        <v>22</v>
      </c>
      <c r="H35" s="145">
        <f t="shared" si="1"/>
        <v>28.524469245077288</v>
      </c>
    </row>
    <row r="36" spans="1:8" ht="16.5" customHeight="1">
      <c r="A36" s="140" t="s">
        <v>176</v>
      </c>
      <c r="B36" s="141">
        <v>49636</v>
      </c>
      <c r="C36" s="146">
        <v>14620</v>
      </c>
      <c r="D36" s="147">
        <v>7446</v>
      </c>
      <c r="E36" s="147">
        <v>5604</v>
      </c>
      <c r="F36" s="148">
        <v>1570</v>
      </c>
      <c r="G36" s="141">
        <f t="shared" si="0"/>
        <v>21</v>
      </c>
      <c r="H36" s="145">
        <f t="shared" si="1"/>
        <v>29.454428237569509</v>
      </c>
    </row>
    <row r="37" spans="1:8" ht="16.5" customHeight="1">
      <c r="A37" s="140" t="s">
        <v>177</v>
      </c>
      <c r="B37" s="141">
        <v>34519</v>
      </c>
      <c r="C37" s="146">
        <v>16483</v>
      </c>
      <c r="D37" s="147">
        <v>6668</v>
      </c>
      <c r="E37" s="147">
        <v>6331</v>
      </c>
      <c r="F37" s="148">
        <v>3484</v>
      </c>
      <c r="G37" s="141">
        <f t="shared" si="0"/>
        <v>1</v>
      </c>
      <c r="H37" s="145">
        <f t="shared" si="1"/>
        <v>47.75051420956575</v>
      </c>
    </row>
    <row r="38" spans="1:8" ht="16.5" customHeight="1">
      <c r="A38" s="140" t="s">
        <v>178</v>
      </c>
      <c r="B38" s="141">
        <v>33594</v>
      </c>
      <c r="C38" s="146">
        <v>12370</v>
      </c>
      <c r="D38" s="147">
        <v>5597</v>
      </c>
      <c r="E38" s="147">
        <v>4441</v>
      </c>
      <c r="F38" s="148">
        <v>2332</v>
      </c>
      <c r="G38" s="141">
        <f t="shared" si="0"/>
        <v>10</v>
      </c>
      <c r="H38" s="145">
        <f t="shared" si="1"/>
        <v>36.822051556825627</v>
      </c>
    </row>
    <row r="39" spans="1:8" ht="16.5" customHeight="1">
      <c r="A39" s="140" t="s">
        <v>179</v>
      </c>
      <c r="B39" s="141">
        <v>70243</v>
      </c>
      <c r="C39" s="146">
        <v>26965</v>
      </c>
      <c r="D39" s="147">
        <v>12248</v>
      </c>
      <c r="E39" s="147">
        <v>9589</v>
      </c>
      <c r="F39" s="148">
        <v>5128</v>
      </c>
      <c r="G39" s="141">
        <f t="shared" si="0"/>
        <v>8</v>
      </c>
      <c r="H39" s="145">
        <f t="shared" si="1"/>
        <v>38.388166792420598</v>
      </c>
    </row>
    <row r="40" spans="1:8" ht="16.5" customHeight="1">
      <c r="A40" s="140" t="s">
        <v>180</v>
      </c>
      <c r="B40" s="141">
        <v>48015</v>
      </c>
      <c r="C40" s="146">
        <v>18037</v>
      </c>
      <c r="D40" s="147">
        <v>8613</v>
      </c>
      <c r="E40" s="147">
        <v>6561</v>
      </c>
      <c r="F40" s="148">
        <v>2863</v>
      </c>
      <c r="G40" s="141">
        <f t="shared" si="0"/>
        <v>9</v>
      </c>
      <c r="H40" s="145">
        <f t="shared" si="1"/>
        <v>37.565344163282305</v>
      </c>
    </row>
    <row r="41" spans="1:8" ht="16.5" customHeight="1">
      <c r="A41" s="140" t="s">
        <v>181</v>
      </c>
      <c r="B41" s="141">
        <v>35075</v>
      </c>
      <c r="C41" s="146">
        <v>15007</v>
      </c>
      <c r="D41" s="147">
        <v>6276</v>
      </c>
      <c r="E41" s="147">
        <v>5758</v>
      </c>
      <c r="F41" s="148">
        <v>2973</v>
      </c>
      <c r="G41" s="141">
        <f>RANK(H41,$H$6:$H$42)</f>
        <v>3</v>
      </c>
      <c r="H41" s="145">
        <f>C41/B41*100</f>
        <v>42.785459729151817</v>
      </c>
    </row>
    <row r="42" spans="1:8" ht="16.5" customHeight="1">
      <c r="A42" s="140" t="s">
        <v>398</v>
      </c>
      <c r="B42" s="141">
        <v>47980</v>
      </c>
      <c r="C42" s="146">
        <v>16553</v>
      </c>
      <c r="D42" s="147">
        <v>8012</v>
      </c>
      <c r="E42" s="147">
        <v>6103</v>
      </c>
      <c r="F42" s="148">
        <v>2438</v>
      </c>
      <c r="G42" s="141">
        <f>RANK(H42,$H$6:$H$42)</f>
        <v>11</v>
      </c>
      <c r="H42" s="145">
        <f t="shared" si="1"/>
        <v>34.499791579824929</v>
      </c>
    </row>
    <row r="43" spans="1:8" ht="16.5" customHeight="1">
      <c r="A43" s="149" t="s">
        <v>183</v>
      </c>
      <c r="B43" s="150">
        <f>SUM(B6:B42)</f>
        <v>6115351</v>
      </c>
      <c r="C43" s="151">
        <f>SUM(C6:C42)</f>
        <v>1664767</v>
      </c>
      <c r="D43" s="152">
        <f>SUM(D6:D42)</f>
        <v>719790</v>
      </c>
      <c r="E43" s="152">
        <f>SUM(E6:E42)</f>
        <v>670124</v>
      </c>
      <c r="F43" s="153">
        <f>SUM(F6:F42)</f>
        <v>274853</v>
      </c>
      <c r="G43" s="154"/>
      <c r="H43" s="155">
        <f>C43/B43*100</f>
        <v>27.222754670991083</v>
      </c>
    </row>
    <row r="44" spans="1:8" ht="16.5" customHeight="1">
      <c r="A44" s="156" t="s">
        <v>704</v>
      </c>
      <c r="H44" s="157" t="s">
        <v>185</v>
      </c>
    </row>
    <row r="45" spans="1:8" ht="16.5" customHeight="1">
      <c r="A45" s="156" t="s">
        <v>705</v>
      </c>
    </row>
    <row r="46" spans="1:8" ht="16.5" customHeight="1">
      <c r="A46" s="156"/>
    </row>
    <row r="47" spans="1:8">
      <c r="A47" s="156" t="s">
        <v>508</v>
      </c>
    </row>
  </sheetData>
  <mergeCells count="5">
    <mergeCell ref="A1:H1"/>
    <mergeCell ref="H4:H5"/>
    <mergeCell ref="A4:A5"/>
    <mergeCell ref="B4:B5"/>
    <mergeCell ref="C4:C5"/>
  </mergeCells>
  <phoneticPr fontId="7"/>
  <pageMargins left="0.78740157480314965" right="0.78740157480314965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89"/>
  <sheetViews>
    <sheetView view="pageBreakPreview" topLeftCell="A60" zoomScale="70" zoomScaleNormal="115" zoomScaleSheetLayoutView="70" workbookViewId="0">
      <selection activeCell="J89" sqref="J89"/>
    </sheetView>
  </sheetViews>
  <sheetFormatPr defaultColWidth="9" defaultRowHeight="13"/>
  <cols>
    <col min="1" max="2" width="8.26953125" style="114" customWidth="1"/>
    <col min="3" max="13" width="6.90625" style="114" customWidth="1"/>
    <col min="14" max="16384" width="9" style="114"/>
  </cols>
  <sheetData>
    <row r="1" spans="1:13" ht="23">
      <c r="A1" s="543" t="s">
        <v>636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113"/>
    </row>
    <row r="2" spans="1:13" ht="16.5" customHeight="1">
      <c r="A2" s="115"/>
      <c r="B2" s="115"/>
      <c r="C2" s="115"/>
      <c r="D2" s="115"/>
      <c r="E2" s="115"/>
      <c r="F2" s="115"/>
      <c r="G2" s="115"/>
      <c r="I2" s="115"/>
      <c r="J2" s="115"/>
      <c r="K2" s="115"/>
      <c r="L2" s="116"/>
      <c r="M2" s="116" t="s">
        <v>615</v>
      </c>
    </row>
    <row r="3" spans="1:13" ht="9.75" customHeight="1">
      <c r="A3" s="117" t="s">
        <v>616</v>
      </c>
      <c r="B3" s="118" t="s">
        <v>617</v>
      </c>
      <c r="C3" s="544" t="s">
        <v>634</v>
      </c>
      <c r="D3" s="544">
        <v>50</v>
      </c>
      <c r="E3" s="544">
        <v>60</v>
      </c>
      <c r="F3" s="544" t="s">
        <v>633</v>
      </c>
      <c r="G3" s="544">
        <v>17</v>
      </c>
      <c r="H3" s="544">
        <v>27</v>
      </c>
      <c r="I3" s="544" t="s">
        <v>632</v>
      </c>
      <c r="J3" s="544">
        <v>3</v>
      </c>
      <c r="K3" s="544">
        <v>4</v>
      </c>
      <c r="L3" s="539">
        <v>5</v>
      </c>
      <c r="M3" s="539">
        <v>6</v>
      </c>
    </row>
    <row r="4" spans="1:13" ht="9.75" customHeight="1">
      <c r="A4" s="119" t="s">
        <v>635</v>
      </c>
      <c r="B4" s="120"/>
      <c r="C4" s="545"/>
      <c r="D4" s="545"/>
      <c r="E4" s="545"/>
      <c r="F4" s="545"/>
      <c r="G4" s="545"/>
      <c r="H4" s="545"/>
      <c r="I4" s="545"/>
      <c r="J4" s="545"/>
      <c r="K4" s="545"/>
      <c r="L4" s="540"/>
      <c r="M4" s="540"/>
    </row>
    <row r="5" spans="1:13" ht="13.5" customHeight="1">
      <c r="A5" s="546" t="s">
        <v>111</v>
      </c>
      <c r="B5" s="546"/>
      <c r="C5" s="121">
        <f t="shared" ref="C5:H5" si="0">SUM(C8:C80)</f>
        <v>146</v>
      </c>
      <c r="D5" s="121">
        <f t="shared" si="0"/>
        <v>131</v>
      </c>
      <c r="E5" s="121">
        <f t="shared" si="0"/>
        <v>250</v>
      </c>
      <c r="F5" s="121">
        <f t="shared" si="0"/>
        <v>1296</v>
      </c>
      <c r="G5" s="121">
        <f t="shared" si="0"/>
        <v>2111</v>
      </c>
      <c r="H5" s="121">
        <f t="shared" si="0"/>
        <v>2625</v>
      </c>
      <c r="I5" s="121">
        <f t="shared" ref="I5:J5" si="1">SUM(I8:I80)</f>
        <v>5136</v>
      </c>
      <c r="J5" s="121">
        <f t="shared" si="1"/>
        <v>4882</v>
      </c>
      <c r="K5" s="121">
        <f>SUM(K6:K82)</f>
        <v>5729</v>
      </c>
      <c r="L5" s="121">
        <f>SUM(L6:L82)</f>
        <v>6870</v>
      </c>
      <c r="M5" s="121">
        <f>SUM(M6:M82)</f>
        <v>8685</v>
      </c>
    </row>
    <row r="6" spans="1:13" ht="9" customHeight="1">
      <c r="A6" s="541" t="s">
        <v>505</v>
      </c>
      <c r="B6" s="542"/>
      <c r="C6" s="122">
        <v>23</v>
      </c>
      <c r="D6" s="122">
        <v>8</v>
      </c>
      <c r="E6" s="122">
        <v>30</v>
      </c>
      <c r="F6" s="122">
        <v>119</v>
      </c>
      <c r="G6" s="122">
        <v>337</v>
      </c>
      <c r="H6" s="122">
        <v>593</v>
      </c>
      <c r="I6" s="122">
        <v>841</v>
      </c>
      <c r="J6" s="122">
        <v>758</v>
      </c>
      <c r="K6" s="122">
        <v>682</v>
      </c>
      <c r="L6" s="122">
        <v>776</v>
      </c>
      <c r="M6" s="122">
        <v>992</v>
      </c>
    </row>
    <row r="7" spans="1:13" ht="9" customHeight="1">
      <c r="A7" s="541" t="s">
        <v>620</v>
      </c>
      <c r="B7" s="542"/>
      <c r="C7" s="122" t="s">
        <v>619</v>
      </c>
      <c r="D7" s="122" t="s">
        <v>619</v>
      </c>
      <c r="E7" s="122" t="s">
        <v>619</v>
      </c>
      <c r="F7" s="122" t="s">
        <v>619</v>
      </c>
      <c r="G7" s="122" t="s">
        <v>619</v>
      </c>
      <c r="H7" s="122">
        <v>186</v>
      </c>
      <c r="I7" s="122">
        <v>272</v>
      </c>
      <c r="J7" s="122">
        <v>234</v>
      </c>
      <c r="K7" s="122">
        <v>218</v>
      </c>
      <c r="L7" s="122">
        <v>246</v>
      </c>
      <c r="M7" s="122">
        <v>301</v>
      </c>
    </row>
    <row r="8" spans="1:13" ht="9" customHeight="1">
      <c r="A8" s="541" t="s">
        <v>91</v>
      </c>
      <c r="B8" s="542"/>
      <c r="C8" s="122">
        <v>0</v>
      </c>
      <c r="D8" s="122">
        <v>0</v>
      </c>
      <c r="E8" s="122">
        <v>16</v>
      </c>
      <c r="F8" s="122">
        <v>138</v>
      </c>
      <c r="G8" s="122">
        <v>366</v>
      </c>
      <c r="H8" s="122">
        <v>651</v>
      </c>
      <c r="I8" s="122">
        <v>965</v>
      </c>
      <c r="J8" s="122">
        <v>910</v>
      </c>
      <c r="K8" s="122">
        <v>879</v>
      </c>
      <c r="L8" s="122">
        <v>981</v>
      </c>
      <c r="M8" s="122">
        <v>1190</v>
      </c>
    </row>
    <row r="9" spans="1:13" ht="9" customHeight="1">
      <c r="A9" s="541" t="s">
        <v>234</v>
      </c>
      <c r="B9" s="542"/>
      <c r="C9" s="122">
        <v>0</v>
      </c>
      <c r="D9" s="122">
        <v>0</v>
      </c>
      <c r="E9" s="122">
        <v>0</v>
      </c>
      <c r="F9" s="122">
        <v>5</v>
      </c>
      <c r="G9" s="122">
        <v>16</v>
      </c>
      <c r="H9" s="122">
        <v>147</v>
      </c>
      <c r="I9" s="122">
        <v>807</v>
      </c>
      <c r="J9" s="122">
        <v>810</v>
      </c>
      <c r="K9" s="122">
        <v>702</v>
      </c>
      <c r="L9" s="122">
        <v>833</v>
      </c>
      <c r="M9" s="122">
        <v>1015</v>
      </c>
    </row>
    <row r="10" spans="1:13" ht="9" customHeight="1">
      <c r="A10" s="541" t="s">
        <v>161</v>
      </c>
      <c r="B10" s="542"/>
      <c r="C10" s="122">
        <v>0</v>
      </c>
      <c r="D10" s="122">
        <v>0</v>
      </c>
      <c r="E10" s="122">
        <v>0</v>
      </c>
      <c r="F10" s="122">
        <v>0</v>
      </c>
      <c r="G10" s="122">
        <v>2</v>
      </c>
      <c r="H10" s="122">
        <v>126</v>
      </c>
      <c r="I10" s="122">
        <v>649</v>
      </c>
      <c r="J10" s="122">
        <v>650</v>
      </c>
      <c r="K10" s="122">
        <v>797</v>
      </c>
      <c r="L10" s="122">
        <v>1150</v>
      </c>
      <c r="M10" s="122">
        <v>1537</v>
      </c>
    </row>
    <row r="11" spans="1:13" ht="9" customHeight="1">
      <c r="A11" s="541" t="s">
        <v>235</v>
      </c>
      <c r="B11" s="542"/>
      <c r="C11" s="122">
        <v>0</v>
      </c>
      <c r="D11" s="122">
        <v>0</v>
      </c>
      <c r="E11" s="122">
        <v>0</v>
      </c>
      <c r="F11" s="122">
        <v>7</v>
      </c>
      <c r="G11" s="122">
        <v>73</v>
      </c>
      <c r="H11" s="122">
        <v>111</v>
      </c>
      <c r="I11" s="122">
        <v>563</v>
      </c>
      <c r="J11" s="122">
        <v>541</v>
      </c>
      <c r="K11" s="122">
        <v>562</v>
      </c>
      <c r="L11" s="122">
        <v>638</v>
      </c>
      <c r="M11" s="122">
        <v>790</v>
      </c>
    </row>
    <row r="12" spans="1:13" ht="9" customHeight="1">
      <c r="A12" s="541" t="s">
        <v>506</v>
      </c>
      <c r="B12" s="542"/>
      <c r="C12" s="122">
        <v>146</v>
      </c>
      <c r="D12" s="122">
        <v>129</v>
      </c>
      <c r="E12" s="122">
        <v>168</v>
      </c>
      <c r="F12" s="122">
        <v>277</v>
      </c>
      <c r="G12" s="122">
        <v>327</v>
      </c>
      <c r="H12" s="122">
        <v>366</v>
      </c>
      <c r="I12" s="122">
        <v>493</v>
      </c>
      <c r="J12" s="122">
        <v>393</v>
      </c>
      <c r="K12" s="122">
        <v>361</v>
      </c>
      <c r="L12" s="122">
        <v>396</v>
      </c>
      <c r="M12" s="122">
        <v>453</v>
      </c>
    </row>
    <row r="13" spans="1:13" ht="9" customHeight="1">
      <c r="A13" s="541" t="s">
        <v>89</v>
      </c>
      <c r="B13" s="542"/>
      <c r="C13" s="122">
        <v>0</v>
      </c>
      <c r="D13" s="122">
        <v>0</v>
      </c>
      <c r="E13" s="122">
        <v>5</v>
      </c>
      <c r="F13" s="122">
        <v>44</v>
      </c>
      <c r="G13" s="122">
        <v>205</v>
      </c>
      <c r="H13" s="122">
        <v>329</v>
      </c>
      <c r="I13" s="122">
        <v>358</v>
      </c>
      <c r="J13" s="122">
        <v>343</v>
      </c>
      <c r="K13" s="122">
        <v>353</v>
      </c>
      <c r="L13" s="122">
        <v>366</v>
      </c>
      <c r="M13" s="122">
        <v>454</v>
      </c>
    </row>
    <row r="14" spans="1:13" ht="9" customHeight="1">
      <c r="A14" s="541" t="s">
        <v>163</v>
      </c>
      <c r="B14" s="542"/>
      <c r="C14" s="122">
        <v>0</v>
      </c>
      <c r="D14" s="122">
        <v>0</v>
      </c>
      <c r="E14" s="122">
        <v>0</v>
      </c>
      <c r="F14" s="122">
        <v>255</v>
      </c>
      <c r="G14" s="122">
        <v>515</v>
      </c>
      <c r="H14" s="122">
        <v>376</v>
      </c>
      <c r="I14" s="122">
        <v>355</v>
      </c>
      <c r="J14" s="122">
        <v>335</v>
      </c>
      <c r="K14" s="122">
        <v>322</v>
      </c>
      <c r="L14" s="122">
        <v>318</v>
      </c>
      <c r="M14" s="122">
        <v>322</v>
      </c>
    </row>
    <row r="15" spans="1:13" ht="9" customHeight="1">
      <c r="A15" s="541" t="s">
        <v>95</v>
      </c>
      <c r="B15" s="542"/>
      <c r="C15" s="122">
        <v>0</v>
      </c>
      <c r="D15" s="122">
        <v>0</v>
      </c>
      <c r="E15" s="122">
        <v>0</v>
      </c>
      <c r="F15" s="122">
        <v>0</v>
      </c>
      <c r="G15" s="122">
        <v>13</v>
      </c>
      <c r="H15" s="122">
        <v>37</v>
      </c>
      <c r="I15" s="122">
        <v>153</v>
      </c>
      <c r="J15" s="122">
        <v>153</v>
      </c>
      <c r="K15" s="122">
        <v>141</v>
      </c>
      <c r="L15" s="122">
        <v>162</v>
      </c>
      <c r="M15" s="122">
        <v>176</v>
      </c>
    </row>
    <row r="16" spans="1:13" ht="9" customHeight="1">
      <c r="A16" s="541" t="s">
        <v>101</v>
      </c>
      <c r="B16" s="542"/>
      <c r="C16" s="122">
        <v>0</v>
      </c>
      <c r="D16" s="122">
        <v>0</v>
      </c>
      <c r="E16" s="122">
        <v>0</v>
      </c>
      <c r="F16" s="122">
        <v>1</v>
      </c>
      <c r="G16" s="122">
        <v>16</v>
      </c>
      <c r="H16" s="122">
        <v>23</v>
      </c>
      <c r="I16" s="122">
        <v>124</v>
      </c>
      <c r="J16" s="122">
        <v>104</v>
      </c>
      <c r="K16" s="122">
        <v>124</v>
      </c>
      <c r="L16" s="122">
        <v>249</v>
      </c>
      <c r="M16" s="122">
        <v>465</v>
      </c>
    </row>
    <row r="17" spans="1:13" ht="9" customHeight="1">
      <c r="A17" s="541" t="s">
        <v>110</v>
      </c>
      <c r="B17" s="542"/>
      <c r="C17" s="122">
        <v>0</v>
      </c>
      <c r="D17" s="122">
        <v>0</v>
      </c>
      <c r="E17" s="122">
        <v>3</v>
      </c>
      <c r="F17" s="122">
        <v>292</v>
      </c>
      <c r="G17" s="122">
        <v>203</v>
      </c>
      <c r="H17" s="122">
        <v>94</v>
      </c>
      <c r="I17" s="122">
        <v>110</v>
      </c>
      <c r="J17" s="122">
        <v>97</v>
      </c>
      <c r="K17" s="122">
        <v>90</v>
      </c>
      <c r="L17" s="122">
        <v>103</v>
      </c>
      <c r="M17" s="122">
        <v>98</v>
      </c>
    </row>
    <row r="18" spans="1:13" ht="9" customHeight="1">
      <c r="A18" s="541" t="s">
        <v>96</v>
      </c>
      <c r="B18" s="542"/>
      <c r="C18" s="122">
        <v>0</v>
      </c>
      <c r="D18" s="122">
        <v>0</v>
      </c>
      <c r="E18" s="122">
        <v>0</v>
      </c>
      <c r="F18" s="122">
        <v>54</v>
      </c>
      <c r="G18" s="122">
        <v>109</v>
      </c>
      <c r="H18" s="122">
        <v>55</v>
      </c>
      <c r="I18" s="122">
        <v>70</v>
      </c>
      <c r="J18" s="122">
        <v>67</v>
      </c>
      <c r="K18" s="122">
        <v>65</v>
      </c>
      <c r="L18" s="122">
        <v>73</v>
      </c>
      <c r="M18" s="122">
        <v>72</v>
      </c>
    </row>
    <row r="19" spans="1:13" ht="9" customHeight="1">
      <c r="A19" s="541" t="s">
        <v>86</v>
      </c>
      <c r="B19" s="542"/>
      <c r="C19" s="122">
        <v>0</v>
      </c>
      <c r="D19" s="122">
        <v>1</v>
      </c>
      <c r="E19" s="122">
        <v>21</v>
      </c>
      <c r="F19" s="122">
        <v>53</v>
      </c>
      <c r="G19" s="122">
        <v>57</v>
      </c>
      <c r="H19" s="122">
        <v>55</v>
      </c>
      <c r="I19" s="122">
        <v>57</v>
      </c>
      <c r="J19" s="122">
        <v>53</v>
      </c>
      <c r="K19" s="122">
        <v>53</v>
      </c>
      <c r="L19" s="122">
        <v>58</v>
      </c>
      <c r="M19" s="122">
        <v>58</v>
      </c>
    </row>
    <row r="20" spans="1:13" ht="9" customHeight="1">
      <c r="A20" s="541" t="s">
        <v>154</v>
      </c>
      <c r="B20" s="542"/>
      <c r="C20" s="122">
        <v>0</v>
      </c>
      <c r="D20" s="122">
        <v>0</v>
      </c>
      <c r="E20" s="122">
        <v>0</v>
      </c>
      <c r="F20" s="122">
        <v>1</v>
      </c>
      <c r="G20" s="122">
        <v>0</v>
      </c>
      <c r="H20" s="122">
        <v>4</v>
      </c>
      <c r="I20" s="122">
        <v>48</v>
      </c>
      <c r="J20" s="122">
        <v>61</v>
      </c>
      <c r="K20" s="122">
        <v>53</v>
      </c>
      <c r="L20" s="122">
        <v>128</v>
      </c>
      <c r="M20" s="122">
        <v>235</v>
      </c>
    </row>
    <row r="21" spans="1:13" ht="9" customHeight="1">
      <c r="A21" s="541" t="s">
        <v>102</v>
      </c>
      <c r="B21" s="542"/>
      <c r="C21" s="122">
        <v>0</v>
      </c>
      <c r="D21" s="122">
        <v>0</v>
      </c>
      <c r="E21" s="122">
        <v>1</v>
      </c>
      <c r="F21" s="122">
        <v>3</v>
      </c>
      <c r="G21" s="122">
        <v>14</v>
      </c>
      <c r="H21" s="122">
        <v>34</v>
      </c>
      <c r="I21" s="122">
        <v>41</v>
      </c>
      <c r="J21" s="122">
        <v>25</v>
      </c>
      <c r="K21" s="122">
        <v>18</v>
      </c>
      <c r="L21" s="122">
        <v>30</v>
      </c>
      <c r="M21" s="122">
        <v>39</v>
      </c>
    </row>
    <row r="22" spans="1:13" ht="9" customHeight="1">
      <c r="A22" s="541" t="s">
        <v>227</v>
      </c>
      <c r="B22" s="542"/>
      <c r="C22" s="122">
        <v>0</v>
      </c>
      <c r="D22" s="122">
        <v>0</v>
      </c>
      <c r="E22" s="122">
        <v>5</v>
      </c>
      <c r="F22" s="122">
        <v>0</v>
      </c>
      <c r="G22" s="122">
        <v>0</v>
      </c>
      <c r="H22" s="122">
        <v>3</v>
      </c>
      <c r="I22" s="122">
        <v>31</v>
      </c>
      <c r="J22" s="122">
        <v>26</v>
      </c>
      <c r="K22" s="122">
        <v>33</v>
      </c>
      <c r="L22" s="122">
        <v>71</v>
      </c>
      <c r="M22" s="122">
        <v>99</v>
      </c>
    </row>
    <row r="23" spans="1:13" ht="9" customHeight="1">
      <c r="A23" s="541" t="s">
        <v>151</v>
      </c>
      <c r="B23" s="542"/>
      <c r="C23" s="122">
        <v>0</v>
      </c>
      <c r="D23" s="122">
        <v>0</v>
      </c>
      <c r="E23" s="122">
        <v>1</v>
      </c>
      <c r="F23" s="122">
        <v>22</v>
      </c>
      <c r="G23" s="122">
        <v>15</v>
      </c>
      <c r="H23" s="122">
        <v>20</v>
      </c>
      <c r="I23" s="122">
        <v>26</v>
      </c>
      <c r="J23" s="122">
        <v>23</v>
      </c>
      <c r="K23" s="122">
        <v>18</v>
      </c>
      <c r="L23" s="122">
        <v>18</v>
      </c>
      <c r="M23" s="122">
        <v>17</v>
      </c>
    </row>
    <row r="24" spans="1:13" ht="9" customHeight="1">
      <c r="A24" s="541" t="s">
        <v>160</v>
      </c>
      <c r="B24" s="542"/>
      <c r="C24" s="122">
        <v>0</v>
      </c>
      <c r="D24" s="122">
        <v>0</v>
      </c>
      <c r="E24" s="122">
        <v>9</v>
      </c>
      <c r="F24" s="122">
        <v>3</v>
      </c>
      <c r="G24" s="122">
        <v>10</v>
      </c>
      <c r="H24" s="122">
        <v>11</v>
      </c>
      <c r="I24" s="122">
        <v>26</v>
      </c>
      <c r="J24" s="122">
        <v>24</v>
      </c>
      <c r="K24" s="122">
        <v>24</v>
      </c>
      <c r="L24" s="122">
        <v>22</v>
      </c>
      <c r="M24" s="122">
        <v>25</v>
      </c>
    </row>
    <row r="25" spans="1:13" ht="9" customHeight="1">
      <c r="A25" s="541" t="s">
        <v>109</v>
      </c>
      <c r="B25" s="542"/>
      <c r="C25" s="122">
        <v>0</v>
      </c>
      <c r="D25" s="122">
        <v>0</v>
      </c>
      <c r="E25" s="122">
        <v>0</v>
      </c>
      <c r="F25" s="122">
        <v>3</v>
      </c>
      <c r="G25" s="122">
        <v>8</v>
      </c>
      <c r="H25" s="122">
        <v>10</v>
      </c>
      <c r="I25" s="122">
        <v>22</v>
      </c>
      <c r="J25" s="122">
        <v>24</v>
      </c>
      <c r="K25" s="122">
        <v>16</v>
      </c>
      <c r="L25" s="122">
        <v>32</v>
      </c>
      <c r="M25" s="122">
        <v>62</v>
      </c>
    </row>
    <row r="26" spans="1:13" ht="9" customHeight="1">
      <c r="A26" s="541" t="s">
        <v>87</v>
      </c>
      <c r="B26" s="542"/>
      <c r="C26" s="122">
        <v>0</v>
      </c>
      <c r="D26" s="122">
        <v>1</v>
      </c>
      <c r="E26" s="122">
        <v>2</v>
      </c>
      <c r="F26" s="122">
        <v>22</v>
      </c>
      <c r="G26" s="122">
        <v>23</v>
      </c>
      <c r="H26" s="122">
        <v>14</v>
      </c>
      <c r="I26" s="122">
        <v>21</v>
      </c>
      <c r="J26" s="122">
        <v>17</v>
      </c>
      <c r="K26" s="122">
        <v>12</v>
      </c>
      <c r="L26" s="122">
        <v>13</v>
      </c>
      <c r="M26" s="122">
        <v>21</v>
      </c>
    </row>
    <row r="27" spans="1:13" ht="9" customHeight="1">
      <c r="A27" s="541" t="s">
        <v>100</v>
      </c>
      <c r="B27" s="542"/>
      <c r="C27" s="122">
        <v>0</v>
      </c>
      <c r="D27" s="122">
        <v>0</v>
      </c>
      <c r="E27" s="122">
        <v>0</v>
      </c>
      <c r="F27" s="122">
        <v>24</v>
      </c>
      <c r="G27" s="122">
        <v>18</v>
      </c>
      <c r="H27" s="122">
        <v>16</v>
      </c>
      <c r="I27" s="122">
        <v>19</v>
      </c>
      <c r="J27" s="122">
        <v>20</v>
      </c>
      <c r="K27" s="122">
        <v>19</v>
      </c>
      <c r="L27" s="122">
        <v>19</v>
      </c>
      <c r="M27" s="122">
        <v>19</v>
      </c>
    </row>
    <row r="28" spans="1:13" ht="9" customHeight="1">
      <c r="A28" s="541" t="s">
        <v>92</v>
      </c>
      <c r="B28" s="542"/>
      <c r="C28" s="122">
        <v>0</v>
      </c>
      <c r="D28" s="122">
        <v>0</v>
      </c>
      <c r="E28" s="122">
        <v>1</v>
      </c>
      <c r="F28" s="122">
        <v>7</v>
      </c>
      <c r="G28" s="122">
        <v>12</v>
      </c>
      <c r="H28" s="122">
        <v>12</v>
      </c>
      <c r="I28" s="122">
        <v>17</v>
      </c>
      <c r="J28" s="122">
        <v>23</v>
      </c>
      <c r="K28" s="122">
        <v>16</v>
      </c>
      <c r="L28" s="122">
        <v>22</v>
      </c>
      <c r="M28" s="122">
        <v>30</v>
      </c>
    </row>
    <row r="29" spans="1:13" ht="9" customHeight="1">
      <c r="A29" s="541" t="s">
        <v>159</v>
      </c>
      <c r="B29" s="542"/>
      <c r="C29" s="122">
        <v>0</v>
      </c>
      <c r="D29" s="122">
        <v>0</v>
      </c>
      <c r="E29" s="122">
        <v>0</v>
      </c>
      <c r="F29" s="122">
        <v>0</v>
      </c>
      <c r="G29" s="122">
        <v>0</v>
      </c>
      <c r="H29" s="122">
        <v>9</v>
      </c>
      <c r="I29" s="122">
        <v>15</v>
      </c>
      <c r="J29" s="122">
        <v>13</v>
      </c>
      <c r="K29" s="122">
        <v>14</v>
      </c>
      <c r="L29" s="122">
        <v>10</v>
      </c>
      <c r="M29" s="122">
        <v>7</v>
      </c>
    </row>
    <row r="30" spans="1:13" ht="9" customHeight="1">
      <c r="A30" s="541" t="s">
        <v>108</v>
      </c>
      <c r="B30" s="542"/>
      <c r="C30" s="122">
        <v>0</v>
      </c>
      <c r="D30" s="122">
        <v>0</v>
      </c>
      <c r="E30" s="122">
        <v>0</v>
      </c>
      <c r="F30" s="122">
        <v>23</v>
      </c>
      <c r="G30" s="122">
        <v>16</v>
      </c>
      <c r="H30" s="122">
        <v>18</v>
      </c>
      <c r="I30" s="122">
        <v>13</v>
      </c>
      <c r="J30" s="122">
        <v>13</v>
      </c>
      <c r="K30" s="122">
        <v>9</v>
      </c>
      <c r="L30" s="122">
        <v>9</v>
      </c>
      <c r="M30" s="122">
        <v>11</v>
      </c>
    </row>
    <row r="31" spans="1:13" ht="9" customHeight="1">
      <c r="A31" s="541" t="s">
        <v>104</v>
      </c>
      <c r="B31" s="542"/>
      <c r="C31" s="122">
        <v>0</v>
      </c>
      <c r="D31" s="122">
        <v>0</v>
      </c>
      <c r="E31" s="122">
        <v>4</v>
      </c>
      <c r="F31" s="122">
        <v>3</v>
      </c>
      <c r="G31" s="122">
        <v>4</v>
      </c>
      <c r="H31" s="122">
        <v>7</v>
      </c>
      <c r="I31" s="122">
        <v>13</v>
      </c>
      <c r="J31" s="122">
        <v>11</v>
      </c>
      <c r="K31" s="122">
        <v>12</v>
      </c>
      <c r="L31" s="122">
        <v>7</v>
      </c>
      <c r="M31" s="122">
        <v>6</v>
      </c>
    </row>
    <row r="32" spans="1:13" ht="9" customHeight="1">
      <c r="A32" s="541" t="s">
        <v>158</v>
      </c>
      <c r="B32" s="542"/>
      <c r="C32" s="122">
        <v>0</v>
      </c>
      <c r="D32" s="122">
        <v>0</v>
      </c>
      <c r="E32" s="122">
        <v>0</v>
      </c>
      <c r="F32" s="122">
        <v>1</v>
      </c>
      <c r="G32" s="122">
        <v>1</v>
      </c>
      <c r="H32" s="122">
        <v>1</v>
      </c>
      <c r="I32" s="122">
        <v>10</v>
      </c>
      <c r="J32" s="122">
        <v>10</v>
      </c>
      <c r="K32" s="122">
        <v>12</v>
      </c>
      <c r="L32" s="122">
        <v>11</v>
      </c>
      <c r="M32" s="122">
        <v>15</v>
      </c>
    </row>
    <row r="33" spans="1:13" ht="9" customHeight="1">
      <c r="A33" s="541" t="s">
        <v>232</v>
      </c>
      <c r="B33" s="542"/>
      <c r="C33" s="122">
        <v>0</v>
      </c>
      <c r="D33" s="122">
        <v>0</v>
      </c>
      <c r="E33" s="122">
        <v>0</v>
      </c>
      <c r="F33" s="122">
        <v>1</v>
      </c>
      <c r="G33" s="122">
        <v>3</v>
      </c>
      <c r="H33" s="122">
        <v>9</v>
      </c>
      <c r="I33" s="122">
        <v>9</v>
      </c>
      <c r="J33" s="122">
        <v>9</v>
      </c>
      <c r="K33" s="122">
        <v>8</v>
      </c>
      <c r="L33" s="122">
        <v>8</v>
      </c>
      <c r="M33" s="122">
        <v>8</v>
      </c>
    </row>
    <row r="34" spans="1:13" ht="9" customHeight="1">
      <c r="A34" s="541" t="s">
        <v>166</v>
      </c>
      <c r="B34" s="542"/>
      <c r="C34" s="122">
        <v>0</v>
      </c>
      <c r="D34" s="122">
        <v>0</v>
      </c>
      <c r="E34" s="122">
        <v>1</v>
      </c>
      <c r="F34" s="122">
        <v>7</v>
      </c>
      <c r="G34" s="122">
        <v>6</v>
      </c>
      <c r="H34" s="122">
        <v>6</v>
      </c>
      <c r="I34" s="122">
        <v>8</v>
      </c>
      <c r="J34" s="122">
        <v>7</v>
      </c>
      <c r="K34" s="122">
        <v>6</v>
      </c>
      <c r="L34" s="122">
        <v>8</v>
      </c>
      <c r="M34" s="122">
        <v>9</v>
      </c>
    </row>
    <row r="35" spans="1:13" ht="9" customHeight="1">
      <c r="A35" s="541" t="s">
        <v>229</v>
      </c>
      <c r="B35" s="542"/>
      <c r="C35" s="122">
        <v>0</v>
      </c>
      <c r="D35" s="122">
        <v>0</v>
      </c>
      <c r="E35" s="122">
        <v>0</v>
      </c>
      <c r="F35" s="122">
        <v>1</v>
      </c>
      <c r="G35" s="122">
        <v>8</v>
      </c>
      <c r="H35" s="122">
        <v>8</v>
      </c>
      <c r="I35" s="122">
        <v>8</v>
      </c>
      <c r="J35" s="122">
        <v>8</v>
      </c>
      <c r="K35" s="122">
        <v>8</v>
      </c>
      <c r="L35" s="122">
        <v>9</v>
      </c>
      <c r="M35" s="122">
        <v>11</v>
      </c>
    </row>
    <row r="36" spans="1:13" ht="9" customHeight="1">
      <c r="A36" s="541" t="s">
        <v>107</v>
      </c>
      <c r="B36" s="542"/>
      <c r="C36" s="122">
        <v>0</v>
      </c>
      <c r="D36" s="122">
        <v>0</v>
      </c>
      <c r="E36" s="122">
        <v>0</v>
      </c>
      <c r="F36" s="122">
        <v>3</v>
      </c>
      <c r="G36" s="122">
        <v>11</v>
      </c>
      <c r="H36" s="122">
        <v>10</v>
      </c>
      <c r="I36" s="122">
        <v>8</v>
      </c>
      <c r="J36" s="122">
        <v>8</v>
      </c>
      <c r="K36" s="122">
        <v>8</v>
      </c>
      <c r="L36" s="122">
        <v>8</v>
      </c>
      <c r="M36" s="122">
        <v>8</v>
      </c>
    </row>
    <row r="37" spans="1:13" ht="9" customHeight="1">
      <c r="A37" s="541" t="s">
        <v>622</v>
      </c>
      <c r="B37" s="542"/>
      <c r="C37" s="122">
        <v>0</v>
      </c>
      <c r="D37" s="122">
        <v>0</v>
      </c>
      <c r="E37" s="122">
        <v>0</v>
      </c>
      <c r="F37" s="122">
        <v>0</v>
      </c>
      <c r="G37" s="122">
        <v>1</v>
      </c>
      <c r="H37" s="122"/>
      <c r="I37" s="122">
        <v>8</v>
      </c>
      <c r="J37" s="122">
        <v>6</v>
      </c>
      <c r="K37" s="122">
        <v>6</v>
      </c>
      <c r="L37" s="122">
        <v>6</v>
      </c>
      <c r="M37" s="122">
        <v>6</v>
      </c>
    </row>
    <row r="38" spans="1:13" ht="9" customHeight="1">
      <c r="A38" s="541" t="s">
        <v>155</v>
      </c>
      <c r="B38" s="542"/>
      <c r="C38" s="122">
        <v>0</v>
      </c>
      <c r="D38" s="122">
        <v>0</v>
      </c>
      <c r="E38" s="122">
        <v>0</v>
      </c>
      <c r="F38" s="122">
        <v>0</v>
      </c>
      <c r="G38" s="122">
        <v>1</v>
      </c>
      <c r="H38" s="122">
        <v>1</v>
      </c>
      <c r="I38" s="122">
        <v>7</v>
      </c>
      <c r="J38" s="122">
        <v>5</v>
      </c>
      <c r="K38" s="122">
        <v>4</v>
      </c>
      <c r="L38" s="122">
        <v>1</v>
      </c>
      <c r="M38" s="122">
        <v>1</v>
      </c>
    </row>
    <row r="39" spans="1:13" ht="9" customHeight="1">
      <c r="A39" s="541" t="s">
        <v>233</v>
      </c>
      <c r="B39" s="542"/>
      <c r="C39" s="122">
        <v>0</v>
      </c>
      <c r="D39" s="122">
        <v>0</v>
      </c>
      <c r="E39" s="122">
        <v>0</v>
      </c>
      <c r="F39" s="122">
        <v>7</v>
      </c>
      <c r="G39" s="122">
        <v>20</v>
      </c>
      <c r="H39" s="122">
        <v>4</v>
      </c>
      <c r="I39" s="122">
        <v>6</v>
      </c>
      <c r="J39" s="122">
        <v>5</v>
      </c>
      <c r="K39" s="122">
        <v>1</v>
      </c>
      <c r="L39" s="122">
        <v>2</v>
      </c>
      <c r="M39" s="122">
        <v>2</v>
      </c>
    </row>
    <row r="40" spans="1:13" ht="9" customHeight="1">
      <c r="A40" s="541" t="s">
        <v>230</v>
      </c>
      <c r="B40" s="542"/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2</v>
      </c>
      <c r="I40" s="122">
        <v>6</v>
      </c>
      <c r="J40" s="122">
        <v>6</v>
      </c>
      <c r="K40" s="122">
        <v>7</v>
      </c>
      <c r="L40" s="122">
        <v>10</v>
      </c>
      <c r="M40" s="122">
        <v>12</v>
      </c>
    </row>
    <row r="41" spans="1:13" ht="9" customHeight="1">
      <c r="A41" s="541" t="s">
        <v>621</v>
      </c>
      <c r="B41" s="542"/>
      <c r="C41" s="122">
        <v>0</v>
      </c>
      <c r="D41" s="122">
        <v>0</v>
      </c>
      <c r="E41" s="122">
        <v>0</v>
      </c>
      <c r="F41" s="122">
        <v>1</v>
      </c>
      <c r="G41" s="122">
        <v>0</v>
      </c>
      <c r="H41" s="122"/>
      <c r="I41" s="122">
        <v>5</v>
      </c>
      <c r="J41" s="122">
        <v>5</v>
      </c>
      <c r="K41" s="122">
        <v>5</v>
      </c>
      <c r="L41" s="122">
        <v>1</v>
      </c>
      <c r="M41" s="122">
        <v>1</v>
      </c>
    </row>
    <row r="42" spans="1:13" ht="9" customHeight="1">
      <c r="A42" s="541" t="s">
        <v>93</v>
      </c>
      <c r="B42" s="542"/>
      <c r="C42" s="122">
        <v>0</v>
      </c>
      <c r="D42" s="122">
        <v>0</v>
      </c>
      <c r="E42" s="122">
        <v>0</v>
      </c>
      <c r="F42" s="122">
        <v>0</v>
      </c>
      <c r="G42" s="122">
        <v>1</v>
      </c>
      <c r="H42" s="122">
        <v>3</v>
      </c>
      <c r="I42" s="122">
        <v>5</v>
      </c>
      <c r="J42" s="122">
        <v>7</v>
      </c>
      <c r="K42" s="122">
        <v>8</v>
      </c>
      <c r="L42" s="122">
        <v>4</v>
      </c>
      <c r="M42" s="122">
        <v>6</v>
      </c>
    </row>
    <row r="43" spans="1:13" ht="9" customHeight="1">
      <c r="A43" s="541" t="s">
        <v>162</v>
      </c>
      <c r="B43" s="542"/>
      <c r="C43" s="122">
        <v>0</v>
      </c>
      <c r="D43" s="122">
        <v>0</v>
      </c>
      <c r="E43" s="122">
        <v>4</v>
      </c>
      <c r="F43" s="122">
        <v>8</v>
      </c>
      <c r="G43" s="122">
        <v>10</v>
      </c>
      <c r="H43" s="122">
        <v>3</v>
      </c>
      <c r="I43" s="122">
        <v>5</v>
      </c>
      <c r="J43" s="122">
        <v>4</v>
      </c>
      <c r="K43" s="122">
        <v>2</v>
      </c>
      <c r="L43" s="122">
        <v>3</v>
      </c>
      <c r="M43" s="122">
        <v>3</v>
      </c>
    </row>
    <row r="44" spans="1:13" ht="9" customHeight="1">
      <c r="A44" s="541" t="s">
        <v>225</v>
      </c>
      <c r="B44" s="542"/>
      <c r="C44" s="122">
        <v>0</v>
      </c>
      <c r="D44" s="122">
        <v>0</v>
      </c>
      <c r="E44" s="122">
        <v>0</v>
      </c>
      <c r="F44" s="122">
        <v>0</v>
      </c>
      <c r="G44" s="122">
        <v>0</v>
      </c>
      <c r="H44" s="122">
        <v>5</v>
      </c>
      <c r="I44" s="122">
        <v>4</v>
      </c>
      <c r="J44" s="122">
        <v>4</v>
      </c>
      <c r="K44" s="122">
        <v>1</v>
      </c>
      <c r="L44" s="122">
        <v>1</v>
      </c>
      <c r="M44" s="122">
        <v>1</v>
      </c>
    </row>
    <row r="45" spans="1:13" ht="9" customHeight="1">
      <c r="A45" s="541" t="s">
        <v>97</v>
      </c>
      <c r="B45" s="542"/>
      <c r="C45" s="122">
        <v>0</v>
      </c>
      <c r="D45" s="122">
        <v>0</v>
      </c>
      <c r="E45" s="122">
        <v>0</v>
      </c>
      <c r="F45" s="122">
        <v>2</v>
      </c>
      <c r="G45" s="122">
        <v>1</v>
      </c>
      <c r="H45" s="122">
        <v>3</v>
      </c>
      <c r="I45" s="122">
        <v>4</v>
      </c>
      <c r="J45" s="122">
        <v>6</v>
      </c>
      <c r="K45" s="122">
        <v>5</v>
      </c>
      <c r="L45" s="122">
        <v>6</v>
      </c>
      <c r="M45" s="122">
        <v>9</v>
      </c>
    </row>
    <row r="46" spans="1:13" ht="9" customHeight="1">
      <c r="A46" s="541" t="s">
        <v>223</v>
      </c>
      <c r="B46" s="542"/>
      <c r="C46" s="122">
        <v>0</v>
      </c>
      <c r="D46" s="122">
        <v>0</v>
      </c>
      <c r="E46" s="122">
        <v>0</v>
      </c>
      <c r="F46" s="122">
        <v>0</v>
      </c>
      <c r="G46" s="122">
        <v>0</v>
      </c>
      <c r="H46" s="122">
        <v>2</v>
      </c>
      <c r="I46" s="122">
        <v>4</v>
      </c>
      <c r="J46" s="122">
        <v>4</v>
      </c>
      <c r="K46" s="122">
        <v>4</v>
      </c>
      <c r="L46" s="122">
        <v>5</v>
      </c>
      <c r="M46" s="122">
        <v>4</v>
      </c>
    </row>
    <row r="47" spans="1:13" ht="9" customHeight="1">
      <c r="A47" s="541" t="s">
        <v>623</v>
      </c>
      <c r="B47" s="542"/>
      <c r="C47" s="122">
        <v>0</v>
      </c>
      <c r="D47" s="122">
        <v>0</v>
      </c>
      <c r="E47" s="122">
        <v>0</v>
      </c>
      <c r="F47" s="122">
        <v>0</v>
      </c>
      <c r="G47" s="122">
        <v>0</v>
      </c>
      <c r="H47" s="122">
        <v>0</v>
      </c>
      <c r="I47" s="122">
        <v>4</v>
      </c>
      <c r="J47" s="122">
        <v>4</v>
      </c>
      <c r="K47" s="122">
        <v>4</v>
      </c>
      <c r="L47" s="122">
        <v>6</v>
      </c>
      <c r="M47" s="122">
        <v>5</v>
      </c>
    </row>
    <row r="48" spans="1:13" ht="9" customHeight="1">
      <c r="A48" s="541" t="s">
        <v>164</v>
      </c>
      <c r="B48" s="542"/>
      <c r="C48" s="122">
        <v>0</v>
      </c>
      <c r="D48" s="122">
        <v>0</v>
      </c>
      <c r="E48" s="122">
        <v>0</v>
      </c>
      <c r="F48" s="122">
        <v>0</v>
      </c>
      <c r="G48" s="122">
        <v>0</v>
      </c>
      <c r="H48" s="122">
        <v>2</v>
      </c>
      <c r="I48" s="122">
        <v>4</v>
      </c>
      <c r="J48" s="122">
        <v>4</v>
      </c>
      <c r="K48" s="122">
        <v>3</v>
      </c>
      <c r="L48" s="122">
        <v>3</v>
      </c>
      <c r="M48" s="122">
        <v>3</v>
      </c>
    </row>
    <row r="49" spans="1:13" ht="9" customHeight="1">
      <c r="A49" s="541" t="s">
        <v>88</v>
      </c>
      <c r="B49" s="542"/>
      <c r="C49" s="122">
        <v>0</v>
      </c>
      <c r="D49" s="122">
        <v>0</v>
      </c>
      <c r="E49" s="122">
        <v>0</v>
      </c>
      <c r="F49" s="122">
        <v>1</v>
      </c>
      <c r="G49" s="122">
        <v>3</v>
      </c>
      <c r="H49" s="122">
        <v>5</v>
      </c>
      <c r="I49" s="122">
        <v>3</v>
      </c>
      <c r="J49" s="122">
        <v>2</v>
      </c>
      <c r="K49" s="122">
        <v>4</v>
      </c>
      <c r="L49" s="122">
        <v>3</v>
      </c>
      <c r="M49" s="122">
        <v>5</v>
      </c>
    </row>
    <row r="50" spans="1:13" ht="9" customHeight="1">
      <c r="A50" s="541" t="s">
        <v>103</v>
      </c>
      <c r="B50" s="542"/>
      <c r="C50" s="122">
        <v>0</v>
      </c>
      <c r="D50" s="122">
        <v>0</v>
      </c>
      <c r="E50" s="122">
        <v>0</v>
      </c>
      <c r="F50" s="122">
        <v>9</v>
      </c>
      <c r="G50" s="122">
        <v>6</v>
      </c>
      <c r="H50" s="122">
        <v>3</v>
      </c>
      <c r="I50" s="122">
        <v>3</v>
      </c>
      <c r="J50" s="122">
        <v>4</v>
      </c>
      <c r="K50" s="122">
        <v>3</v>
      </c>
      <c r="L50" s="122">
        <v>4</v>
      </c>
      <c r="M50" s="122">
        <v>5</v>
      </c>
    </row>
    <row r="51" spans="1:13" ht="9" customHeight="1">
      <c r="A51" s="541" t="s">
        <v>228</v>
      </c>
      <c r="B51" s="542"/>
      <c r="C51" s="122">
        <v>0</v>
      </c>
      <c r="D51" s="122">
        <v>0</v>
      </c>
      <c r="E51" s="122">
        <v>0</v>
      </c>
      <c r="F51" s="122">
        <v>0</v>
      </c>
      <c r="G51" s="122">
        <v>0</v>
      </c>
      <c r="H51" s="122">
        <v>3</v>
      </c>
      <c r="I51" s="122">
        <v>3</v>
      </c>
      <c r="J51" s="122">
        <v>3</v>
      </c>
      <c r="K51" s="122">
        <v>3</v>
      </c>
      <c r="L51" s="122">
        <v>3</v>
      </c>
      <c r="M51" s="122">
        <v>3</v>
      </c>
    </row>
    <row r="52" spans="1:13" ht="9" customHeight="1">
      <c r="A52" s="541" t="s">
        <v>231</v>
      </c>
      <c r="B52" s="542"/>
      <c r="C52" s="122">
        <v>0</v>
      </c>
      <c r="D52" s="122">
        <v>0</v>
      </c>
      <c r="E52" s="122">
        <v>0</v>
      </c>
      <c r="F52" s="122">
        <v>0</v>
      </c>
      <c r="G52" s="122">
        <v>0</v>
      </c>
      <c r="H52" s="122">
        <v>3</v>
      </c>
      <c r="I52" s="122">
        <v>2</v>
      </c>
      <c r="J52" s="122">
        <v>2</v>
      </c>
      <c r="K52" s="122">
        <v>2</v>
      </c>
      <c r="L52" s="122">
        <v>3</v>
      </c>
      <c r="M52" s="122">
        <v>2</v>
      </c>
    </row>
    <row r="53" spans="1:13" ht="9" customHeight="1">
      <c r="A53" s="541" t="s">
        <v>90</v>
      </c>
      <c r="B53" s="542"/>
      <c r="C53" s="122">
        <v>0</v>
      </c>
      <c r="D53" s="122">
        <v>0</v>
      </c>
      <c r="E53" s="122">
        <v>3</v>
      </c>
      <c r="F53" s="122">
        <v>0</v>
      </c>
      <c r="G53" s="122">
        <v>3</v>
      </c>
      <c r="H53" s="122">
        <v>3</v>
      </c>
      <c r="I53" s="122">
        <v>2</v>
      </c>
      <c r="J53" s="122">
        <v>2</v>
      </c>
      <c r="K53" s="122">
        <v>2</v>
      </c>
      <c r="L53" s="122">
        <v>2</v>
      </c>
      <c r="M53" s="122">
        <v>2</v>
      </c>
    </row>
    <row r="54" spans="1:13" ht="9" customHeight="1">
      <c r="A54" s="541" t="s">
        <v>226</v>
      </c>
      <c r="B54" s="542"/>
      <c r="C54" s="122">
        <v>0</v>
      </c>
      <c r="D54" s="122">
        <v>0</v>
      </c>
      <c r="E54" s="122">
        <v>0</v>
      </c>
      <c r="F54" s="122">
        <v>0</v>
      </c>
      <c r="G54" s="122">
        <v>0</v>
      </c>
      <c r="H54" s="122">
        <v>2</v>
      </c>
      <c r="I54" s="122">
        <v>2</v>
      </c>
      <c r="J54" s="122">
        <v>2</v>
      </c>
      <c r="K54" s="122">
        <v>2</v>
      </c>
      <c r="L54" s="122">
        <v>2</v>
      </c>
      <c r="M54" s="122">
        <v>2</v>
      </c>
    </row>
    <row r="55" spans="1:13" ht="9" customHeight="1">
      <c r="A55" s="541" t="s">
        <v>153</v>
      </c>
      <c r="B55" s="542"/>
      <c r="C55" s="122">
        <v>0</v>
      </c>
      <c r="D55" s="122">
        <v>0</v>
      </c>
      <c r="E55" s="122">
        <v>3</v>
      </c>
      <c r="F55" s="122">
        <v>3</v>
      </c>
      <c r="G55" s="122">
        <v>1</v>
      </c>
      <c r="H55" s="122">
        <v>2</v>
      </c>
      <c r="I55" s="122">
        <v>2</v>
      </c>
      <c r="J55" s="122">
        <v>2</v>
      </c>
      <c r="K55" s="122">
        <v>1</v>
      </c>
      <c r="L55" s="122">
        <v>1</v>
      </c>
      <c r="M55" s="122">
        <v>1</v>
      </c>
    </row>
    <row r="56" spans="1:13" ht="9" customHeight="1">
      <c r="A56" s="541" t="s">
        <v>625</v>
      </c>
      <c r="B56" s="542"/>
      <c r="C56" s="122">
        <v>0</v>
      </c>
      <c r="D56" s="122">
        <v>0</v>
      </c>
      <c r="E56" s="122">
        <v>0</v>
      </c>
      <c r="F56" s="122">
        <v>0</v>
      </c>
      <c r="G56" s="122">
        <v>0</v>
      </c>
      <c r="H56" s="122">
        <v>0</v>
      </c>
      <c r="I56" s="122">
        <v>2</v>
      </c>
      <c r="J56" s="122">
        <v>3</v>
      </c>
      <c r="K56" s="122">
        <v>3</v>
      </c>
      <c r="L56" s="122">
        <v>2</v>
      </c>
      <c r="M56" s="122">
        <v>4</v>
      </c>
    </row>
    <row r="57" spans="1:13" ht="9" customHeight="1">
      <c r="A57" s="541" t="s">
        <v>626</v>
      </c>
      <c r="B57" s="542"/>
      <c r="C57" s="122">
        <v>0</v>
      </c>
      <c r="D57" s="122">
        <v>0</v>
      </c>
      <c r="E57" s="122">
        <v>0</v>
      </c>
      <c r="F57" s="122">
        <v>0</v>
      </c>
      <c r="G57" s="122">
        <v>0</v>
      </c>
      <c r="H57" s="122">
        <v>1</v>
      </c>
      <c r="I57" s="122">
        <v>2</v>
      </c>
      <c r="J57" s="122">
        <v>8</v>
      </c>
      <c r="K57" s="122">
        <v>2</v>
      </c>
      <c r="L57" s="122">
        <v>4</v>
      </c>
      <c r="M57" s="122">
        <v>4</v>
      </c>
    </row>
    <row r="58" spans="1:13" ht="9" customHeight="1">
      <c r="A58" s="541" t="s">
        <v>400</v>
      </c>
      <c r="B58" s="542"/>
      <c r="C58" s="122">
        <v>0</v>
      </c>
      <c r="D58" s="122">
        <v>0</v>
      </c>
      <c r="E58" s="122">
        <v>0</v>
      </c>
      <c r="F58" s="122">
        <v>0</v>
      </c>
      <c r="G58" s="122">
        <v>0</v>
      </c>
      <c r="H58" s="122">
        <v>1</v>
      </c>
      <c r="I58" s="122">
        <v>2</v>
      </c>
      <c r="J58" s="122">
        <v>0</v>
      </c>
      <c r="K58" s="122" t="s">
        <v>619</v>
      </c>
      <c r="L58" s="122">
        <v>0</v>
      </c>
      <c r="M58" s="122">
        <v>7</v>
      </c>
    </row>
    <row r="59" spans="1:13" ht="9" customHeight="1">
      <c r="A59" s="541" t="s">
        <v>507</v>
      </c>
      <c r="B59" s="542"/>
      <c r="C59" s="122">
        <v>0</v>
      </c>
      <c r="D59" s="122">
        <v>0</v>
      </c>
      <c r="E59" s="122">
        <v>0</v>
      </c>
      <c r="F59" s="122">
        <v>0</v>
      </c>
      <c r="G59" s="122">
        <v>3</v>
      </c>
      <c r="H59" s="122">
        <v>2</v>
      </c>
      <c r="I59" s="122">
        <v>1</v>
      </c>
      <c r="J59" s="122">
        <v>2</v>
      </c>
      <c r="K59" s="122">
        <v>2</v>
      </c>
      <c r="L59" s="122">
        <v>1</v>
      </c>
      <c r="M59" s="122">
        <v>1</v>
      </c>
    </row>
    <row r="60" spans="1:13" ht="9" customHeight="1">
      <c r="A60" s="541" t="s">
        <v>99</v>
      </c>
      <c r="B60" s="542"/>
      <c r="C60" s="122">
        <v>0</v>
      </c>
      <c r="D60" s="122">
        <v>0</v>
      </c>
      <c r="E60" s="122">
        <v>1</v>
      </c>
      <c r="F60" s="122">
        <v>1</v>
      </c>
      <c r="G60" s="122">
        <v>1</v>
      </c>
      <c r="H60" s="122">
        <v>2</v>
      </c>
      <c r="I60" s="122">
        <v>1</v>
      </c>
      <c r="J60" s="122">
        <v>1</v>
      </c>
      <c r="K60" s="122">
        <v>1</v>
      </c>
      <c r="L60" s="122">
        <v>1</v>
      </c>
      <c r="M60" s="122">
        <v>1</v>
      </c>
    </row>
    <row r="61" spans="1:13" ht="9" customHeight="1">
      <c r="A61" s="541" t="s">
        <v>106</v>
      </c>
      <c r="B61" s="542"/>
      <c r="C61" s="122">
        <v>0</v>
      </c>
      <c r="D61" s="122">
        <v>0</v>
      </c>
      <c r="E61" s="122">
        <v>0</v>
      </c>
      <c r="F61" s="122">
        <v>0</v>
      </c>
      <c r="G61" s="122">
        <v>1</v>
      </c>
      <c r="H61" s="122">
        <v>0</v>
      </c>
      <c r="I61" s="122">
        <v>1</v>
      </c>
      <c r="J61" s="122">
        <v>1</v>
      </c>
      <c r="K61" s="122">
        <v>1</v>
      </c>
      <c r="L61" s="122">
        <v>1</v>
      </c>
      <c r="M61" s="122">
        <v>1</v>
      </c>
    </row>
    <row r="62" spans="1:13" ht="9" customHeight="1">
      <c r="A62" s="541" t="s">
        <v>509</v>
      </c>
      <c r="B62" s="542"/>
      <c r="C62" s="122">
        <v>0</v>
      </c>
      <c r="D62" s="122">
        <v>0</v>
      </c>
      <c r="E62" s="122">
        <v>0</v>
      </c>
      <c r="F62" s="122">
        <v>0</v>
      </c>
      <c r="G62" s="122">
        <v>0</v>
      </c>
      <c r="H62" s="122">
        <v>1</v>
      </c>
      <c r="I62" s="122">
        <v>1</v>
      </c>
      <c r="J62" s="122">
        <v>1</v>
      </c>
      <c r="K62" s="122">
        <v>1</v>
      </c>
      <c r="L62" s="122">
        <v>0</v>
      </c>
      <c r="M62" s="122">
        <v>0</v>
      </c>
    </row>
    <row r="63" spans="1:13" ht="9" customHeight="1">
      <c r="A63" s="541" t="s">
        <v>165</v>
      </c>
      <c r="B63" s="542"/>
      <c r="C63" s="122">
        <v>0</v>
      </c>
      <c r="D63" s="122">
        <v>0</v>
      </c>
      <c r="E63" s="122">
        <v>0</v>
      </c>
      <c r="F63" s="122">
        <v>1</v>
      </c>
      <c r="G63" s="122">
        <v>1</v>
      </c>
      <c r="H63" s="122">
        <v>0</v>
      </c>
      <c r="I63" s="122">
        <v>1</v>
      </c>
      <c r="J63" s="122">
        <v>2</v>
      </c>
      <c r="K63" s="122">
        <v>2</v>
      </c>
      <c r="L63" s="122">
        <v>2</v>
      </c>
      <c r="M63" s="122">
        <v>3</v>
      </c>
    </row>
    <row r="64" spans="1:13" ht="9" customHeight="1">
      <c r="A64" s="541" t="s">
        <v>624</v>
      </c>
      <c r="B64" s="542"/>
      <c r="C64" s="122">
        <v>0</v>
      </c>
      <c r="D64" s="122">
        <v>0</v>
      </c>
      <c r="E64" s="122">
        <v>0</v>
      </c>
      <c r="F64" s="122">
        <v>0</v>
      </c>
      <c r="G64" s="122">
        <v>0</v>
      </c>
      <c r="H64" s="122">
        <v>0</v>
      </c>
      <c r="I64" s="122">
        <v>1</v>
      </c>
      <c r="J64" s="122">
        <v>0</v>
      </c>
      <c r="K64" s="122" t="s">
        <v>619</v>
      </c>
      <c r="L64" s="122">
        <v>0</v>
      </c>
      <c r="M64" s="122">
        <v>0</v>
      </c>
    </row>
    <row r="65" spans="1:13" ht="9" customHeight="1">
      <c r="A65" s="541" t="s">
        <v>157</v>
      </c>
      <c r="B65" s="542"/>
      <c r="C65" s="122">
        <v>0</v>
      </c>
      <c r="D65" s="122">
        <v>0</v>
      </c>
      <c r="E65" s="122">
        <v>1</v>
      </c>
      <c r="F65" s="122">
        <v>0</v>
      </c>
      <c r="G65" s="122">
        <v>0</v>
      </c>
      <c r="H65" s="122">
        <v>1</v>
      </c>
      <c r="I65" s="122">
        <v>1</v>
      </c>
      <c r="J65" s="122">
        <v>1</v>
      </c>
      <c r="K65" s="122">
        <v>1</v>
      </c>
      <c r="L65" s="122">
        <v>2</v>
      </c>
      <c r="M65" s="122">
        <v>1</v>
      </c>
    </row>
    <row r="66" spans="1:13" ht="9" customHeight="1">
      <c r="A66" s="541" t="s">
        <v>105</v>
      </c>
      <c r="B66" s="542"/>
      <c r="C66" s="122">
        <v>0</v>
      </c>
      <c r="D66" s="122">
        <v>0</v>
      </c>
      <c r="E66" s="122">
        <v>1</v>
      </c>
      <c r="F66" s="122">
        <v>1</v>
      </c>
      <c r="G66" s="122">
        <v>1</v>
      </c>
      <c r="H66" s="122">
        <v>1</v>
      </c>
      <c r="I66" s="122">
        <v>1</v>
      </c>
      <c r="J66" s="122">
        <v>1</v>
      </c>
      <c r="K66" s="122">
        <v>2</v>
      </c>
      <c r="L66" s="122">
        <v>1</v>
      </c>
      <c r="M66" s="122">
        <v>3</v>
      </c>
    </row>
    <row r="67" spans="1:13" ht="9" customHeight="1">
      <c r="A67" s="541" t="s">
        <v>399</v>
      </c>
      <c r="B67" s="542"/>
      <c r="C67" s="122">
        <v>0</v>
      </c>
      <c r="D67" s="122">
        <v>0</v>
      </c>
      <c r="E67" s="122">
        <v>0</v>
      </c>
      <c r="F67" s="122">
        <v>0</v>
      </c>
      <c r="G67" s="122">
        <v>0</v>
      </c>
      <c r="H67" s="122">
        <v>1</v>
      </c>
      <c r="I67" s="122">
        <v>1</v>
      </c>
      <c r="J67" s="122">
        <v>2</v>
      </c>
      <c r="K67" s="122">
        <v>2</v>
      </c>
      <c r="L67" s="122">
        <v>2</v>
      </c>
      <c r="M67" s="122">
        <v>2</v>
      </c>
    </row>
    <row r="68" spans="1:13" ht="9" customHeight="1">
      <c r="A68" s="541" t="s">
        <v>627</v>
      </c>
      <c r="B68" s="542"/>
      <c r="C68" s="122">
        <v>0</v>
      </c>
      <c r="D68" s="122">
        <v>0</v>
      </c>
      <c r="E68" s="122">
        <v>0</v>
      </c>
      <c r="F68" s="122">
        <v>0</v>
      </c>
      <c r="G68" s="122">
        <v>0</v>
      </c>
      <c r="H68" s="122">
        <v>0</v>
      </c>
      <c r="I68" s="122">
        <v>1</v>
      </c>
      <c r="J68" s="122">
        <v>3</v>
      </c>
      <c r="K68" s="122" t="s">
        <v>619</v>
      </c>
      <c r="L68" s="122">
        <v>0</v>
      </c>
      <c r="M68" s="122">
        <v>0</v>
      </c>
    </row>
    <row r="69" spans="1:13" ht="9" customHeight="1">
      <c r="A69" s="541" t="s">
        <v>628</v>
      </c>
      <c r="B69" s="542"/>
      <c r="C69" s="122">
        <v>0</v>
      </c>
      <c r="D69" s="122">
        <v>0</v>
      </c>
      <c r="E69" s="122">
        <v>0</v>
      </c>
      <c r="F69" s="122">
        <v>0</v>
      </c>
      <c r="G69" s="122">
        <v>0</v>
      </c>
      <c r="H69" s="122">
        <v>0</v>
      </c>
      <c r="I69" s="122">
        <v>1</v>
      </c>
      <c r="J69" s="122">
        <v>0</v>
      </c>
      <c r="K69" s="122" t="s">
        <v>619</v>
      </c>
      <c r="L69" s="122">
        <v>0</v>
      </c>
      <c r="M69" s="122">
        <v>0</v>
      </c>
    </row>
    <row r="70" spans="1:13" ht="9" customHeight="1">
      <c r="A70" s="541" t="s">
        <v>218</v>
      </c>
      <c r="B70" s="542"/>
      <c r="C70" s="122">
        <v>0</v>
      </c>
      <c r="D70" s="122">
        <v>0</v>
      </c>
      <c r="E70" s="122">
        <v>0</v>
      </c>
      <c r="F70" s="122">
        <v>8</v>
      </c>
      <c r="G70" s="122">
        <v>0</v>
      </c>
      <c r="H70" s="122">
        <v>2</v>
      </c>
      <c r="I70" s="122">
        <v>1</v>
      </c>
      <c r="J70" s="122">
        <v>1</v>
      </c>
      <c r="K70" s="122">
        <v>1</v>
      </c>
      <c r="L70" s="122">
        <v>1</v>
      </c>
      <c r="M70" s="122">
        <v>1</v>
      </c>
    </row>
    <row r="71" spans="1:13" ht="9" customHeight="1">
      <c r="A71" s="541" t="s">
        <v>98</v>
      </c>
      <c r="B71" s="542"/>
      <c r="C71" s="122">
        <v>0</v>
      </c>
      <c r="D71" s="122">
        <v>0</v>
      </c>
      <c r="E71" s="122">
        <v>0</v>
      </c>
      <c r="F71" s="122">
        <v>1</v>
      </c>
      <c r="G71" s="122">
        <v>0</v>
      </c>
      <c r="H71" s="122">
        <v>0</v>
      </c>
      <c r="I71" s="122">
        <v>0</v>
      </c>
      <c r="J71" s="122">
        <v>0</v>
      </c>
      <c r="K71" s="122" t="s">
        <v>619</v>
      </c>
      <c r="L71" s="122">
        <v>0</v>
      </c>
      <c r="M71" s="122">
        <v>0</v>
      </c>
    </row>
    <row r="72" spans="1:13" ht="9" customHeight="1">
      <c r="A72" s="541" t="s">
        <v>222</v>
      </c>
      <c r="B72" s="542"/>
      <c r="C72" s="122">
        <v>0</v>
      </c>
      <c r="D72" s="122">
        <v>0</v>
      </c>
      <c r="E72" s="122">
        <v>0</v>
      </c>
      <c r="F72" s="122">
        <v>0</v>
      </c>
      <c r="G72" s="122">
        <v>0</v>
      </c>
      <c r="H72" s="122">
        <v>1</v>
      </c>
      <c r="I72" s="122">
        <v>0</v>
      </c>
      <c r="J72" s="122">
        <v>0</v>
      </c>
      <c r="K72" s="122" t="s">
        <v>619</v>
      </c>
      <c r="L72" s="122">
        <v>0</v>
      </c>
      <c r="M72" s="122">
        <v>0</v>
      </c>
    </row>
    <row r="73" spans="1:13" ht="9" customHeight="1">
      <c r="A73" s="541" t="s">
        <v>94</v>
      </c>
      <c r="B73" s="542"/>
      <c r="C73" s="122">
        <v>0</v>
      </c>
      <c r="D73" s="122">
        <v>0</v>
      </c>
      <c r="E73" s="122">
        <v>0</v>
      </c>
      <c r="F73" s="122">
        <v>1</v>
      </c>
      <c r="G73" s="122">
        <v>2</v>
      </c>
      <c r="H73" s="122">
        <v>0</v>
      </c>
      <c r="I73" s="122">
        <v>0</v>
      </c>
      <c r="J73" s="122">
        <v>0</v>
      </c>
      <c r="K73" s="122" t="s">
        <v>619</v>
      </c>
      <c r="L73" s="122">
        <v>0</v>
      </c>
      <c r="M73" s="122">
        <v>2</v>
      </c>
    </row>
    <row r="74" spans="1:13" ht="9" customHeight="1">
      <c r="A74" s="541" t="s">
        <v>219</v>
      </c>
      <c r="B74" s="542"/>
      <c r="C74" s="122">
        <v>0</v>
      </c>
      <c r="D74" s="122">
        <v>0</v>
      </c>
      <c r="E74" s="122">
        <v>0</v>
      </c>
      <c r="F74" s="122">
        <v>0</v>
      </c>
      <c r="G74" s="122">
        <v>0</v>
      </c>
      <c r="H74" s="122">
        <v>1</v>
      </c>
      <c r="I74" s="122">
        <v>0</v>
      </c>
      <c r="J74" s="122">
        <v>0</v>
      </c>
      <c r="K74" s="122" t="s">
        <v>619</v>
      </c>
      <c r="L74" s="122">
        <v>1</v>
      </c>
      <c r="M74" s="122">
        <v>1</v>
      </c>
    </row>
    <row r="75" spans="1:13" ht="9" customHeight="1">
      <c r="A75" s="541" t="s">
        <v>220</v>
      </c>
      <c r="B75" s="542"/>
      <c r="C75" s="122">
        <v>0</v>
      </c>
      <c r="D75" s="122">
        <v>0</v>
      </c>
      <c r="E75" s="122">
        <v>0</v>
      </c>
      <c r="F75" s="122">
        <v>0</v>
      </c>
      <c r="G75" s="122">
        <v>0</v>
      </c>
      <c r="H75" s="122">
        <v>0</v>
      </c>
      <c r="I75" s="122">
        <v>0</v>
      </c>
      <c r="J75" s="122">
        <v>0</v>
      </c>
      <c r="K75" s="122">
        <v>1</v>
      </c>
      <c r="L75" s="122">
        <v>1</v>
      </c>
      <c r="M75" s="122">
        <v>1</v>
      </c>
    </row>
    <row r="76" spans="1:13" ht="9" customHeight="1">
      <c r="A76" s="541" t="s">
        <v>401</v>
      </c>
      <c r="B76" s="542"/>
      <c r="C76" s="122">
        <v>0</v>
      </c>
      <c r="D76" s="122">
        <v>0</v>
      </c>
      <c r="E76" s="122">
        <v>0</v>
      </c>
      <c r="F76" s="122">
        <v>0</v>
      </c>
      <c r="G76" s="122">
        <v>0</v>
      </c>
      <c r="H76" s="122">
        <v>1</v>
      </c>
      <c r="I76" s="122">
        <v>0</v>
      </c>
      <c r="J76" s="122">
        <v>0</v>
      </c>
      <c r="K76" s="122" t="s">
        <v>619</v>
      </c>
      <c r="L76" s="122">
        <v>0</v>
      </c>
      <c r="M76" s="122">
        <v>0</v>
      </c>
    </row>
    <row r="77" spans="1:13" ht="9" customHeight="1">
      <c r="A77" s="541" t="s">
        <v>152</v>
      </c>
      <c r="B77" s="542"/>
      <c r="C77" s="122">
        <v>0</v>
      </c>
      <c r="D77" s="122">
        <v>0</v>
      </c>
      <c r="E77" s="122">
        <v>0</v>
      </c>
      <c r="F77" s="122">
        <v>2</v>
      </c>
      <c r="G77" s="122">
        <v>2</v>
      </c>
      <c r="H77" s="122">
        <v>1</v>
      </c>
      <c r="I77" s="122">
        <v>0</v>
      </c>
      <c r="J77" s="122">
        <v>0</v>
      </c>
      <c r="K77" s="122">
        <v>1</v>
      </c>
      <c r="L77" s="122">
        <v>1</v>
      </c>
      <c r="M77" s="122">
        <v>1</v>
      </c>
    </row>
    <row r="78" spans="1:13" ht="9" customHeight="1">
      <c r="A78" s="541" t="s">
        <v>221</v>
      </c>
      <c r="B78" s="542"/>
      <c r="C78" s="122">
        <v>0</v>
      </c>
      <c r="D78" s="122">
        <v>0</v>
      </c>
      <c r="E78" s="122">
        <v>0</v>
      </c>
      <c r="F78" s="122">
        <v>0</v>
      </c>
      <c r="G78" s="122">
        <v>0</v>
      </c>
      <c r="H78" s="122">
        <v>1</v>
      </c>
      <c r="I78" s="122">
        <v>0</v>
      </c>
      <c r="J78" s="122">
        <v>0</v>
      </c>
      <c r="K78" s="122" t="s">
        <v>619</v>
      </c>
      <c r="L78" s="122">
        <v>0</v>
      </c>
      <c r="M78" s="122">
        <v>0</v>
      </c>
    </row>
    <row r="79" spans="1:13" ht="9" customHeight="1">
      <c r="A79" s="541" t="s">
        <v>156</v>
      </c>
      <c r="B79" s="542"/>
      <c r="C79" s="123">
        <v>0</v>
      </c>
      <c r="D79" s="122">
        <v>0</v>
      </c>
      <c r="E79" s="122">
        <v>0</v>
      </c>
      <c r="F79" s="122">
        <v>0</v>
      </c>
      <c r="G79" s="122">
        <v>1</v>
      </c>
      <c r="H79" s="122">
        <v>0</v>
      </c>
      <c r="I79" s="122">
        <v>0</v>
      </c>
      <c r="J79" s="122">
        <v>0</v>
      </c>
      <c r="K79" s="122" t="s">
        <v>619</v>
      </c>
      <c r="L79" s="122">
        <v>0</v>
      </c>
      <c r="M79" s="122">
        <v>1</v>
      </c>
    </row>
    <row r="80" spans="1:13" ht="9" customHeight="1">
      <c r="A80" s="541" t="s">
        <v>224</v>
      </c>
      <c r="B80" s="542"/>
      <c r="C80" s="122">
        <v>0</v>
      </c>
      <c r="D80" s="122">
        <v>0</v>
      </c>
      <c r="E80" s="122">
        <v>0</v>
      </c>
      <c r="F80" s="122">
        <v>0</v>
      </c>
      <c r="G80" s="122">
        <v>1</v>
      </c>
      <c r="H80" s="122">
        <v>0</v>
      </c>
      <c r="I80" s="122">
        <v>0</v>
      </c>
      <c r="J80" s="122">
        <v>1</v>
      </c>
      <c r="K80" s="122" t="s">
        <v>619</v>
      </c>
      <c r="L80" s="122">
        <v>0</v>
      </c>
      <c r="M80" s="122">
        <v>0</v>
      </c>
    </row>
    <row r="81" spans="1:13" ht="9" customHeight="1">
      <c r="A81" s="541" t="s">
        <v>629</v>
      </c>
      <c r="B81" s="542"/>
      <c r="C81" s="122">
        <v>0</v>
      </c>
      <c r="D81" s="122">
        <v>0</v>
      </c>
      <c r="E81" s="122">
        <v>4</v>
      </c>
      <c r="F81" s="122">
        <v>2</v>
      </c>
      <c r="G81" s="122">
        <v>12</v>
      </c>
      <c r="H81" s="122">
        <v>2</v>
      </c>
      <c r="I81" s="122">
        <v>4</v>
      </c>
      <c r="J81" s="122">
        <v>1</v>
      </c>
      <c r="K81" s="122">
        <v>6</v>
      </c>
      <c r="L81" s="122">
        <v>9</v>
      </c>
      <c r="M81" s="122">
        <v>24</v>
      </c>
    </row>
    <row r="82" spans="1:13" ht="9" customHeight="1">
      <c r="A82" s="547" t="s">
        <v>85</v>
      </c>
      <c r="B82" s="548"/>
      <c r="C82" s="124">
        <v>0</v>
      </c>
      <c r="D82" s="125">
        <v>10</v>
      </c>
      <c r="E82" s="125">
        <v>2</v>
      </c>
      <c r="F82" s="125">
        <v>2</v>
      </c>
      <c r="G82" s="125">
        <v>6</v>
      </c>
      <c r="H82" s="125">
        <v>2</v>
      </c>
      <c r="I82" s="125">
        <v>2</v>
      </c>
      <c r="J82" s="125">
        <v>2</v>
      </c>
      <c r="K82" s="125">
        <v>1</v>
      </c>
      <c r="L82" s="125">
        <v>1</v>
      </c>
      <c r="M82" s="125">
        <v>9</v>
      </c>
    </row>
    <row r="83" spans="1:13">
      <c r="A83" s="126" t="s">
        <v>698</v>
      </c>
      <c r="B83" s="127"/>
      <c r="C83" s="128"/>
      <c r="D83" s="128"/>
      <c r="E83" s="128"/>
      <c r="F83" s="128"/>
      <c r="L83" s="129"/>
      <c r="M83" s="130" t="s">
        <v>84</v>
      </c>
    </row>
    <row r="84" spans="1:13">
      <c r="A84" s="126" t="s">
        <v>699</v>
      </c>
    </row>
    <row r="85" spans="1:13">
      <c r="A85" s="126" t="s">
        <v>708</v>
      </c>
      <c r="B85" s="127"/>
      <c r="C85" s="128"/>
      <c r="D85" s="128"/>
      <c r="E85" s="128"/>
      <c r="F85" s="128"/>
      <c r="L85" s="129"/>
      <c r="M85" s="129"/>
    </row>
    <row r="86" spans="1:13">
      <c r="A86" s="126" t="s">
        <v>709</v>
      </c>
    </row>
    <row r="87" spans="1:13">
      <c r="A87" s="126" t="s">
        <v>710</v>
      </c>
      <c r="B87" s="127"/>
      <c r="C87" s="128"/>
      <c r="D87" s="128"/>
      <c r="E87" s="128"/>
      <c r="F87" s="128"/>
      <c r="L87" s="129"/>
      <c r="M87" s="129"/>
    </row>
    <row r="88" spans="1:13">
      <c r="A88" s="126" t="s">
        <v>637</v>
      </c>
    </row>
    <row r="89" spans="1:13">
      <c r="A89" s="126" t="s">
        <v>684</v>
      </c>
    </row>
  </sheetData>
  <mergeCells count="90">
    <mergeCell ref="A81:B81"/>
    <mergeCell ref="A74:B74"/>
    <mergeCell ref="A82:B82"/>
    <mergeCell ref="A75:B75"/>
    <mergeCell ref="A76:B76"/>
    <mergeCell ref="A77:B77"/>
    <mergeCell ref="A78:B78"/>
    <mergeCell ref="A72:B72"/>
    <mergeCell ref="A73:B73"/>
    <mergeCell ref="A79:B79"/>
    <mergeCell ref="A80:B80"/>
    <mergeCell ref="A69:B69"/>
    <mergeCell ref="A70:B70"/>
    <mergeCell ref="A71:B71"/>
    <mergeCell ref="A56:B56"/>
    <mergeCell ref="A52:B52"/>
    <mergeCell ref="A68:B68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45:B45"/>
    <mergeCell ref="A43:B43"/>
    <mergeCell ref="A48:B48"/>
    <mergeCell ref="A49:B49"/>
    <mergeCell ref="A50:B50"/>
    <mergeCell ref="A46:B46"/>
    <mergeCell ref="A51:B51"/>
    <mergeCell ref="A47:B47"/>
    <mergeCell ref="A53:B53"/>
    <mergeCell ref="A54:B54"/>
    <mergeCell ref="A55:B55"/>
    <mergeCell ref="A34:B34"/>
    <mergeCell ref="A33:B33"/>
    <mergeCell ref="A35:B35"/>
    <mergeCell ref="A36:B36"/>
    <mergeCell ref="A38:B38"/>
    <mergeCell ref="A37:B37"/>
    <mergeCell ref="A39:B39"/>
    <mergeCell ref="A40:B40"/>
    <mergeCell ref="A41:B41"/>
    <mergeCell ref="A42:B42"/>
    <mergeCell ref="A44:B44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7:B7"/>
    <mergeCell ref="A15:B15"/>
    <mergeCell ref="A16:B16"/>
    <mergeCell ref="A17:B17"/>
    <mergeCell ref="A18:B18"/>
    <mergeCell ref="A20:B20"/>
    <mergeCell ref="A10:B10"/>
    <mergeCell ref="A11:B11"/>
    <mergeCell ref="A12:B12"/>
    <mergeCell ref="A13:B13"/>
    <mergeCell ref="A14:B14"/>
    <mergeCell ref="A19:B19"/>
    <mergeCell ref="M3:M4"/>
    <mergeCell ref="A6:B6"/>
    <mergeCell ref="A9:B9"/>
    <mergeCell ref="A8:B8"/>
    <mergeCell ref="A1:L1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5:B5"/>
  </mergeCells>
  <phoneticPr fontId="7"/>
  <pageMargins left="0.59055118110236227" right="0.59055118110236227" top="0.59055118110236227" bottom="0.19685039370078741" header="0.51181102362204722" footer="0"/>
  <pageSetup paperSize="9" scale="96" orientation="portrait" r:id="rId1"/>
  <headerFooter alignWithMargins="0">
    <oddFooter>&amp;C&amp;12-&amp;A-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6"/>
  <sheetViews>
    <sheetView view="pageBreakPreview" topLeftCell="A36" zoomScale="70" zoomScaleNormal="100" zoomScaleSheetLayoutView="70" workbookViewId="0">
      <selection activeCell="O13" sqref="O13"/>
    </sheetView>
  </sheetViews>
  <sheetFormatPr defaultColWidth="9" defaultRowHeight="13.5" customHeight="1"/>
  <cols>
    <col min="1" max="5" width="9" style="3" customWidth="1"/>
    <col min="6" max="6" width="2.26953125" style="3" customWidth="1"/>
    <col min="7" max="11" width="9" style="3" customWidth="1"/>
    <col min="12" max="12" width="2.90625" style="18" customWidth="1"/>
    <col min="13" max="16384" width="9" style="3"/>
  </cols>
  <sheetData>
    <row r="1" spans="1:11" ht="23">
      <c r="A1" s="427" t="s">
        <v>168</v>
      </c>
      <c r="B1" s="427"/>
      <c r="C1" s="427"/>
      <c r="D1" s="427"/>
      <c r="E1" s="427"/>
      <c r="F1" s="17"/>
      <c r="G1" s="426" t="s">
        <v>169</v>
      </c>
      <c r="H1" s="426"/>
      <c r="I1" s="426"/>
      <c r="J1" s="426"/>
      <c r="K1" s="426"/>
    </row>
    <row r="2" spans="1:11" ht="20.5">
      <c r="G2" s="428" t="s">
        <v>187</v>
      </c>
      <c r="H2" s="428"/>
      <c r="I2" s="428"/>
      <c r="J2" s="428"/>
      <c r="K2" s="428"/>
    </row>
    <row r="3" spans="1:11" ht="16.5" customHeight="1"/>
    <row r="24" spans="1:11" ht="27" customHeight="1"/>
    <row r="25" spans="1:11" ht="23">
      <c r="A25" s="426" t="s">
        <v>643</v>
      </c>
      <c r="B25" s="426"/>
      <c r="C25" s="426"/>
      <c r="D25" s="426"/>
      <c r="E25" s="426"/>
      <c r="F25" s="426"/>
      <c r="G25" s="426"/>
      <c r="H25" s="426"/>
      <c r="I25" s="426"/>
      <c r="J25" s="426"/>
      <c r="K25" s="426"/>
    </row>
    <row r="26" spans="1:11" ht="16.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</sheetData>
  <mergeCells count="4">
    <mergeCell ref="A25:K25"/>
    <mergeCell ref="A1:E1"/>
    <mergeCell ref="G1:K1"/>
    <mergeCell ref="G2:K2"/>
  </mergeCells>
  <phoneticPr fontId="7"/>
  <printOptions horizontalCentered="1"/>
  <pageMargins left="0.39370078740157483" right="0.39370078740157483" top="0.78740157480314965" bottom="0.55000000000000004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N33"/>
  <sheetViews>
    <sheetView view="pageBreakPreview" topLeftCell="A14" zoomScale="70" zoomScaleNormal="100" zoomScaleSheetLayoutView="70" workbookViewId="0">
      <selection activeCell="O13" sqref="O13"/>
    </sheetView>
  </sheetViews>
  <sheetFormatPr defaultColWidth="9" defaultRowHeight="13"/>
  <cols>
    <col min="1" max="1" width="22.453125" style="73" customWidth="1"/>
    <col min="2" max="13" width="6.36328125" style="73" customWidth="1"/>
    <col min="14" max="14" width="5.7265625" style="73" customWidth="1"/>
    <col min="15" max="16384" width="9" style="73"/>
  </cols>
  <sheetData>
    <row r="1" spans="1:14" s="86" customFormat="1" ht="20.5">
      <c r="A1" s="549" t="s">
        <v>516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</row>
    <row r="2" spans="1:14" ht="9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4" ht="16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N3" s="91" t="s">
        <v>671</v>
      </c>
    </row>
    <row r="4" spans="1:14" ht="18" customHeight="1">
      <c r="A4" s="550" t="s">
        <v>700</v>
      </c>
      <c r="B4" s="560" t="s">
        <v>260</v>
      </c>
      <c r="C4" s="561"/>
      <c r="D4" s="561"/>
      <c r="E4" s="561"/>
      <c r="F4" s="561"/>
      <c r="G4" s="561"/>
      <c r="H4" s="561"/>
      <c r="I4" s="562"/>
      <c r="J4" s="560" t="s">
        <v>259</v>
      </c>
      <c r="K4" s="561"/>
      <c r="L4" s="561"/>
      <c r="M4" s="561"/>
      <c r="N4" s="561"/>
    </row>
    <row r="5" spans="1:14" ht="18" customHeight="1">
      <c r="A5" s="551"/>
      <c r="B5" s="567" t="s">
        <v>261</v>
      </c>
      <c r="C5" s="553" t="s">
        <v>256</v>
      </c>
      <c r="D5" s="554"/>
      <c r="E5" s="555"/>
      <c r="F5" s="553" t="s">
        <v>132</v>
      </c>
      <c r="G5" s="554"/>
      <c r="H5" s="555"/>
      <c r="I5" s="563" t="s">
        <v>258</v>
      </c>
      <c r="J5" s="567" t="s">
        <v>261</v>
      </c>
      <c r="K5" s="99" t="s">
        <v>131</v>
      </c>
      <c r="L5" s="553" t="s">
        <v>130</v>
      </c>
      <c r="M5" s="554"/>
      <c r="N5" s="554"/>
    </row>
    <row r="6" spans="1:14" ht="18" customHeight="1">
      <c r="A6" s="551"/>
      <c r="B6" s="567"/>
      <c r="C6" s="100"/>
      <c r="D6" s="556" t="s">
        <v>262</v>
      </c>
      <c r="E6" s="558" t="s">
        <v>129</v>
      </c>
      <c r="F6" s="101"/>
      <c r="G6" s="556" t="s">
        <v>263</v>
      </c>
      <c r="H6" s="556" t="s">
        <v>264</v>
      </c>
      <c r="I6" s="564"/>
      <c r="J6" s="567"/>
      <c r="K6" s="102" t="s">
        <v>255</v>
      </c>
      <c r="L6" s="101"/>
      <c r="M6" s="556" t="s">
        <v>263</v>
      </c>
      <c r="N6" s="553" t="s">
        <v>264</v>
      </c>
    </row>
    <row r="7" spans="1:14" ht="18" customHeight="1">
      <c r="A7" s="552"/>
      <c r="B7" s="557"/>
      <c r="C7" s="103"/>
      <c r="D7" s="557"/>
      <c r="E7" s="559"/>
      <c r="F7" s="104"/>
      <c r="G7" s="557"/>
      <c r="H7" s="557"/>
      <c r="I7" s="565"/>
      <c r="J7" s="557"/>
      <c r="K7" s="105" t="s">
        <v>254</v>
      </c>
      <c r="L7" s="104"/>
      <c r="M7" s="557"/>
      <c r="N7" s="566"/>
    </row>
    <row r="8" spans="1:14" ht="18" customHeight="1">
      <c r="A8" s="77" t="s">
        <v>127</v>
      </c>
      <c r="B8" s="7">
        <f>SUM(C8,F8,I8)</f>
        <v>64769</v>
      </c>
      <c r="C8" s="8">
        <f>SUM(D8:E8)</f>
        <v>42000</v>
      </c>
      <c r="D8" s="8">
        <v>5642</v>
      </c>
      <c r="E8" s="8">
        <v>36358</v>
      </c>
      <c r="F8" s="8">
        <f>SUM(G8:H8)</f>
        <v>21098</v>
      </c>
      <c r="G8" s="8">
        <v>16518</v>
      </c>
      <c r="H8" s="8">
        <v>4580</v>
      </c>
      <c r="I8" s="8">
        <v>1671</v>
      </c>
      <c r="J8" s="9">
        <v>93463</v>
      </c>
      <c r="K8" s="8">
        <f>C8</f>
        <v>42000</v>
      </c>
      <c r="L8" s="8">
        <f t="shared" ref="L8:L29" si="0">SUM(M8:N8)</f>
        <v>49392</v>
      </c>
      <c r="M8" s="8">
        <v>43615</v>
      </c>
      <c r="N8" s="8">
        <v>5777</v>
      </c>
    </row>
    <row r="9" spans="1:14" ht="18" customHeight="1">
      <c r="A9" s="77" t="s">
        <v>125</v>
      </c>
      <c r="B9" s="7">
        <f>SUM(C9,F9,I9)</f>
        <v>2382</v>
      </c>
      <c r="C9" s="10">
        <f t="shared" ref="C9:C29" si="1">SUM(D9:E9)</f>
        <v>2147</v>
      </c>
      <c r="D9" s="10">
        <v>1770</v>
      </c>
      <c r="E9" s="10">
        <v>377</v>
      </c>
      <c r="F9" s="10">
        <f>SUM(G9:H9)</f>
        <v>234</v>
      </c>
      <c r="G9" s="10">
        <v>217</v>
      </c>
      <c r="H9" s="10">
        <v>17</v>
      </c>
      <c r="I9" s="10">
        <v>1</v>
      </c>
      <c r="J9" s="7">
        <v>2380</v>
      </c>
      <c r="K9" s="10">
        <f>C9</f>
        <v>2147</v>
      </c>
      <c r="L9" s="10">
        <f t="shared" si="0"/>
        <v>226</v>
      </c>
      <c r="M9" s="10">
        <v>191</v>
      </c>
      <c r="N9" s="10">
        <v>35</v>
      </c>
    </row>
    <row r="10" spans="1:14" ht="18" customHeight="1">
      <c r="A10" s="77" t="s">
        <v>124</v>
      </c>
      <c r="B10" s="7">
        <f t="shared" ref="B10:B29" si="2">SUM(C10,F10,I10)</f>
        <v>6</v>
      </c>
      <c r="C10" s="10">
        <f t="shared" si="1"/>
        <v>2</v>
      </c>
      <c r="D10" s="10">
        <v>1</v>
      </c>
      <c r="E10" s="10">
        <v>1</v>
      </c>
      <c r="F10" s="10">
        <f t="shared" ref="F10:F29" si="3">SUM(G10:H10)</f>
        <v>4</v>
      </c>
      <c r="G10" s="10">
        <v>4</v>
      </c>
      <c r="H10" s="10" t="s">
        <v>672</v>
      </c>
      <c r="I10" s="11" t="s">
        <v>672</v>
      </c>
      <c r="J10" s="10">
        <v>6</v>
      </c>
      <c r="K10" s="10">
        <f t="shared" ref="K10:K29" si="4">C10</f>
        <v>2</v>
      </c>
      <c r="L10" s="10">
        <v>4</v>
      </c>
      <c r="M10" s="10">
        <v>3</v>
      </c>
      <c r="N10" s="10">
        <v>1</v>
      </c>
    </row>
    <row r="11" spans="1:14" ht="18" customHeight="1">
      <c r="A11" s="77" t="s">
        <v>253</v>
      </c>
      <c r="B11" s="7">
        <f t="shared" si="2"/>
        <v>12</v>
      </c>
      <c r="C11" s="10">
        <f t="shared" si="1"/>
        <v>9</v>
      </c>
      <c r="D11" s="10">
        <v>1</v>
      </c>
      <c r="E11" s="10">
        <v>8</v>
      </c>
      <c r="F11" s="10">
        <f t="shared" si="3"/>
        <v>3</v>
      </c>
      <c r="G11" s="10">
        <v>1</v>
      </c>
      <c r="H11" s="10">
        <v>2</v>
      </c>
      <c r="I11" s="10" t="s">
        <v>672</v>
      </c>
      <c r="J11" s="7">
        <v>17</v>
      </c>
      <c r="K11" s="10">
        <f t="shared" si="4"/>
        <v>9</v>
      </c>
      <c r="L11" s="10">
        <f t="shared" si="0"/>
        <v>8</v>
      </c>
      <c r="M11" s="10">
        <v>7</v>
      </c>
      <c r="N11" s="10">
        <v>1</v>
      </c>
    </row>
    <row r="12" spans="1:14" ht="18" customHeight="1">
      <c r="A12" s="106" t="s">
        <v>252</v>
      </c>
      <c r="B12" s="7">
        <f t="shared" si="2"/>
        <v>18</v>
      </c>
      <c r="C12" s="10">
        <f t="shared" si="1"/>
        <v>11</v>
      </c>
      <c r="D12" s="10" t="s">
        <v>672</v>
      </c>
      <c r="E12" s="10">
        <v>11</v>
      </c>
      <c r="F12" s="10">
        <f t="shared" si="3"/>
        <v>5</v>
      </c>
      <c r="G12" s="10">
        <v>3</v>
      </c>
      <c r="H12" s="10">
        <v>2</v>
      </c>
      <c r="I12" s="10">
        <v>2</v>
      </c>
      <c r="J12" s="7">
        <v>23</v>
      </c>
      <c r="K12" s="10">
        <f t="shared" si="4"/>
        <v>11</v>
      </c>
      <c r="L12" s="10">
        <f t="shared" si="0"/>
        <v>10</v>
      </c>
      <c r="M12" s="10">
        <v>7</v>
      </c>
      <c r="N12" s="10">
        <v>3</v>
      </c>
    </row>
    <row r="13" spans="1:14" ht="18" customHeight="1">
      <c r="A13" s="77" t="s">
        <v>251</v>
      </c>
      <c r="B13" s="7">
        <f t="shared" si="2"/>
        <v>3231</v>
      </c>
      <c r="C13" s="10">
        <f t="shared" si="1"/>
        <v>1874</v>
      </c>
      <c r="D13" s="10">
        <v>502</v>
      </c>
      <c r="E13" s="10">
        <v>1372</v>
      </c>
      <c r="F13" s="10">
        <f t="shared" si="3"/>
        <v>1299</v>
      </c>
      <c r="G13" s="10">
        <v>975</v>
      </c>
      <c r="H13" s="10">
        <v>324</v>
      </c>
      <c r="I13" s="10">
        <v>58</v>
      </c>
      <c r="J13" s="7">
        <v>4222</v>
      </c>
      <c r="K13" s="10">
        <f>C13</f>
        <v>1874</v>
      </c>
      <c r="L13" s="10">
        <f t="shared" si="0"/>
        <v>2255</v>
      </c>
      <c r="M13" s="10">
        <v>1886</v>
      </c>
      <c r="N13" s="10">
        <v>369</v>
      </c>
    </row>
    <row r="14" spans="1:14" ht="18" customHeight="1">
      <c r="A14" s="77" t="s">
        <v>250</v>
      </c>
      <c r="B14" s="7">
        <f t="shared" si="2"/>
        <v>6691</v>
      </c>
      <c r="C14" s="10">
        <f t="shared" si="1"/>
        <v>3511</v>
      </c>
      <c r="D14" s="10">
        <v>285</v>
      </c>
      <c r="E14" s="10">
        <v>3226</v>
      </c>
      <c r="F14" s="10">
        <f>SUM(G14:H14)</f>
        <v>3134</v>
      </c>
      <c r="G14" s="10">
        <v>2449</v>
      </c>
      <c r="H14" s="10">
        <v>685</v>
      </c>
      <c r="I14" s="10">
        <v>46</v>
      </c>
      <c r="J14" s="7">
        <v>7980</v>
      </c>
      <c r="K14" s="10">
        <f t="shared" si="4"/>
        <v>3511</v>
      </c>
      <c r="L14" s="10">
        <f t="shared" si="0"/>
        <v>4381</v>
      </c>
      <c r="M14" s="10">
        <v>3869</v>
      </c>
      <c r="N14" s="10">
        <v>512</v>
      </c>
    </row>
    <row r="15" spans="1:14" ht="18" customHeight="1">
      <c r="A15" s="107" t="s">
        <v>249</v>
      </c>
      <c r="B15" s="7">
        <f t="shared" si="2"/>
        <v>208</v>
      </c>
      <c r="C15" s="10">
        <f t="shared" si="1"/>
        <v>73</v>
      </c>
      <c r="D15" s="10">
        <v>6</v>
      </c>
      <c r="E15" s="10">
        <v>67</v>
      </c>
      <c r="F15" s="10">
        <f t="shared" si="3"/>
        <v>135</v>
      </c>
      <c r="G15" s="10">
        <v>92</v>
      </c>
      <c r="H15" s="10">
        <v>43</v>
      </c>
      <c r="I15" s="10" t="s">
        <v>681</v>
      </c>
      <c r="J15" s="7">
        <v>317</v>
      </c>
      <c r="K15" s="10">
        <f t="shared" si="4"/>
        <v>73</v>
      </c>
      <c r="L15" s="10">
        <f t="shared" si="0"/>
        <v>243</v>
      </c>
      <c r="M15" s="10">
        <v>224</v>
      </c>
      <c r="N15" s="10">
        <v>19</v>
      </c>
    </row>
    <row r="16" spans="1:14" ht="18" customHeight="1">
      <c r="A16" s="77" t="s">
        <v>248</v>
      </c>
      <c r="B16" s="7">
        <f t="shared" si="2"/>
        <v>842</v>
      </c>
      <c r="C16" s="10">
        <f t="shared" si="1"/>
        <v>330</v>
      </c>
      <c r="D16" s="10">
        <v>143</v>
      </c>
      <c r="E16" s="10">
        <v>187</v>
      </c>
      <c r="F16" s="10">
        <f t="shared" si="3"/>
        <v>509</v>
      </c>
      <c r="G16" s="10">
        <v>172</v>
      </c>
      <c r="H16" s="10">
        <v>337</v>
      </c>
      <c r="I16" s="10">
        <v>3</v>
      </c>
      <c r="J16" s="7">
        <v>713</v>
      </c>
      <c r="K16" s="10">
        <f t="shared" si="4"/>
        <v>330</v>
      </c>
      <c r="L16" s="10">
        <f t="shared" si="0"/>
        <v>371</v>
      </c>
      <c r="M16" s="10">
        <v>315</v>
      </c>
      <c r="N16" s="10">
        <v>56</v>
      </c>
    </row>
    <row r="17" spans="1:14" ht="18" customHeight="1">
      <c r="A17" s="77" t="s">
        <v>247</v>
      </c>
      <c r="B17" s="7">
        <f t="shared" si="2"/>
        <v>11281</v>
      </c>
      <c r="C17" s="10">
        <f t="shared" si="1"/>
        <v>8425</v>
      </c>
      <c r="D17" s="10">
        <v>272</v>
      </c>
      <c r="E17" s="10">
        <v>8153</v>
      </c>
      <c r="F17" s="10">
        <f t="shared" si="3"/>
        <v>2786</v>
      </c>
      <c r="G17" s="10">
        <v>2081</v>
      </c>
      <c r="H17" s="10">
        <v>705</v>
      </c>
      <c r="I17" s="10">
        <v>70</v>
      </c>
      <c r="J17" s="7">
        <v>23035</v>
      </c>
      <c r="K17" s="10">
        <f t="shared" si="4"/>
        <v>8425</v>
      </c>
      <c r="L17" s="10">
        <f t="shared" si="0"/>
        <v>14486</v>
      </c>
      <c r="M17" s="10">
        <v>12170</v>
      </c>
      <c r="N17" s="10">
        <v>2316</v>
      </c>
    </row>
    <row r="18" spans="1:14" ht="18" customHeight="1">
      <c r="A18" s="77" t="s">
        <v>246</v>
      </c>
      <c r="B18" s="7">
        <f t="shared" si="2"/>
        <v>8815</v>
      </c>
      <c r="C18" s="10">
        <f t="shared" si="1"/>
        <v>5612</v>
      </c>
      <c r="D18" s="10">
        <v>525</v>
      </c>
      <c r="E18" s="10">
        <v>5087</v>
      </c>
      <c r="F18" s="10">
        <f t="shared" si="3"/>
        <v>3098</v>
      </c>
      <c r="G18" s="10">
        <v>2521</v>
      </c>
      <c r="H18" s="10">
        <v>577</v>
      </c>
      <c r="I18" s="10">
        <v>105</v>
      </c>
      <c r="J18" s="7">
        <v>11508</v>
      </c>
      <c r="K18" s="10">
        <f t="shared" si="4"/>
        <v>5612</v>
      </c>
      <c r="L18" s="10">
        <f t="shared" si="0"/>
        <v>5744</v>
      </c>
      <c r="M18" s="10">
        <v>5229</v>
      </c>
      <c r="N18" s="10">
        <v>515</v>
      </c>
    </row>
    <row r="19" spans="1:14" ht="18" customHeight="1">
      <c r="A19" s="77" t="s">
        <v>245</v>
      </c>
      <c r="B19" s="7">
        <f t="shared" si="2"/>
        <v>946</v>
      </c>
      <c r="C19" s="10">
        <f t="shared" si="1"/>
        <v>433</v>
      </c>
      <c r="D19" s="10">
        <v>46</v>
      </c>
      <c r="E19" s="10">
        <v>387</v>
      </c>
      <c r="F19" s="10">
        <f t="shared" si="3"/>
        <v>506</v>
      </c>
      <c r="G19" s="10">
        <v>410</v>
      </c>
      <c r="H19" s="10">
        <v>96</v>
      </c>
      <c r="I19" s="10">
        <v>7</v>
      </c>
      <c r="J19" s="7">
        <v>1566</v>
      </c>
      <c r="K19" s="10">
        <f t="shared" si="4"/>
        <v>433</v>
      </c>
      <c r="L19" s="10">
        <f t="shared" si="0"/>
        <v>1121</v>
      </c>
      <c r="M19" s="10">
        <v>1029</v>
      </c>
      <c r="N19" s="10">
        <v>92</v>
      </c>
    </row>
    <row r="20" spans="1:14" ht="18" customHeight="1">
      <c r="A20" s="77" t="s">
        <v>244</v>
      </c>
      <c r="B20" s="7">
        <f t="shared" si="2"/>
        <v>1154</v>
      </c>
      <c r="C20" s="10">
        <f t="shared" si="1"/>
        <v>787</v>
      </c>
      <c r="D20" s="10">
        <v>272</v>
      </c>
      <c r="E20" s="10">
        <v>515</v>
      </c>
      <c r="F20" s="10">
        <f t="shared" si="3"/>
        <v>347</v>
      </c>
      <c r="G20" s="10">
        <v>241</v>
      </c>
      <c r="H20" s="10">
        <v>106</v>
      </c>
      <c r="I20" s="10">
        <v>20</v>
      </c>
      <c r="J20" s="7">
        <v>1565</v>
      </c>
      <c r="K20" s="10">
        <f t="shared" si="4"/>
        <v>787</v>
      </c>
      <c r="L20" s="10">
        <f t="shared" si="0"/>
        <v>755</v>
      </c>
      <c r="M20" s="10">
        <v>692</v>
      </c>
      <c r="N20" s="10">
        <v>63</v>
      </c>
    </row>
    <row r="21" spans="1:14" ht="18" customHeight="1">
      <c r="A21" s="108" t="s">
        <v>243</v>
      </c>
      <c r="B21" s="7">
        <f t="shared" si="2"/>
        <v>1322</v>
      </c>
      <c r="C21" s="10">
        <f t="shared" si="1"/>
        <v>721</v>
      </c>
      <c r="D21" s="10">
        <v>248</v>
      </c>
      <c r="E21" s="10">
        <v>473</v>
      </c>
      <c r="F21" s="10">
        <f t="shared" si="3"/>
        <v>588</v>
      </c>
      <c r="G21" s="10">
        <v>381</v>
      </c>
      <c r="H21" s="10">
        <v>207</v>
      </c>
      <c r="I21" s="10">
        <v>13</v>
      </c>
      <c r="J21" s="7">
        <v>1399</v>
      </c>
      <c r="K21" s="10">
        <f t="shared" si="4"/>
        <v>721</v>
      </c>
      <c r="L21" s="10">
        <f t="shared" si="0"/>
        <v>662</v>
      </c>
      <c r="M21" s="10">
        <v>565</v>
      </c>
      <c r="N21" s="10">
        <v>97</v>
      </c>
    </row>
    <row r="22" spans="1:14" ht="18" customHeight="1">
      <c r="A22" s="106" t="s">
        <v>242</v>
      </c>
      <c r="B22" s="7">
        <f t="shared" si="2"/>
        <v>3882</v>
      </c>
      <c r="C22" s="10">
        <f t="shared" si="1"/>
        <v>3056</v>
      </c>
      <c r="D22" s="10">
        <v>261</v>
      </c>
      <c r="E22" s="10">
        <v>2795</v>
      </c>
      <c r="F22" s="10">
        <f t="shared" si="3"/>
        <v>754</v>
      </c>
      <c r="G22" s="10">
        <v>569</v>
      </c>
      <c r="H22" s="10">
        <v>185</v>
      </c>
      <c r="I22" s="10">
        <v>72</v>
      </c>
      <c r="J22" s="7">
        <v>5763</v>
      </c>
      <c r="K22" s="10">
        <f t="shared" si="4"/>
        <v>3056</v>
      </c>
      <c r="L22" s="10">
        <f t="shared" si="0"/>
        <v>2620</v>
      </c>
      <c r="M22" s="10">
        <v>2415</v>
      </c>
      <c r="N22" s="10">
        <v>205</v>
      </c>
    </row>
    <row r="23" spans="1:14" ht="18" customHeight="1">
      <c r="A23" s="107" t="s">
        <v>241</v>
      </c>
      <c r="B23" s="7">
        <f t="shared" si="2"/>
        <v>2493</v>
      </c>
      <c r="C23" s="10">
        <f t="shared" si="1"/>
        <v>1728</v>
      </c>
      <c r="D23" s="10">
        <v>282</v>
      </c>
      <c r="E23" s="10">
        <v>1446</v>
      </c>
      <c r="F23" s="10">
        <f t="shared" si="3"/>
        <v>733</v>
      </c>
      <c r="G23" s="10">
        <v>587</v>
      </c>
      <c r="H23" s="10">
        <v>146</v>
      </c>
      <c r="I23" s="10">
        <v>32</v>
      </c>
      <c r="J23" s="7">
        <v>3382</v>
      </c>
      <c r="K23" s="10">
        <f t="shared" si="4"/>
        <v>1728</v>
      </c>
      <c r="L23" s="10">
        <f t="shared" si="0"/>
        <v>1602</v>
      </c>
      <c r="M23" s="10">
        <v>1433</v>
      </c>
      <c r="N23" s="10">
        <v>169</v>
      </c>
    </row>
    <row r="24" spans="1:14" ht="18" customHeight="1">
      <c r="A24" s="77" t="s">
        <v>240</v>
      </c>
      <c r="B24" s="7">
        <f t="shared" si="2"/>
        <v>2760</v>
      </c>
      <c r="C24" s="10">
        <f t="shared" si="1"/>
        <v>1473</v>
      </c>
      <c r="D24" s="10">
        <v>130</v>
      </c>
      <c r="E24" s="10">
        <v>1343</v>
      </c>
      <c r="F24" s="10">
        <f t="shared" si="3"/>
        <v>1272</v>
      </c>
      <c r="G24" s="10">
        <v>1123</v>
      </c>
      <c r="H24" s="10">
        <v>149</v>
      </c>
      <c r="I24" s="10">
        <v>15</v>
      </c>
      <c r="J24" s="7">
        <v>3011</v>
      </c>
      <c r="K24" s="10">
        <f t="shared" si="4"/>
        <v>1473</v>
      </c>
      <c r="L24" s="10">
        <f t="shared" si="0"/>
        <v>1516</v>
      </c>
      <c r="M24" s="10">
        <v>1394</v>
      </c>
      <c r="N24" s="10">
        <v>122</v>
      </c>
    </row>
    <row r="25" spans="1:14" ht="18" customHeight="1">
      <c r="A25" s="77" t="s">
        <v>239</v>
      </c>
      <c r="B25" s="7">
        <f t="shared" si="2"/>
        <v>6731</v>
      </c>
      <c r="C25" s="10">
        <f t="shared" si="1"/>
        <v>4347</v>
      </c>
      <c r="D25" s="10">
        <v>230</v>
      </c>
      <c r="E25" s="10">
        <v>4117</v>
      </c>
      <c r="F25" s="10">
        <f t="shared" si="3"/>
        <v>2337</v>
      </c>
      <c r="G25" s="10">
        <v>2130</v>
      </c>
      <c r="H25" s="10">
        <v>207</v>
      </c>
      <c r="I25" s="10">
        <v>47</v>
      </c>
      <c r="J25" s="7">
        <v>8207</v>
      </c>
      <c r="K25" s="10">
        <f t="shared" si="4"/>
        <v>4347</v>
      </c>
      <c r="L25" s="10">
        <f t="shared" si="0"/>
        <v>3789</v>
      </c>
      <c r="M25" s="10">
        <v>3352</v>
      </c>
      <c r="N25" s="10">
        <v>437</v>
      </c>
    </row>
    <row r="26" spans="1:14" ht="18" customHeight="1">
      <c r="A26" s="77" t="s">
        <v>238</v>
      </c>
      <c r="B26" s="7">
        <f t="shared" si="2"/>
        <v>451</v>
      </c>
      <c r="C26" s="10">
        <f t="shared" si="1"/>
        <v>278</v>
      </c>
      <c r="D26" s="10">
        <v>2</v>
      </c>
      <c r="E26" s="10">
        <v>276</v>
      </c>
      <c r="F26" s="10">
        <f t="shared" si="3"/>
        <v>172</v>
      </c>
      <c r="G26" s="10">
        <v>157</v>
      </c>
      <c r="H26" s="10">
        <v>15</v>
      </c>
      <c r="I26" s="10">
        <v>1</v>
      </c>
      <c r="J26" s="7">
        <v>523</v>
      </c>
      <c r="K26" s="10">
        <f t="shared" si="4"/>
        <v>278</v>
      </c>
      <c r="L26" s="10">
        <f t="shared" si="0"/>
        <v>240</v>
      </c>
      <c r="M26" s="10">
        <v>225</v>
      </c>
      <c r="N26" s="10">
        <v>15</v>
      </c>
    </row>
    <row r="27" spans="1:14" ht="18" customHeight="1">
      <c r="A27" s="109" t="s">
        <v>237</v>
      </c>
      <c r="B27" s="7">
        <f t="shared" si="2"/>
        <v>5844</v>
      </c>
      <c r="C27" s="10">
        <f t="shared" si="1"/>
        <v>4379</v>
      </c>
      <c r="D27" s="10">
        <v>284</v>
      </c>
      <c r="E27" s="10">
        <v>4095</v>
      </c>
      <c r="F27" s="10">
        <f t="shared" si="3"/>
        <v>1411</v>
      </c>
      <c r="G27" s="10">
        <v>1020</v>
      </c>
      <c r="H27" s="10">
        <v>391</v>
      </c>
      <c r="I27" s="10">
        <v>54</v>
      </c>
      <c r="J27" s="7">
        <v>10624</v>
      </c>
      <c r="K27" s="10">
        <f t="shared" si="4"/>
        <v>4379</v>
      </c>
      <c r="L27" s="10">
        <f t="shared" si="0"/>
        <v>6151</v>
      </c>
      <c r="M27" s="10">
        <v>5714</v>
      </c>
      <c r="N27" s="10">
        <v>437</v>
      </c>
    </row>
    <row r="28" spans="1:14" ht="18" customHeight="1">
      <c r="A28" s="109" t="s">
        <v>236</v>
      </c>
      <c r="B28" s="7">
        <f t="shared" si="2"/>
        <v>3131</v>
      </c>
      <c r="C28" s="10">
        <f t="shared" si="1"/>
        <v>1678</v>
      </c>
      <c r="D28" s="10">
        <v>34</v>
      </c>
      <c r="E28" s="10">
        <v>1644</v>
      </c>
      <c r="F28" s="10">
        <f t="shared" si="3"/>
        <v>1452</v>
      </c>
      <c r="G28" s="10">
        <v>1206</v>
      </c>
      <c r="H28" s="10">
        <v>246</v>
      </c>
      <c r="I28" s="10">
        <v>1</v>
      </c>
      <c r="J28" s="7">
        <v>4269</v>
      </c>
      <c r="K28" s="10">
        <f t="shared" si="4"/>
        <v>1678</v>
      </c>
      <c r="L28" s="10">
        <f t="shared" si="0"/>
        <v>2582</v>
      </c>
      <c r="M28" s="10">
        <v>2332</v>
      </c>
      <c r="N28" s="10">
        <v>250</v>
      </c>
    </row>
    <row r="29" spans="1:14" ht="18" customHeight="1">
      <c r="A29" s="110" t="s">
        <v>257</v>
      </c>
      <c r="B29" s="12">
        <f t="shared" si="2"/>
        <v>2569</v>
      </c>
      <c r="C29" s="13">
        <f t="shared" si="1"/>
        <v>1126</v>
      </c>
      <c r="D29" s="13">
        <v>348</v>
      </c>
      <c r="E29" s="13">
        <v>778</v>
      </c>
      <c r="F29" s="13">
        <f t="shared" si="3"/>
        <v>319</v>
      </c>
      <c r="G29" s="13">
        <v>179</v>
      </c>
      <c r="H29" s="13">
        <v>140</v>
      </c>
      <c r="I29" s="13">
        <v>1124</v>
      </c>
      <c r="J29" s="12">
        <v>2953</v>
      </c>
      <c r="K29" s="13">
        <f t="shared" si="4"/>
        <v>1126</v>
      </c>
      <c r="L29" s="13">
        <f t="shared" si="0"/>
        <v>626</v>
      </c>
      <c r="M29" s="13">
        <v>563</v>
      </c>
      <c r="N29" s="13">
        <v>63</v>
      </c>
    </row>
    <row r="30" spans="1:14" ht="16.5" customHeight="1">
      <c r="A30" s="111" t="s">
        <v>265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98"/>
      <c r="N30" s="91" t="s">
        <v>42</v>
      </c>
    </row>
    <row r="31" spans="1:14" ht="16.5" customHeight="1">
      <c r="A31" s="111" t="s">
        <v>267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98"/>
      <c r="N31" s="98"/>
    </row>
    <row r="32" spans="1:14" ht="16.5" customHeight="1">
      <c r="A32" s="111" t="s">
        <v>682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98"/>
      <c r="N32" s="98"/>
    </row>
    <row r="33" spans="1:1">
      <c r="A33" s="111" t="s">
        <v>266</v>
      </c>
    </row>
  </sheetData>
  <mergeCells count="16">
    <mergeCell ref="A1:N1"/>
    <mergeCell ref="A4:A7"/>
    <mergeCell ref="C5:E5"/>
    <mergeCell ref="D6:D7"/>
    <mergeCell ref="E6:E7"/>
    <mergeCell ref="J4:N4"/>
    <mergeCell ref="B4:I4"/>
    <mergeCell ref="F5:H5"/>
    <mergeCell ref="L5:N5"/>
    <mergeCell ref="I5:I7"/>
    <mergeCell ref="G6:G7"/>
    <mergeCell ref="H6:H7"/>
    <mergeCell ref="M6:M7"/>
    <mergeCell ref="N6:N7"/>
    <mergeCell ref="B5:B7"/>
    <mergeCell ref="J5:J7"/>
  </mergeCells>
  <phoneticPr fontId="7"/>
  <printOptions horizontalCentered="1"/>
  <pageMargins left="0.27559055118110237" right="0.27559055118110237" top="0.78740157480314965" bottom="0.78740157480314965" header="0.51181102362204722" footer="0"/>
  <pageSetup paperSize="9" scale="96" orientation="portrait" r:id="rId1"/>
  <headerFooter alignWithMargins="0">
    <oddFooter>&amp;C&amp;12-&amp;A-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O53"/>
  <sheetViews>
    <sheetView view="pageBreakPreview" topLeftCell="A32" zoomScale="70" zoomScaleNormal="100" zoomScaleSheetLayoutView="70" workbookViewId="0">
      <selection activeCell="O13" sqref="O13"/>
    </sheetView>
  </sheetViews>
  <sheetFormatPr defaultRowHeight="13"/>
  <cols>
    <col min="1" max="1" width="2.26953125" style="73" customWidth="1"/>
    <col min="2" max="2" width="30" style="73" customWidth="1"/>
    <col min="3" max="10" width="7.453125" style="73" customWidth="1"/>
    <col min="11" max="11" width="9" style="73" hidden="1" customWidth="1"/>
    <col min="12" max="13" width="0" style="73" hidden="1" customWidth="1"/>
    <col min="14" max="14" width="9.7265625" style="73" hidden="1" customWidth="1"/>
    <col min="15" max="16" width="0" style="73" hidden="1" customWidth="1"/>
    <col min="17" max="245" width="9" style="73"/>
    <col min="246" max="246" width="2.26953125" style="73" customWidth="1"/>
    <col min="247" max="247" width="30" style="73" customWidth="1"/>
    <col min="248" max="255" width="7.453125" style="73" customWidth="1"/>
    <col min="256" max="256" width="3.453125" style="73" customWidth="1"/>
    <col min="257" max="257" width="4" style="73" customWidth="1"/>
    <col min="258" max="258" width="27.26953125" style="73" customWidth="1"/>
    <col min="259" max="265" width="8.453125" style="73" customWidth="1"/>
    <col min="266" max="266" width="8.08984375" style="73" customWidth="1"/>
    <col min="267" max="501" width="9" style="73"/>
    <col min="502" max="502" width="2.26953125" style="73" customWidth="1"/>
    <col min="503" max="503" width="30" style="73" customWidth="1"/>
    <col min="504" max="511" width="7.453125" style="73" customWidth="1"/>
    <col min="512" max="512" width="3.453125" style="73" customWidth="1"/>
    <col min="513" max="513" width="4" style="73" customWidth="1"/>
    <col min="514" max="514" width="27.26953125" style="73" customWidth="1"/>
    <col min="515" max="521" width="8.453125" style="73" customWidth="1"/>
    <col min="522" max="522" width="8.08984375" style="73" customWidth="1"/>
    <col min="523" max="757" width="9" style="73"/>
    <col min="758" max="758" width="2.26953125" style="73" customWidth="1"/>
    <col min="759" max="759" width="30" style="73" customWidth="1"/>
    <col min="760" max="767" width="7.453125" style="73" customWidth="1"/>
    <col min="768" max="768" width="3.453125" style="73" customWidth="1"/>
    <col min="769" max="769" width="4" style="73" customWidth="1"/>
    <col min="770" max="770" width="27.26953125" style="73" customWidth="1"/>
    <col min="771" max="777" width="8.453125" style="73" customWidth="1"/>
    <col min="778" max="778" width="8.08984375" style="73" customWidth="1"/>
    <col min="779" max="1013" width="9" style="73"/>
    <col min="1014" max="1014" width="2.26953125" style="73" customWidth="1"/>
    <col min="1015" max="1015" width="30" style="73" customWidth="1"/>
    <col min="1016" max="1023" width="7.453125" style="73" customWidth="1"/>
    <col min="1024" max="1024" width="3.453125" style="73" customWidth="1"/>
    <col min="1025" max="1025" width="4" style="73" customWidth="1"/>
    <col min="1026" max="1026" width="27.26953125" style="73" customWidth="1"/>
    <col min="1027" max="1033" width="8.453125" style="73" customWidth="1"/>
    <col min="1034" max="1034" width="8.08984375" style="73" customWidth="1"/>
    <col min="1035" max="1269" width="9" style="73"/>
    <col min="1270" max="1270" width="2.26953125" style="73" customWidth="1"/>
    <col min="1271" max="1271" width="30" style="73" customWidth="1"/>
    <col min="1272" max="1279" width="7.453125" style="73" customWidth="1"/>
    <col min="1280" max="1280" width="3.453125" style="73" customWidth="1"/>
    <col min="1281" max="1281" width="4" style="73" customWidth="1"/>
    <col min="1282" max="1282" width="27.26953125" style="73" customWidth="1"/>
    <col min="1283" max="1289" width="8.453125" style="73" customWidth="1"/>
    <col min="1290" max="1290" width="8.08984375" style="73" customWidth="1"/>
    <col min="1291" max="1525" width="9" style="73"/>
    <col min="1526" max="1526" width="2.26953125" style="73" customWidth="1"/>
    <col min="1527" max="1527" width="30" style="73" customWidth="1"/>
    <col min="1528" max="1535" width="7.453125" style="73" customWidth="1"/>
    <col min="1536" max="1536" width="3.453125" style="73" customWidth="1"/>
    <col min="1537" max="1537" width="4" style="73" customWidth="1"/>
    <col min="1538" max="1538" width="27.26953125" style="73" customWidth="1"/>
    <col min="1539" max="1545" width="8.453125" style="73" customWidth="1"/>
    <col min="1546" max="1546" width="8.08984375" style="73" customWidth="1"/>
    <col min="1547" max="1781" width="9" style="73"/>
    <col min="1782" max="1782" width="2.26953125" style="73" customWidth="1"/>
    <col min="1783" max="1783" width="30" style="73" customWidth="1"/>
    <col min="1784" max="1791" width="7.453125" style="73" customWidth="1"/>
    <col min="1792" max="1792" width="3.453125" style="73" customWidth="1"/>
    <col min="1793" max="1793" width="4" style="73" customWidth="1"/>
    <col min="1794" max="1794" width="27.26953125" style="73" customWidth="1"/>
    <col min="1795" max="1801" width="8.453125" style="73" customWidth="1"/>
    <col min="1802" max="1802" width="8.08984375" style="73" customWidth="1"/>
    <col min="1803" max="2037" width="9" style="73"/>
    <col min="2038" max="2038" width="2.26953125" style="73" customWidth="1"/>
    <col min="2039" max="2039" width="30" style="73" customWidth="1"/>
    <col min="2040" max="2047" width="7.453125" style="73" customWidth="1"/>
    <col min="2048" max="2048" width="3.453125" style="73" customWidth="1"/>
    <col min="2049" max="2049" width="4" style="73" customWidth="1"/>
    <col min="2050" max="2050" width="27.26953125" style="73" customWidth="1"/>
    <col min="2051" max="2057" width="8.453125" style="73" customWidth="1"/>
    <col min="2058" max="2058" width="8.08984375" style="73" customWidth="1"/>
    <col min="2059" max="2293" width="9" style="73"/>
    <col min="2294" max="2294" width="2.26953125" style="73" customWidth="1"/>
    <col min="2295" max="2295" width="30" style="73" customWidth="1"/>
    <col min="2296" max="2303" width="7.453125" style="73" customWidth="1"/>
    <col min="2304" max="2304" width="3.453125" style="73" customWidth="1"/>
    <col min="2305" max="2305" width="4" style="73" customWidth="1"/>
    <col min="2306" max="2306" width="27.26953125" style="73" customWidth="1"/>
    <col min="2307" max="2313" width="8.453125" style="73" customWidth="1"/>
    <col min="2314" max="2314" width="8.08984375" style="73" customWidth="1"/>
    <col min="2315" max="2549" width="9" style="73"/>
    <col min="2550" max="2550" width="2.26953125" style="73" customWidth="1"/>
    <col min="2551" max="2551" width="30" style="73" customWidth="1"/>
    <col min="2552" max="2559" width="7.453125" style="73" customWidth="1"/>
    <col min="2560" max="2560" width="3.453125" style="73" customWidth="1"/>
    <col min="2561" max="2561" width="4" style="73" customWidth="1"/>
    <col min="2562" max="2562" width="27.26953125" style="73" customWidth="1"/>
    <col min="2563" max="2569" width="8.453125" style="73" customWidth="1"/>
    <col min="2570" max="2570" width="8.08984375" style="73" customWidth="1"/>
    <col min="2571" max="2805" width="9" style="73"/>
    <col min="2806" max="2806" width="2.26953125" style="73" customWidth="1"/>
    <col min="2807" max="2807" width="30" style="73" customWidth="1"/>
    <col min="2808" max="2815" width="7.453125" style="73" customWidth="1"/>
    <col min="2816" max="2816" width="3.453125" style="73" customWidth="1"/>
    <col min="2817" max="2817" width="4" style="73" customWidth="1"/>
    <col min="2818" max="2818" width="27.26953125" style="73" customWidth="1"/>
    <col min="2819" max="2825" width="8.453125" style="73" customWidth="1"/>
    <col min="2826" max="2826" width="8.08984375" style="73" customWidth="1"/>
    <col min="2827" max="3061" width="9" style="73"/>
    <col min="3062" max="3062" width="2.26953125" style="73" customWidth="1"/>
    <col min="3063" max="3063" width="30" style="73" customWidth="1"/>
    <col min="3064" max="3071" width="7.453125" style="73" customWidth="1"/>
    <col min="3072" max="3072" width="3.453125" style="73" customWidth="1"/>
    <col min="3073" max="3073" width="4" style="73" customWidth="1"/>
    <col min="3074" max="3074" width="27.26953125" style="73" customWidth="1"/>
    <col min="3075" max="3081" width="8.453125" style="73" customWidth="1"/>
    <col min="3082" max="3082" width="8.08984375" style="73" customWidth="1"/>
    <col min="3083" max="3317" width="9" style="73"/>
    <col min="3318" max="3318" width="2.26953125" style="73" customWidth="1"/>
    <col min="3319" max="3319" width="30" style="73" customWidth="1"/>
    <col min="3320" max="3327" width="7.453125" style="73" customWidth="1"/>
    <col min="3328" max="3328" width="3.453125" style="73" customWidth="1"/>
    <col min="3329" max="3329" width="4" style="73" customWidth="1"/>
    <col min="3330" max="3330" width="27.26953125" style="73" customWidth="1"/>
    <col min="3331" max="3337" width="8.453125" style="73" customWidth="1"/>
    <col min="3338" max="3338" width="8.08984375" style="73" customWidth="1"/>
    <col min="3339" max="3573" width="9" style="73"/>
    <col min="3574" max="3574" width="2.26953125" style="73" customWidth="1"/>
    <col min="3575" max="3575" width="30" style="73" customWidth="1"/>
    <col min="3576" max="3583" width="7.453125" style="73" customWidth="1"/>
    <col min="3584" max="3584" width="3.453125" style="73" customWidth="1"/>
    <col min="3585" max="3585" width="4" style="73" customWidth="1"/>
    <col min="3586" max="3586" width="27.26953125" style="73" customWidth="1"/>
    <col min="3587" max="3593" width="8.453125" style="73" customWidth="1"/>
    <col min="3594" max="3594" width="8.08984375" style="73" customWidth="1"/>
    <col min="3595" max="3829" width="9" style="73"/>
    <col min="3830" max="3830" width="2.26953125" style="73" customWidth="1"/>
    <col min="3831" max="3831" width="30" style="73" customWidth="1"/>
    <col min="3832" max="3839" width="7.453125" style="73" customWidth="1"/>
    <col min="3840" max="3840" width="3.453125" style="73" customWidth="1"/>
    <col min="3841" max="3841" width="4" style="73" customWidth="1"/>
    <col min="3842" max="3842" width="27.26953125" style="73" customWidth="1"/>
    <col min="3843" max="3849" width="8.453125" style="73" customWidth="1"/>
    <col min="3850" max="3850" width="8.08984375" style="73" customWidth="1"/>
    <col min="3851" max="4085" width="9" style="73"/>
    <col min="4086" max="4086" width="2.26953125" style="73" customWidth="1"/>
    <col min="4087" max="4087" width="30" style="73" customWidth="1"/>
    <col min="4088" max="4095" width="7.453125" style="73" customWidth="1"/>
    <col min="4096" max="4096" width="3.453125" style="73" customWidth="1"/>
    <col min="4097" max="4097" width="4" style="73" customWidth="1"/>
    <col min="4098" max="4098" width="27.26953125" style="73" customWidth="1"/>
    <col min="4099" max="4105" width="8.453125" style="73" customWidth="1"/>
    <col min="4106" max="4106" width="8.08984375" style="73" customWidth="1"/>
    <col min="4107" max="4341" width="9" style="73"/>
    <col min="4342" max="4342" width="2.26953125" style="73" customWidth="1"/>
    <col min="4343" max="4343" width="30" style="73" customWidth="1"/>
    <col min="4344" max="4351" width="7.453125" style="73" customWidth="1"/>
    <col min="4352" max="4352" width="3.453125" style="73" customWidth="1"/>
    <col min="4353" max="4353" width="4" style="73" customWidth="1"/>
    <col min="4354" max="4354" width="27.26953125" style="73" customWidth="1"/>
    <col min="4355" max="4361" width="8.453125" style="73" customWidth="1"/>
    <col min="4362" max="4362" width="8.08984375" style="73" customWidth="1"/>
    <col min="4363" max="4597" width="9" style="73"/>
    <col min="4598" max="4598" width="2.26953125" style="73" customWidth="1"/>
    <col min="4599" max="4599" width="30" style="73" customWidth="1"/>
    <col min="4600" max="4607" width="7.453125" style="73" customWidth="1"/>
    <col min="4608" max="4608" width="3.453125" style="73" customWidth="1"/>
    <col min="4609" max="4609" width="4" style="73" customWidth="1"/>
    <col min="4610" max="4610" width="27.26953125" style="73" customWidth="1"/>
    <col min="4611" max="4617" width="8.453125" style="73" customWidth="1"/>
    <col min="4618" max="4618" width="8.08984375" style="73" customWidth="1"/>
    <col min="4619" max="4853" width="9" style="73"/>
    <col min="4854" max="4854" width="2.26953125" style="73" customWidth="1"/>
    <col min="4855" max="4855" width="30" style="73" customWidth="1"/>
    <col min="4856" max="4863" width="7.453125" style="73" customWidth="1"/>
    <col min="4864" max="4864" width="3.453125" style="73" customWidth="1"/>
    <col min="4865" max="4865" width="4" style="73" customWidth="1"/>
    <col min="4866" max="4866" width="27.26953125" style="73" customWidth="1"/>
    <col min="4867" max="4873" width="8.453125" style="73" customWidth="1"/>
    <col min="4874" max="4874" width="8.08984375" style="73" customWidth="1"/>
    <col min="4875" max="5109" width="9" style="73"/>
    <col min="5110" max="5110" width="2.26953125" style="73" customWidth="1"/>
    <col min="5111" max="5111" width="30" style="73" customWidth="1"/>
    <col min="5112" max="5119" width="7.453125" style="73" customWidth="1"/>
    <col min="5120" max="5120" width="3.453125" style="73" customWidth="1"/>
    <col min="5121" max="5121" width="4" style="73" customWidth="1"/>
    <col min="5122" max="5122" width="27.26953125" style="73" customWidth="1"/>
    <col min="5123" max="5129" width="8.453125" style="73" customWidth="1"/>
    <col min="5130" max="5130" width="8.08984375" style="73" customWidth="1"/>
    <col min="5131" max="5365" width="9" style="73"/>
    <col min="5366" max="5366" width="2.26953125" style="73" customWidth="1"/>
    <col min="5367" max="5367" width="30" style="73" customWidth="1"/>
    <col min="5368" max="5375" width="7.453125" style="73" customWidth="1"/>
    <col min="5376" max="5376" width="3.453125" style="73" customWidth="1"/>
    <col min="5377" max="5377" width="4" style="73" customWidth="1"/>
    <col min="5378" max="5378" width="27.26953125" style="73" customWidth="1"/>
    <col min="5379" max="5385" width="8.453125" style="73" customWidth="1"/>
    <col min="5386" max="5386" width="8.08984375" style="73" customWidth="1"/>
    <col min="5387" max="5621" width="9" style="73"/>
    <col min="5622" max="5622" width="2.26953125" style="73" customWidth="1"/>
    <col min="5623" max="5623" width="30" style="73" customWidth="1"/>
    <col min="5624" max="5631" width="7.453125" style="73" customWidth="1"/>
    <col min="5632" max="5632" width="3.453125" style="73" customWidth="1"/>
    <col min="5633" max="5633" width="4" style="73" customWidth="1"/>
    <col min="5634" max="5634" width="27.26953125" style="73" customWidth="1"/>
    <col min="5635" max="5641" width="8.453125" style="73" customWidth="1"/>
    <col min="5642" max="5642" width="8.08984375" style="73" customWidth="1"/>
    <col min="5643" max="5877" width="9" style="73"/>
    <col min="5878" max="5878" width="2.26953125" style="73" customWidth="1"/>
    <col min="5879" max="5879" width="30" style="73" customWidth="1"/>
    <col min="5880" max="5887" width="7.453125" style="73" customWidth="1"/>
    <col min="5888" max="5888" width="3.453125" style="73" customWidth="1"/>
    <col min="5889" max="5889" width="4" style="73" customWidth="1"/>
    <col min="5890" max="5890" width="27.26953125" style="73" customWidth="1"/>
    <col min="5891" max="5897" width="8.453125" style="73" customWidth="1"/>
    <col min="5898" max="5898" width="8.08984375" style="73" customWidth="1"/>
    <col min="5899" max="6133" width="9" style="73"/>
    <col min="6134" max="6134" width="2.26953125" style="73" customWidth="1"/>
    <col min="6135" max="6135" width="30" style="73" customWidth="1"/>
    <col min="6136" max="6143" width="7.453125" style="73" customWidth="1"/>
    <col min="6144" max="6144" width="3.453125" style="73" customWidth="1"/>
    <col min="6145" max="6145" width="4" style="73" customWidth="1"/>
    <col min="6146" max="6146" width="27.26953125" style="73" customWidth="1"/>
    <col min="6147" max="6153" width="8.453125" style="73" customWidth="1"/>
    <col min="6154" max="6154" width="8.08984375" style="73" customWidth="1"/>
    <col min="6155" max="6389" width="9" style="73"/>
    <col min="6390" max="6390" width="2.26953125" style="73" customWidth="1"/>
    <col min="6391" max="6391" width="30" style="73" customWidth="1"/>
    <col min="6392" max="6399" width="7.453125" style="73" customWidth="1"/>
    <col min="6400" max="6400" width="3.453125" style="73" customWidth="1"/>
    <col min="6401" max="6401" width="4" style="73" customWidth="1"/>
    <col min="6402" max="6402" width="27.26953125" style="73" customWidth="1"/>
    <col min="6403" max="6409" width="8.453125" style="73" customWidth="1"/>
    <col min="6410" max="6410" width="8.08984375" style="73" customWidth="1"/>
    <col min="6411" max="6645" width="9" style="73"/>
    <col min="6646" max="6646" width="2.26953125" style="73" customWidth="1"/>
    <col min="6647" max="6647" width="30" style="73" customWidth="1"/>
    <col min="6648" max="6655" width="7.453125" style="73" customWidth="1"/>
    <col min="6656" max="6656" width="3.453125" style="73" customWidth="1"/>
    <col min="6657" max="6657" width="4" style="73" customWidth="1"/>
    <col min="6658" max="6658" width="27.26953125" style="73" customWidth="1"/>
    <col min="6659" max="6665" width="8.453125" style="73" customWidth="1"/>
    <col min="6666" max="6666" width="8.08984375" style="73" customWidth="1"/>
    <col min="6667" max="6901" width="9" style="73"/>
    <col min="6902" max="6902" width="2.26953125" style="73" customWidth="1"/>
    <col min="6903" max="6903" width="30" style="73" customWidth="1"/>
    <col min="6904" max="6911" width="7.453125" style="73" customWidth="1"/>
    <col min="6912" max="6912" width="3.453125" style="73" customWidth="1"/>
    <col min="6913" max="6913" width="4" style="73" customWidth="1"/>
    <col min="6914" max="6914" width="27.26953125" style="73" customWidth="1"/>
    <col min="6915" max="6921" width="8.453125" style="73" customWidth="1"/>
    <col min="6922" max="6922" width="8.08984375" style="73" customWidth="1"/>
    <col min="6923" max="7157" width="9" style="73"/>
    <col min="7158" max="7158" width="2.26953125" style="73" customWidth="1"/>
    <col min="7159" max="7159" width="30" style="73" customWidth="1"/>
    <col min="7160" max="7167" width="7.453125" style="73" customWidth="1"/>
    <col min="7168" max="7168" width="3.453125" style="73" customWidth="1"/>
    <col min="7169" max="7169" width="4" style="73" customWidth="1"/>
    <col min="7170" max="7170" width="27.26953125" style="73" customWidth="1"/>
    <col min="7171" max="7177" width="8.453125" style="73" customWidth="1"/>
    <col min="7178" max="7178" width="8.08984375" style="73" customWidth="1"/>
    <col min="7179" max="7413" width="9" style="73"/>
    <col min="7414" max="7414" width="2.26953125" style="73" customWidth="1"/>
    <col min="7415" max="7415" width="30" style="73" customWidth="1"/>
    <col min="7416" max="7423" width="7.453125" style="73" customWidth="1"/>
    <col min="7424" max="7424" width="3.453125" style="73" customWidth="1"/>
    <col min="7425" max="7425" width="4" style="73" customWidth="1"/>
    <col min="7426" max="7426" width="27.26953125" style="73" customWidth="1"/>
    <col min="7427" max="7433" width="8.453125" style="73" customWidth="1"/>
    <col min="7434" max="7434" width="8.08984375" style="73" customWidth="1"/>
    <col min="7435" max="7669" width="9" style="73"/>
    <col min="7670" max="7670" width="2.26953125" style="73" customWidth="1"/>
    <col min="7671" max="7671" width="30" style="73" customWidth="1"/>
    <col min="7672" max="7679" width="7.453125" style="73" customWidth="1"/>
    <col min="7680" max="7680" width="3.453125" style="73" customWidth="1"/>
    <col min="7681" max="7681" width="4" style="73" customWidth="1"/>
    <col min="7682" max="7682" width="27.26953125" style="73" customWidth="1"/>
    <col min="7683" max="7689" width="8.453125" style="73" customWidth="1"/>
    <col min="7690" max="7690" width="8.08984375" style="73" customWidth="1"/>
    <col min="7691" max="7925" width="9" style="73"/>
    <col min="7926" max="7926" width="2.26953125" style="73" customWidth="1"/>
    <col min="7927" max="7927" width="30" style="73" customWidth="1"/>
    <col min="7928" max="7935" width="7.453125" style="73" customWidth="1"/>
    <col min="7936" max="7936" width="3.453125" style="73" customWidth="1"/>
    <col min="7937" max="7937" width="4" style="73" customWidth="1"/>
    <col min="7938" max="7938" width="27.26953125" style="73" customWidth="1"/>
    <col min="7939" max="7945" width="8.453125" style="73" customWidth="1"/>
    <col min="7946" max="7946" width="8.08984375" style="73" customWidth="1"/>
    <col min="7947" max="8181" width="9" style="73"/>
    <col min="8182" max="8182" width="2.26953125" style="73" customWidth="1"/>
    <col min="8183" max="8183" width="30" style="73" customWidth="1"/>
    <col min="8184" max="8191" width="7.453125" style="73" customWidth="1"/>
    <col min="8192" max="8192" width="3.453125" style="73" customWidth="1"/>
    <col min="8193" max="8193" width="4" style="73" customWidth="1"/>
    <col min="8194" max="8194" width="27.26953125" style="73" customWidth="1"/>
    <col min="8195" max="8201" width="8.453125" style="73" customWidth="1"/>
    <col min="8202" max="8202" width="8.08984375" style="73" customWidth="1"/>
    <col min="8203" max="8437" width="9" style="73"/>
    <col min="8438" max="8438" width="2.26953125" style="73" customWidth="1"/>
    <col min="8439" max="8439" width="30" style="73" customWidth="1"/>
    <col min="8440" max="8447" width="7.453125" style="73" customWidth="1"/>
    <col min="8448" max="8448" width="3.453125" style="73" customWidth="1"/>
    <col min="8449" max="8449" width="4" style="73" customWidth="1"/>
    <col min="8450" max="8450" width="27.26953125" style="73" customWidth="1"/>
    <col min="8451" max="8457" width="8.453125" style="73" customWidth="1"/>
    <col min="8458" max="8458" width="8.08984375" style="73" customWidth="1"/>
    <col min="8459" max="8693" width="9" style="73"/>
    <col min="8694" max="8694" width="2.26953125" style="73" customWidth="1"/>
    <col min="8695" max="8695" width="30" style="73" customWidth="1"/>
    <col min="8696" max="8703" width="7.453125" style="73" customWidth="1"/>
    <col min="8704" max="8704" width="3.453125" style="73" customWidth="1"/>
    <col min="8705" max="8705" width="4" style="73" customWidth="1"/>
    <col min="8706" max="8706" width="27.26953125" style="73" customWidth="1"/>
    <col min="8707" max="8713" width="8.453125" style="73" customWidth="1"/>
    <col min="8714" max="8714" width="8.08984375" style="73" customWidth="1"/>
    <col min="8715" max="8949" width="9" style="73"/>
    <col min="8950" max="8950" width="2.26953125" style="73" customWidth="1"/>
    <col min="8951" max="8951" width="30" style="73" customWidth="1"/>
    <col min="8952" max="8959" width="7.453125" style="73" customWidth="1"/>
    <col min="8960" max="8960" width="3.453125" style="73" customWidth="1"/>
    <col min="8961" max="8961" width="4" style="73" customWidth="1"/>
    <col min="8962" max="8962" width="27.26953125" style="73" customWidth="1"/>
    <col min="8963" max="8969" width="8.453125" style="73" customWidth="1"/>
    <col min="8970" max="8970" width="8.08984375" style="73" customWidth="1"/>
    <col min="8971" max="9205" width="9" style="73"/>
    <col min="9206" max="9206" width="2.26953125" style="73" customWidth="1"/>
    <col min="9207" max="9207" width="30" style="73" customWidth="1"/>
    <col min="9208" max="9215" width="7.453125" style="73" customWidth="1"/>
    <col min="9216" max="9216" width="3.453125" style="73" customWidth="1"/>
    <col min="9217" max="9217" width="4" style="73" customWidth="1"/>
    <col min="9218" max="9218" width="27.26953125" style="73" customWidth="1"/>
    <col min="9219" max="9225" width="8.453125" style="73" customWidth="1"/>
    <col min="9226" max="9226" width="8.08984375" style="73" customWidth="1"/>
    <col min="9227" max="9461" width="9" style="73"/>
    <col min="9462" max="9462" width="2.26953125" style="73" customWidth="1"/>
    <col min="9463" max="9463" width="30" style="73" customWidth="1"/>
    <col min="9464" max="9471" width="7.453125" style="73" customWidth="1"/>
    <col min="9472" max="9472" width="3.453125" style="73" customWidth="1"/>
    <col min="9473" max="9473" width="4" style="73" customWidth="1"/>
    <col min="9474" max="9474" width="27.26953125" style="73" customWidth="1"/>
    <col min="9475" max="9481" width="8.453125" style="73" customWidth="1"/>
    <col min="9482" max="9482" width="8.08984375" style="73" customWidth="1"/>
    <col min="9483" max="9717" width="9" style="73"/>
    <col min="9718" max="9718" width="2.26953125" style="73" customWidth="1"/>
    <col min="9719" max="9719" width="30" style="73" customWidth="1"/>
    <col min="9720" max="9727" width="7.453125" style="73" customWidth="1"/>
    <col min="9728" max="9728" width="3.453125" style="73" customWidth="1"/>
    <col min="9729" max="9729" width="4" style="73" customWidth="1"/>
    <col min="9730" max="9730" width="27.26953125" style="73" customWidth="1"/>
    <col min="9731" max="9737" width="8.453125" style="73" customWidth="1"/>
    <col min="9738" max="9738" width="8.08984375" style="73" customWidth="1"/>
    <col min="9739" max="9973" width="9" style="73"/>
    <col min="9974" max="9974" width="2.26953125" style="73" customWidth="1"/>
    <col min="9975" max="9975" width="30" style="73" customWidth="1"/>
    <col min="9976" max="9983" width="7.453125" style="73" customWidth="1"/>
    <col min="9984" max="9984" width="3.453125" style="73" customWidth="1"/>
    <col min="9985" max="9985" width="4" style="73" customWidth="1"/>
    <col min="9986" max="9986" width="27.26953125" style="73" customWidth="1"/>
    <col min="9987" max="9993" width="8.453125" style="73" customWidth="1"/>
    <col min="9994" max="9994" width="8.08984375" style="73" customWidth="1"/>
    <col min="9995" max="10229" width="9" style="73"/>
    <col min="10230" max="10230" width="2.26953125" style="73" customWidth="1"/>
    <col min="10231" max="10231" width="30" style="73" customWidth="1"/>
    <col min="10232" max="10239" width="7.453125" style="73" customWidth="1"/>
    <col min="10240" max="10240" width="3.453125" style="73" customWidth="1"/>
    <col min="10241" max="10241" width="4" style="73" customWidth="1"/>
    <col min="10242" max="10242" width="27.26953125" style="73" customWidth="1"/>
    <col min="10243" max="10249" width="8.453125" style="73" customWidth="1"/>
    <col min="10250" max="10250" width="8.08984375" style="73" customWidth="1"/>
    <col min="10251" max="10485" width="9" style="73"/>
    <col min="10486" max="10486" width="2.26953125" style="73" customWidth="1"/>
    <col min="10487" max="10487" width="30" style="73" customWidth="1"/>
    <col min="10488" max="10495" width="7.453125" style="73" customWidth="1"/>
    <col min="10496" max="10496" width="3.453125" style="73" customWidth="1"/>
    <col min="10497" max="10497" width="4" style="73" customWidth="1"/>
    <col min="10498" max="10498" width="27.26953125" style="73" customWidth="1"/>
    <col min="10499" max="10505" width="8.453125" style="73" customWidth="1"/>
    <col min="10506" max="10506" width="8.08984375" style="73" customWidth="1"/>
    <col min="10507" max="10741" width="9" style="73"/>
    <col min="10742" max="10742" width="2.26953125" style="73" customWidth="1"/>
    <col min="10743" max="10743" width="30" style="73" customWidth="1"/>
    <col min="10744" max="10751" width="7.453125" style="73" customWidth="1"/>
    <col min="10752" max="10752" width="3.453125" style="73" customWidth="1"/>
    <col min="10753" max="10753" width="4" style="73" customWidth="1"/>
    <col min="10754" max="10754" width="27.26953125" style="73" customWidth="1"/>
    <col min="10755" max="10761" width="8.453125" style="73" customWidth="1"/>
    <col min="10762" max="10762" width="8.08984375" style="73" customWidth="1"/>
    <col min="10763" max="10997" width="9" style="73"/>
    <col min="10998" max="10998" width="2.26953125" style="73" customWidth="1"/>
    <col min="10999" max="10999" width="30" style="73" customWidth="1"/>
    <col min="11000" max="11007" width="7.453125" style="73" customWidth="1"/>
    <col min="11008" max="11008" width="3.453125" style="73" customWidth="1"/>
    <col min="11009" max="11009" width="4" style="73" customWidth="1"/>
    <col min="11010" max="11010" width="27.26953125" style="73" customWidth="1"/>
    <col min="11011" max="11017" width="8.453125" style="73" customWidth="1"/>
    <col min="11018" max="11018" width="8.08984375" style="73" customWidth="1"/>
    <col min="11019" max="11253" width="9" style="73"/>
    <col min="11254" max="11254" width="2.26953125" style="73" customWidth="1"/>
    <col min="11255" max="11255" width="30" style="73" customWidth="1"/>
    <col min="11256" max="11263" width="7.453125" style="73" customWidth="1"/>
    <col min="11264" max="11264" width="3.453125" style="73" customWidth="1"/>
    <col min="11265" max="11265" width="4" style="73" customWidth="1"/>
    <col min="11266" max="11266" width="27.26953125" style="73" customWidth="1"/>
    <col min="11267" max="11273" width="8.453125" style="73" customWidth="1"/>
    <col min="11274" max="11274" width="8.08984375" style="73" customWidth="1"/>
    <col min="11275" max="11509" width="9" style="73"/>
    <col min="11510" max="11510" width="2.26953125" style="73" customWidth="1"/>
    <col min="11511" max="11511" width="30" style="73" customWidth="1"/>
    <col min="11512" max="11519" width="7.453125" style="73" customWidth="1"/>
    <col min="11520" max="11520" width="3.453125" style="73" customWidth="1"/>
    <col min="11521" max="11521" width="4" style="73" customWidth="1"/>
    <col min="11522" max="11522" width="27.26953125" style="73" customWidth="1"/>
    <col min="11523" max="11529" width="8.453125" style="73" customWidth="1"/>
    <col min="11530" max="11530" width="8.08984375" style="73" customWidth="1"/>
    <col min="11531" max="11765" width="9" style="73"/>
    <col min="11766" max="11766" width="2.26953125" style="73" customWidth="1"/>
    <col min="11767" max="11767" width="30" style="73" customWidth="1"/>
    <col min="11768" max="11775" width="7.453125" style="73" customWidth="1"/>
    <col min="11776" max="11776" width="3.453125" style="73" customWidth="1"/>
    <col min="11777" max="11777" width="4" style="73" customWidth="1"/>
    <col min="11778" max="11778" width="27.26953125" style="73" customWidth="1"/>
    <col min="11779" max="11785" width="8.453125" style="73" customWidth="1"/>
    <col min="11786" max="11786" width="8.08984375" style="73" customWidth="1"/>
    <col min="11787" max="12021" width="9" style="73"/>
    <col min="12022" max="12022" width="2.26953125" style="73" customWidth="1"/>
    <col min="12023" max="12023" width="30" style="73" customWidth="1"/>
    <col min="12024" max="12031" width="7.453125" style="73" customWidth="1"/>
    <col min="12032" max="12032" width="3.453125" style="73" customWidth="1"/>
    <col min="12033" max="12033" width="4" style="73" customWidth="1"/>
    <col min="12034" max="12034" width="27.26953125" style="73" customWidth="1"/>
    <col min="12035" max="12041" width="8.453125" style="73" customWidth="1"/>
    <col min="12042" max="12042" width="8.08984375" style="73" customWidth="1"/>
    <col min="12043" max="12277" width="9" style="73"/>
    <col min="12278" max="12278" width="2.26953125" style="73" customWidth="1"/>
    <col min="12279" max="12279" width="30" style="73" customWidth="1"/>
    <col min="12280" max="12287" width="7.453125" style="73" customWidth="1"/>
    <col min="12288" max="12288" width="3.453125" style="73" customWidth="1"/>
    <col min="12289" max="12289" width="4" style="73" customWidth="1"/>
    <col min="12290" max="12290" width="27.26953125" style="73" customWidth="1"/>
    <col min="12291" max="12297" width="8.453125" style="73" customWidth="1"/>
    <col min="12298" max="12298" width="8.08984375" style="73" customWidth="1"/>
    <col min="12299" max="12533" width="9" style="73"/>
    <col min="12534" max="12534" width="2.26953125" style="73" customWidth="1"/>
    <col min="12535" max="12535" width="30" style="73" customWidth="1"/>
    <col min="12536" max="12543" width="7.453125" style="73" customWidth="1"/>
    <col min="12544" max="12544" width="3.453125" style="73" customWidth="1"/>
    <col min="12545" max="12545" width="4" style="73" customWidth="1"/>
    <col min="12546" max="12546" width="27.26953125" style="73" customWidth="1"/>
    <col min="12547" max="12553" width="8.453125" style="73" customWidth="1"/>
    <col min="12554" max="12554" width="8.08984375" style="73" customWidth="1"/>
    <col min="12555" max="12789" width="9" style="73"/>
    <col min="12790" max="12790" width="2.26953125" style="73" customWidth="1"/>
    <col min="12791" max="12791" width="30" style="73" customWidth="1"/>
    <col min="12792" max="12799" width="7.453125" style="73" customWidth="1"/>
    <col min="12800" max="12800" width="3.453125" style="73" customWidth="1"/>
    <col min="12801" max="12801" width="4" style="73" customWidth="1"/>
    <col min="12802" max="12802" width="27.26953125" style="73" customWidth="1"/>
    <col min="12803" max="12809" width="8.453125" style="73" customWidth="1"/>
    <col min="12810" max="12810" width="8.08984375" style="73" customWidth="1"/>
    <col min="12811" max="13045" width="9" style="73"/>
    <col min="13046" max="13046" width="2.26953125" style="73" customWidth="1"/>
    <col min="13047" max="13047" width="30" style="73" customWidth="1"/>
    <col min="13048" max="13055" width="7.453125" style="73" customWidth="1"/>
    <col min="13056" max="13056" width="3.453125" style="73" customWidth="1"/>
    <col min="13057" max="13057" width="4" style="73" customWidth="1"/>
    <col min="13058" max="13058" width="27.26953125" style="73" customWidth="1"/>
    <col min="13059" max="13065" width="8.453125" style="73" customWidth="1"/>
    <col min="13066" max="13066" width="8.08984375" style="73" customWidth="1"/>
    <col min="13067" max="13301" width="9" style="73"/>
    <col min="13302" max="13302" width="2.26953125" style="73" customWidth="1"/>
    <col min="13303" max="13303" width="30" style="73" customWidth="1"/>
    <col min="13304" max="13311" width="7.453125" style="73" customWidth="1"/>
    <col min="13312" max="13312" width="3.453125" style="73" customWidth="1"/>
    <col min="13313" max="13313" width="4" style="73" customWidth="1"/>
    <col min="13314" max="13314" width="27.26953125" style="73" customWidth="1"/>
    <col min="13315" max="13321" width="8.453125" style="73" customWidth="1"/>
    <col min="13322" max="13322" width="8.08984375" style="73" customWidth="1"/>
    <col min="13323" max="13557" width="9" style="73"/>
    <col min="13558" max="13558" width="2.26953125" style="73" customWidth="1"/>
    <col min="13559" max="13559" width="30" style="73" customWidth="1"/>
    <col min="13560" max="13567" width="7.453125" style="73" customWidth="1"/>
    <col min="13568" max="13568" width="3.453125" style="73" customWidth="1"/>
    <col min="13569" max="13569" width="4" style="73" customWidth="1"/>
    <col min="13570" max="13570" width="27.26953125" style="73" customWidth="1"/>
    <col min="13571" max="13577" width="8.453125" style="73" customWidth="1"/>
    <col min="13578" max="13578" width="8.08984375" style="73" customWidth="1"/>
    <col min="13579" max="13813" width="9" style="73"/>
    <col min="13814" max="13814" width="2.26953125" style="73" customWidth="1"/>
    <col min="13815" max="13815" width="30" style="73" customWidth="1"/>
    <col min="13816" max="13823" width="7.453125" style="73" customWidth="1"/>
    <col min="13824" max="13824" width="3.453125" style="73" customWidth="1"/>
    <col min="13825" max="13825" width="4" style="73" customWidth="1"/>
    <col min="13826" max="13826" width="27.26953125" style="73" customWidth="1"/>
    <col min="13827" max="13833" width="8.453125" style="73" customWidth="1"/>
    <col min="13834" max="13834" width="8.08984375" style="73" customWidth="1"/>
    <col min="13835" max="14069" width="9" style="73"/>
    <col min="14070" max="14070" width="2.26953125" style="73" customWidth="1"/>
    <col min="14071" max="14071" width="30" style="73" customWidth="1"/>
    <col min="14072" max="14079" width="7.453125" style="73" customWidth="1"/>
    <col min="14080" max="14080" width="3.453125" style="73" customWidth="1"/>
    <col min="14081" max="14081" width="4" style="73" customWidth="1"/>
    <col min="14082" max="14082" width="27.26953125" style="73" customWidth="1"/>
    <col min="14083" max="14089" width="8.453125" style="73" customWidth="1"/>
    <col min="14090" max="14090" width="8.08984375" style="73" customWidth="1"/>
    <col min="14091" max="14325" width="9" style="73"/>
    <col min="14326" max="14326" width="2.26953125" style="73" customWidth="1"/>
    <col min="14327" max="14327" width="30" style="73" customWidth="1"/>
    <col min="14328" max="14335" width="7.453125" style="73" customWidth="1"/>
    <col min="14336" max="14336" width="3.453125" style="73" customWidth="1"/>
    <col min="14337" max="14337" width="4" style="73" customWidth="1"/>
    <col min="14338" max="14338" width="27.26953125" style="73" customWidth="1"/>
    <col min="14339" max="14345" width="8.453125" style="73" customWidth="1"/>
    <col min="14346" max="14346" width="8.08984375" style="73" customWidth="1"/>
    <col min="14347" max="14581" width="9" style="73"/>
    <col min="14582" max="14582" width="2.26953125" style="73" customWidth="1"/>
    <col min="14583" max="14583" width="30" style="73" customWidth="1"/>
    <col min="14584" max="14591" width="7.453125" style="73" customWidth="1"/>
    <col min="14592" max="14592" width="3.453125" style="73" customWidth="1"/>
    <col min="14593" max="14593" width="4" style="73" customWidth="1"/>
    <col min="14594" max="14594" width="27.26953125" style="73" customWidth="1"/>
    <col min="14595" max="14601" width="8.453125" style="73" customWidth="1"/>
    <col min="14602" max="14602" width="8.08984375" style="73" customWidth="1"/>
    <col min="14603" max="14837" width="9" style="73"/>
    <col min="14838" max="14838" width="2.26953125" style="73" customWidth="1"/>
    <col min="14839" max="14839" width="30" style="73" customWidth="1"/>
    <col min="14840" max="14847" width="7.453125" style="73" customWidth="1"/>
    <col min="14848" max="14848" width="3.453125" style="73" customWidth="1"/>
    <col min="14849" max="14849" width="4" style="73" customWidth="1"/>
    <col min="14850" max="14850" width="27.26953125" style="73" customWidth="1"/>
    <col min="14851" max="14857" width="8.453125" style="73" customWidth="1"/>
    <col min="14858" max="14858" width="8.08984375" style="73" customWidth="1"/>
    <col min="14859" max="15093" width="9" style="73"/>
    <col min="15094" max="15094" width="2.26953125" style="73" customWidth="1"/>
    <col min="15095" max="15095" width="30" style="73" customWidth="1"/>
    <col min="15096" max="15103" width="7.453125" style="73" customWidth="1"/>
    <col min="15104" max="15104" width="3.453125" style="73" customWidth="1"/>
    <col min="15105" max="15105" width="4" style="73" customWidth="1"/>
    <col min="15106" max="15106" width="27.26953125" style="73" customWidth="1"/>
    <col min="15107" max="15113" width="8.453125" style="73" customWidth="1"/>
    <col min="15114" max="15114" width="8.08984375" style="73" customWidth="1"/>
    <col min="15115" max="15349" width="9" style="73"/>
    <col min="15350" max="15350" width="2.26953125" style="73" customWidth="1"/>
    <col min="15351" max="15351" width="30" style="73" customWidth="1"/>
    <col min="15352" max="15359" width="7.453125" style="73" customWidth="1"/>
    <col min="15360" max="15360" width="3.453125" style="73" customWidth="1"/>
    <col min="15361" max="15361" width="4" style="73" customWidth="1"/>
    <col min="15362" max="15362" width="27.26953125" style="73" customWidth="1"/>
    <col min="15363" max="15369" width="8.453125" style="73" customWidth="1"/>
    <col min="15370" max="15370" width="8.08984375" style="73" customWidth="1"/>
    <col min="15371" max="15605" width="9" style="73"/>
    <col min="15606" max="15606" width="2.26953125" style="73" customWidth="1"/>
    <col min="15607" max="15607" width="30" style="73" customWidth="1"/>
    <col min="15608" max="15615" width="7.453125" style="73" customWidth="1"/>
    <col min="15616" max="15616" width="3.453125" style="73" customWidth="1"/>
    <col min="15617" max="15617" width="4" style="73" customWidth="1"/>
    <col min="15618" max="15618" width="27.26953125" style="73" customWidth="1"/>
    <col min="15619" max="15625" width="8.453125" style="73" customWidth="1"/>
    <col min="15626" max="15626" width="8.08984375" style="73" customWidth="1"/>
    <col min="15627" max="15861" width="9" style="73"/>
    <col min="15862" max="15862" width="2.26953125" style="73" customWidth="1"/>
    <col min="15863" max="15863" width="30" style="73" customWidth="1"/>
    <col min="15864" max="15871" width="7.453125" style="73" customWidth="1"/>
    <col min="15872" max="15872" width="3.453125" style="73" customWidth="1"/>
    <col min="15873" max="15873" width="4" style="73" customWidth="1"/>
    <col min="15874" max="15874" width="27.26953125" style="73" customWidth="1"/>
    <col min="15875" max="15881" width="8.453125" style="73" customWidth="1"/>
    <col min="15882" max="15882" width="8.08984375" style="73" customWidth="1"/>
    <col min="15883" max="16117" width="9" style="73"/>
    <col min="16118" max="16118" width="2.26953125" style="73" customWidth="1"/>
    <col min="16119" max="16119" width="30" style="73" customWidth="1"/>
    <col min="16120" max="16127" width="7.453125" style="73" customWidth="1"/>
    <col min="16128" max="16128" width="3.453125" style="73" customWidth="1"/>
    <col min="16129" max="16129" width="4" style="73" customWidth="1"/>
    <col min="16130" max="16130" width="27.26953125" style="73" customWidth="1"/>
    <col min="16131" max="16137" width="8.453125" style="73" customWidth="1"/>
    <col min="16138" max="16138" width="8.08984375" style="73" customWidth="1"/>
    <col min="16139" max="16384" width="9" style="73"/>
  </cols>
  <sheetData>
    <row r="1" spans="1:10" ht="23">
      <c r="A1" s="568" t="s">
        <v>679</v>
      </c>
      <c r="B1" s="568"/>
      <c r="C1" s="568"/>
      <c r="D1" s="568"/>
      <c r="E1" s="568"/>
      <c r="F1" s="568"/>
      <c r="G1" s="568"/>
      <c r="H1" s="568"/>
      <c r="I1" s="568"/>
      <c r="J1" s="568"/>
    </row>
    <row r="2" spans="1:10" ht="4.5" customHeight="1"/>
    <row r="3" spans="1:10">
      <c r="A3" s="74"/>
      <c r="B3" s="74"/>
      <c r="C3" s="74"/>
      <c r="D3" s="74"/>
      <c r="E3" s="74"/>
      <c r="J3" s="75" t="s">
        <v>145</v>
      </c>
    </row>
    <row r="4" spans="1:10" ht="16.5" customHeight="1">
      <c r="A4" s="550" t="s">
        <v>701</v>
      </c>
      <c r="B4" s="569"/>
      <c r="C4" s="571" t="s">
        <v>41</v>
      </c>
      <c r="D4" s="562"/>
      <c r="E4" s="571">
        <v>7</v>
      </c>
      <c r="F4" s="561"/>
      <c r="G4" s="571">
        <v>12</v>
      </c>
      <c r="H4" s="562"/>
      <c r="I4" s="571">
        <v>17</v>
      </c>
      <c r="J4" s="561"/>
    </row>
    <row r="5" spans="1:10" ht="16.5" customHeight="1">
      <c r="A5" s="552"/>
      <c r="B5" s="570"/>
      <c r="C5" s="572" t="s">
        <v>128</v>
      </c>
      <c r="D5" s="573"/>
      <c r="E5" s="572" t="s">
        <v>128</v>
      </c>
      <c r="F5" s="574"/>
      <c r="G5" s="572" t="s">
        <v>128</v>
      </c>
      <c r="H5" s="573"/>
      <c r="I5" s="572" t="s">
        <v>128</v>
      </c>
      <c r="J5" s="574"/>
    </row>
    <row r="6" spans="1:10" ht="16.5" customHeight="1">
      <c r="A6" s="575" t="s">
        <v>127</v>
      </c>
      <c r="B6" s="575"/>
      <c r="C6" s="78">
        <f>C7+C11+C15+C23</f>
        <v>43559</v>
      </c>
      <c r="D6" s="79">
        <f t="shared" ref="D6:D23" si="0">IF(C6="－","－",ROUND(C6/C$6,4)*100)</f>
        <v>100</v>
      </c>
      <c r="E6" s="78">
        <f>E7+E11+E15+E23</f>
        <v>48117</v>
      </c>
      <c r="F6" s="79">
        <f t="shared" ref="F6:F23" si="1">IF(E6="－","－",ROUND(E6/E$6,4)*100)</f>
        <v>100</v>
      </c>
      <c r="G6" s="78">
        <f>G7+G11+G15+G23</f>
        <v>50198</v>
      </c>
      <c r="H6" s="79">
        <f t="shared" ref="H6:H23" si="2">IF(G6="－","－",ROUND(G6/G$6,4)*100)</f>
        <v>100</v>
      </c>
      <c r="I6" s="78">
        <f>I7+I11+I15+I23</f>
        <v>51576</v>
      </c>
      <c r="J6" s="79">
        <f t="shared" ref="J6:J23" si="3">IF(I6="－","－",ROUND(I6/I$6,4)*100)</f>
        <v>100</v>
      </c>
    </row>
    <row r="7" spans="1:10" ht="16.5" customHeight="1">
      <c r="A7" s="575" t="s">
        <v>126</v>
      </c>
      <c r="B7" s="575"/>
      <c r="C7" s="80">
        <f>SUM(C8:C10)</f>
        <v>2461</v>
      </c>
      <c r="D7" s="81">
        <f t="shared" si="0"/>
        <v>5.65</v>
      </c>
      <c r="E7" s="80">
        <f>SUM(E8:E10)</f>
        <v>2104</v>
      </c>
      <c r="F7" s="81">
        <f t="shared" si="1"/>
        <v>4.37</v>
      </c>
      <c r="G7" s="80">
        <f>SUM(G8:G10)</f>
        <v>1746</v>
      </c>
      <c r="H7" s="81">
        <f t="shared" si="2"/>
        <v>3.4799999999999995</v>
      </c>
      <c r="I7" s="80">
        <f>SUM(I8:I10)</f>
        <v>1585</v>
      </c>
      <c r="J7" s="81">
        <f t="shared" si="3"/>
        <v>3.0700000000000003</v>
      </c>
    </row>
    <row r="8" spans="1:10" ht="16.5" customHeight="1">
      <c r="B8" s="77" t="s">
        <v>125</v>
      </c>
      <c r="C8" s="80">
        <v>2452</v>
      </c>
      <c r="D8" s="81">
        <f t="shared" si="0"/>
        <v>5.63</v>
      </c>
      <c r="E8" s="80">
        <v>2094</v>
      </c>
      <c r="F8" s="81">
        <f t="shared" si="1"/>
        <v>4.3499999999999996</v>
      </c>
      <c r="G8" s="80">
        <v>1734</v>
      </c>
      <c r="H8" s="81">
        <f t="shared" si="2"/>
        <v>3.45</v>
      </c>
      <c r="I8" s="80">
        <v>1571</v>
      </c>
      <c r="J8" s="81">
        <f t="shared" si="3"/>
        <v>3.05</v>
      </c>
    </row>
    <row r="9" spans="1:10" ht="16.5" customHeight="1">
      <c r="B9" s="77" t="s">
        <v>124</v>
      </c>
      <c r="C9" s="80">
        <v>2</v>
      </c>
      <c r="D9" s="81">
        <f t="shared" si="0"/>
        <v>0</v>
      </c>
      <c r="E9" s="80">
        <v>3</v>
      </c>
      <c r="F9" s="81">
        <f t="shared" si="1"/>
        <v>0.01</v>
      </c>
      <c r="G9" s="80">
        <v>2</v>
      </c>
      <c r="H9" s="81">
        <f t="shared" si="2"/>
        <v>0</v>
      </c>
      <c r="I9" s="80">
        <v>3</v>
      </c>
      <c r="J9" s="81">
        <f t="shared" si="3"/>
        <v>0.01</v>
      </c>
    </row>
    <row r="10" spans="1:10" ht="16.5" customHeight="1">
      <c r="B10" s="77" t="s">
        <v>123</v>
      </c>
      <c r="C10" s="80">
        <v>7</v>
      </c>
      <c r="D10" s="81">
        <f t="shared" si="0"/>
        <v>0.02</v>
      </c>
      <c r="E10" s="80">
        <v>7</v>
      </c>
      <c r="F10" s="81">
        <f t="shared" si="1"/>
        <v>0.01</v>
      </c>
      <c r="G10" s="80">
        <v>10</v>
      </c>
      <c r="H10" s="81">
        <f t="shared" si="2"/>
        <v>0.02</v>
      </c>
      <c r="I10" s="80">
        <v>11</v>
      </c>
      <c r="J10" s="81">
        <f t="shared" si="3"/>
        <v>0.02</v>
      </c>
    </row>
    <row r="11" spans="1:10" ht="16.5" customHeight="1">
      <c r="A11" s="575" t="s">
        <v>122</v>
      </c>
      <c r="B11" s="575"/>
      <c r="C11" s="80">
        <f>SUM(C12:C14)</f>
        <v>8159</v>
      </c>
      <c r="D11" s="81">
        <f t="shared" si="0"/>
        <v>18.73</v>
      </c>
      <c r="E11" s="80">
        <f>SUM(E12:E14)</f>
        <v>8035</v>
      </c>
      <c r="F11" s="81">
        <f t="shared" si="1"/>
        <v>16.7</v>
      </c>
      <c r="G11" s="80">
        <f>SUM(G12:G14)</f>
        <v>7955</v>
      </c>
      <c r="H11" s="81">
        <f t="shared" si="2"/>
        <v>15.85</v>
      </c>
      <c r="I11" s="80">
        <f>SUM(I12:I14)</f>
        <v>8037</v>
      </c>
      <c r="J11" s="81">
        <f t="shared" si="3"/>
        <v>15.58</v>
      </c>
    </row>
    <row r="12" spans="1:10" ht="16.5" customHeight="1">
      <c r="B12" s="77" t="s">
        <v>121</v>
      </c>
      <c r="C12" s="80">
        <v>15</v>
      </c>
      <c r="D12" s="81">
        <f t="shared" si="0"/>
        <v>0.03</v>
      </c>
      <c r="E12" s="80">
        <v>13</v>
      </c>
      <c r="F12" s="81">
        <f t="shared" si="1"/>
        <v>0.03</v>
      </c>
      <c r="G12" s="80">
        <v>21</v>
      </c>
      <c r="H12" s="81">
        <f t="shared" si="2"/>
        <v>0.04</v>
      </c>
      <c r="I12" s="80">
        <v>8</v>
      </c>
      <c r="J12" s="81">
        <f t="shared" si="3"/>
        <v>0.02</v>
      </c>
    </row>
    <row r="13" spans="1:10" ht="16.5" customHeight="1">
      <c r="B13" s="77" t="s">
        <v>120</v>
      </c>
      <c r="C13" s="80">
        <v>2862</v>
      </c>
      <c r="D13" s="81">
        <f t="shared" si="0"/>
        <v>6.5699999999999994</v>
      </c>
      <c r="E13" s="80">
        <v>3163</v>
      </c>
      <c r="F13" s="81">
        <f t="shared" si="1"/>
        <v>6.5699999999999994</v>
      </c>
      <c r="G13" s="80">
        <v>3013</v>
      </c>
      <c r="H13" s="81">
        <f t="shared" si="2"/>
        <v>6</v>
      </c>
      <c r="I13" s="80">
        <v>2709</v>
      </c>
      <c r="J13" s="81">
        <f t="shared" si="3"/>
        <v>5.25</v>
      </c>
    </row>
    <row r="14" spans="1:10" ht="16.5" customHeight="1">
      <c r="B14" s="77" t="s">
        <v>119</v>
      </c>
      <c r="C14" s="80">
        <v>5282</v>
      </c>
      <c r="D14" s="81">
        <f t="shared" si="0"/>
        <v>12.13</v>
      </c>
      <c r="E14" s="80">
        <v>4859</v>
      </c>
      <c r="F14" s="81">
        <f t="shared" si="1"/>
        <v>10.100000000000001</v>
      </c>
      <c r="G14" s="80">
        <v>4921</v>
      </c>
      <c r="H14" s="81">
        <f t="shared" si="2"/>
        <v>9.8000000000000007</v>
      </c>
      <c r="I14" s="80">
        <v>5320</v>
      </c>
      <c r="J14" s="81">
        <f t="shared" si="3"/>
        <v>10.31</v>
      </c>
    </row>
    <row r="15" spans="1:10" ht="16.5" customHeight="1">
      <c r="A15" s="575" t="s">
        <v>118</v>
      </c>
      <c r="B15" s="575"/>
      <c r="C15" s="80">
        <f>SUM(C16:C22)</f>
        <v>32731</v>
      </c>
      <c r="D15" s="81">
        <f t="shared" si="0"/>
        <v>75.14</v>
      </c>
      <c r="E15" s="80">
        <f>SUM(E16:E22)</f>
        <v>37423</v>
      </c>
      <c r="F15" s="81">
        <f t="shared" si="1"/>
        <v>77.78</v>
      </c>
      <c r="G15" s="80">
        <f>SUM(G16:G22)</f>
        <v>39492</v>
      </c>
      <c r="H15" s="81">
        <f t="shared" si="2"/>
        <v>78.67</v>
      </c>
      <c r="I15" s="80">
        <f>SUM(I16:I22)</f>
        <v>40945</v>
      </c>
      <c r="J15" s="81">
        <f t="shared" si="3"/>
        <v>79.39</v>
      </c>
    </row>
    <row r="16" spans="1:10" ht="16.5" customHeight="1">
      <c r="B16" s="77" t="s">
        <v>117</v>
      </c>
      <c r="C16" s="80">
        <v>232</v>
      </c>
      <c r="D16" s="81">
        <f t="shared" si="0"/>
        <v>0.53</v>
      </c>
      <c r="E16" s="80">
        <v>261</v>
      </c>
      <c r="F16" s="81">
        <f t="shared" si="1"/>
        <v>0.54</v>
      </c>
      <c r="G16" s="80">
        <v>272</v>
      </c>
      <c r="H16" s="81">
        <f t="shared" si="2"/>
        <v>0.54</v>
      </c>
      <c r="I16" s="80">
        <v>225</v>
      </c>
      <c r="J16" s="81">
        <f t="shared" si="3"/>
        <v>0.44</v>
      </c>
    </row>
    <row r="17" spans="1:15" ht="16.5" customHeight="1">
      <c r="B17" s="77" t="s">
        <v>116</v>
      </c>
      <c r="C17" s="80">
        <v>6561</v>
      </c>
      <c r="D17" s="81">
        <f t="shared" si="0"/>
        <v>15.06</v>
      </c>
      <c r="E17" s="80">
        <v>7463</v>
      </c>
      <c r="F17" s="81">
        <f t="shared" si="1"/>
        <v>15.509999999999998</v>
      </c>
      <c r="G17" s="80">
        <v>8029</v>
      </c>
      <c r="H17" s="81">
        <f t="shared" si="2"/>
        <v>15.989999999999998</v>
      </c>
      <c r="I17" s="80">
        <v>8797</v>
      </c>
      <c r="J17" s="81">
        <f t="shared" si="3"/>
        <v>17.059999999999999</v>
      </c>
    </row>
    <row r="18" spans="1:15" ht="16.5" customHeight="1">
      <c r="B18" s="77" t="s">
        <v>115</v>
      </c>
      <c r="C18" s="80">
        <v>9413</v>
      </c>
      <c r="D18" s="81">
        <f t="shared" si="0"/>
        <v>21.61</v>
      </c>
      <c r="E18" s="80">
        <v>10917</v>
      </c>
      <c r="F18" s="81">
        <f t="shared" si="1"/>
        <v>22.689999999999998</v>
      </c>
      <c r="G18" s="80">
        <v>11567</v>
      </c>
      <c r="H18" s="81">
        <f t="shared" si="2"/>
        <v>23.04</v>
      </c>
      <c r="I18" s="80">
        <v>11028</v>
      </c>
      <c r="J18" s="81">
        <f t="shared" si="3"/>
        <v>21.38</v>
      </c>
    </row>
    <row r="19" spans="1:15" ht="16.5" customHeight="1">
      <c r="B19" s="77" t="s">
        <v>114</v>
      </c>
      <c r="C19" s="80">
        <v>1068</v>
      </c>
      <c r="D19" s="81">
        <f t="shared" si="0"/>
        <v>2.4500000000000002</v>
      </c>
      <c r="E19" s="80">
        <v>1224</v>
      </c>
      <c r="F19" s="81">
        <f t="shared" si="1"/>
        <v>2.54</v>
      </c>
      <c r="G19" s="80">
        <v>1128</v>
      </c>
      <c r="H19" s="81">
        <f t="shared" si="2"/>
        <v>2.25</v>
      </c>
      <c r="I19" s="80">
        <v>942</v>
      </c>
      <c r="J19" s="81">
        <f t="shared" si="3"/>
        <v>1.83</v>
      </c>
    </row>
    <row r="20" spans="1:15" ht="16.5" customHeight="1">
      <c r="B20" s="77" t="s">
        <v>113</v>
      </c>
      <c r="C20" s="80">
        <v>501</v>
      </c>
      <c r="D20" s="81">
        <f t="shared" si="0"/>
        <v>1.1499999999999999</v>
      </c>
      <c r="E20" s="80">
        <v>434</v>
      </c>
      <c r="F20" s="81">
        <f t="shared" si="1"/>
        <v>0.89999999999999991</v>
      </c>
      <c r="G20" s="80">
        <v>463</v>
      </c>
      <c r="H20" s="81">
        <f t="shared" si="2"/>
        <v>0.91999999999999993</v>
      </c>
      <c r="I20" s="80">
        <v>671</v>
      </c>
      <c r="J20" s="81">
        <f t="shared" si="3"/>
        <v>1.3</v>
      </c>
    </row>
    <row r="21" spans="1:15" ht="16.5" customHeight="1">
      <c r="B21" s="77" t="s">
        <v>579</v>
      </c>
      <c r="C21" s="80">
        <v>11452</v>
      </c>
      <c r="D21" s="81">
        <f t="shared" si="0"/>
        <v>26.290000000000003</v>
      </c>
      <c r="E21" s="80">
        <v>13601</v>
      </c>
      <c r="F21" s="81">
        <f t="shared" si="1"/>
        <v>28.27</v>
      </c>
      <c r="G21" s="80">
        <v>14639</v>
      </c>
      <c r="H21" s="81">
        <f t="shared" si="2"/>
        <v>29.160000000000004</v>
      </c>
      <c r="I21" s="80">
        <v>15614</v>
      </c>
      <c r="J21" s="81">
        <f t="shared" si="3"/>
        <v>30.270000000000003</v>
      </c>
    </row>
    <row r="22" spans="1:15" ht="16.5" customHeight="1">
      <c r="B22" s="77" t="s">
        <v>112</v>
      </c>
      <c r="C22" s="80">
        <v>3504</v>
      </c>
      <c r="D22" s="81">
        <f t="shared" si="0"/>
        <v>8.0399999999999991</v>
      </c>
      <c r="E22" s="80">
        <v>3523</v>
      </c>
      <c r="F22" s="81">
        <f t="shared" si="1"/>
        <v>7.32</v>
      </c>
      <c r="G22" s="80">
        <v>3394</v>
      </c>
      <c r="H22" s="81">
        <f t="shared" si="2"/>
        <v>6.76</v>
      </c>
      <c r="I22" s="80">
        <v>3668</v>
      </c>
      <c r="J22" s="81">
        <f t="shared" si="3"/>
        <v>7.1099999999999994</v>
      </c>
    </row>
    <row r="23" spans="1:15" ht="16.5" customHeight="1">
      <c r="A23" s="576" t="s">
        <v>558</v>
      </c>
      <c r="B23" s="577"/>
      <c r="C23" s="82">
        <v>208</v>
      </c>
      <c r="D23" s="83">
        <f t="shared" si="0"/>
        <v>0.48</v>
      </c>
      <c r="E23" s="82">
        <v>555</v>
      </c>
      <c r="F23" s="83">
        <f t="shared" si="1"/>
        <v>1.1499999999999999</v>
      </c>
      <c r="G23" s="82">
        <v>1005</v>
      </c>
      <c r="H23" s="83">
        <f t="shared" si="2"/>
        <v>2</v>
      </c>
      <c r="I23" s="82">
        <v>1009</v>
      </c>
      <c r="J23" s="83">
        <f t="shared" si="3"/>
        <v>1.96</v>
      </c>
    </row>
    <row r="24" spans="1:15" ht="12" customHeight="1">
      <c r="A24" s="84"/>
    </row>
    <row r="25" spans="1:15" ht="16.5" customHeight="1">
      <c r="A25" s="578" t="s">
        <v>702</v>
      </c>
      <c r="B25" s="579"/>
      <c r="C25" s="560" t="s">
        <v>578</v>
      </c>
      <c r="D25" s="584"/>
      <c r="E25" s="585">
        <v>27</v>
      </c>
      <c r="F25" s="584"/>
      <c r="G25" s="571" t="s">
        <v>674</v>
      </c>
      <c r="H25" s="561"/>
      <c r="I25" s="561"/>
      <c r="J25" s="561"/>
    </row>
    <row r="26" spans="1:15" ht="16.5" customHeight="1">
      <c r="A26" s="580"/>
      <c r="B26" s="581"/>
      <c r="C26" s="572" t="s">
        <v>675</v>
      </c>
      <c r="D26" s="573"/>
      <c r="E26" s="572" t="s">
        <v>675</v>
      </c>
      <c r="F26" s="573"/>
      <c r="G26" s="572" t="s">
        <v>675</v>
      </c>
      <c r="H26" s="573"/>
      <c r="I26" s="85" t="s">
        <v>275</v>
      </c>
      <c r="J26" s="76" t="s">
        <v>577</v>
      </c>
    </row>
    <row r="27" spans="1:15" ht="16.5" customHeight="1">
      <c r="A27" s="582"/>
      <c r="B27" s="583"/>
      <c r="C27" s="572" t="s">
        <v>673</v>
      </c>
      <c r="D27" s="573"/>
      <c r="E27" s="574" t="s">
        <v>673</v>
      </c>
      <c r="F27" s="573"/>
      <c r="G27" s="572" t="s">
        <v>673</v>
      </c>
      <c r="H27" s="574"/>
      <c r="I27" s="574"/>
      <c r="J27" s="574"/>
      <c r="L27" s="587" t="s">
        <v>676</v>
      </c>
      <c r="M27" s="587"/>
      <c r="N27" s="586" t="s">
        <v>677</v>
      </c>
      <c r="O27" s="586"/>
    </row>
    <row r="28" spans="1:15" ht="16.5" customHeight="1">
      <c r="A28" s="575" t="s">
        <v>127</v>
      </c>
      <c r="B28" s="575"/>
      <c r="C28" s="78">
        <f>C29+C33+C37+C52</f>
        <v>63259</v>
      </c>
      <c r="D28" s="87">
        <f t="shared" ref="D28:D52" si="4">IF(C28="－","－",ROUND(C28/C$28,4)*100)</f>
        <v>100</v>
      </c>
      <c r="E28" s="78">
        <f>E29+E33+E37+E52</f>
        <v>64519</v>
      </c>
      <c r="F28" s="87">
        <f t="shared" ref="F28:F52" si="5">IF(E28="－","－",ROUND(E28/E$28,4)*100)</f>
        <v>100</v>
      </c>
      <c r="G28" s="78">
        <f>G29+G33+G37+G52</f>
        <v>64769</v>
      </c>
      <c r="H28" s="87">
        <f t="shared" ref="H28:H52" si="6">IF(G28="－","－",ROUND(G28/G$28,4)*100)</f>
        <v>100</v>
      </c>
      <c r="I28" s="79">
        <f>I29+I33+I37+I52</f>
        <v>100</v>
      </c>
      <c r="J28" s="88">
        <f>J29+J33+J37+J52</f>
        <v>100</v>
      </c>
      <c r="L28" s="78">
        <f>L29+L33+L37+L52</f>
        <v>2862135</v>
      </c>
      <c r="M28" s="87">
        <f t="shared" ref="M28:M52" si="7">IF(L28="－","－",ROUND(L28/L$28,4)*100)</f>
        <v>100</v>
      </c>
      <c r="N28" s="78">
        <f>N29+N33+N37+N52</f>
        <v>57643225</v>
      </c>
      <c r="O28" s="87">
        <f t="shared" ref="O28:O52" si="8">IF(N28="－","－",ROUND(N28/N$28,4)*100)</f>
        <v>100</v>
      </c>
    </row>
    <row r="29" spans="1:15" ht="16.5" customHeight="1">
      <c r="A29" s="575" t="s">
        <v>126</v>
      </c>
      <c r="B29" s="575"/>
      <c r="C29" s="80">
        <f>SUM(C30:C32)</f>
        <v>2617</v>
      </c>
      <c r="D29" s="89">
        <f t="shared" si="4"/>
        <v>4.1399999999999997</v>
      </c>
      <c r="E29" s="80">
        <f>SUM(E30:E32)</f>
        <v>2451</v>
      </c>
      <c r="F29" s="89">
        <f t="shared" si="5"/>
        <v>3.8</v>
      </c>
      <c r="G29" s="80">
        <f>SUM(G30:G32)</f>
        <v>2400</v>
      </c>
      <c r="H29" s="89">
        <f t="shared" si="6"/>
        <v>3.71</v>
      </c>
      <c r="I29" s="81">
        <f>SUM(I30:I32)</f>
        <v>2.4299999999999997</v>
      </c>
      <c r="J29" s="90">
        <f>SUM(J30:J32)</f>
        <v>3.41</v>
      </c>
      <c r="L29" s="80">
        <f>SUM(L30:L32)</f>
        <v>69472</v>
      </c>
      <c r="M29" s="89">
        <f t="shared" si="7"/>
        <v>2.4299999999999997</v>
      </c>
      <c r="N29" s="80">
        <f>SUM(N30:N32)</f>
        <v>1962762</v>
      </c>
      <c r="O29" s="89">
        <f t="shared" si="8"/>
        <v>3.4099999999999997</v>
      </c>
    </row>
    <row r="30" spans="1:15" ht="16.5" customHeight="1">
      <c r="A30" s="91"/>
      <c r="B30" s="92" t="s">
        <v>125</v>
      </c>
      <c r="C30" s="80">
        <v>2606</v>
      </c>
      <c r="D30" s="89">
        <f t="shared" si="4"/>
        <v>4.12</v>
      </c>
      <c r="E30" s="80">
        <v>2438</v>
      </c>
      <c r="F30" s="89">
        <f t="shared" si="5"/>
        <v>3.7800000000000002</v>
      </c>
      <c r="G30" s="80">
        <v>2382</v>
      </c>
      <c r="H30" s="89">
        <f t="shared" si="6"/>
        <v>3.6799999999999997</v>
      </c>
      <c r="I30" s="81">
        <v>2.2999999999999998</v>
      </c>
      <c r="J30" s="90">
        <v>3.0700000000000003</v>
      </c>
      <c r="L30" s="80">
        <v>65704</v>
      </c>
      <c r="M30" s="89">
        <f t="shared" si="7"/>
        <v>2.2999999999999998</v>
      </c>
      <c r="N30" s="80">
        <v>1769959</v>
      </c>
      <c r="O30" s="89">
        <f t="shared" si="8"/>
        <v>3.0700000000000003</v>
      </c>
    </row>
    <row r="31" spans="1:15" ht="16.5" customHeight="1">
      <c r="A31" s="91"/>
      <c r="B31" s="92" t="s">
        <v>124</v>
      </c>
      <c r="C31" s="80">
        <v>4</v>
      </c>
      <c r="D31" s="89">
        <f t="shared" si="4"/>
        <v>0.01</v>
      </c>
      <c r="E31" s="80">
        <v>4</v>
      </c>
      <c r="F31" s="89">
        <f t="shared" si="5"/>
        <v>0.01</v>
      </c>
      <c r="G31" s="80">
        <v>6</v>
      </c>
      <c r="H31" s="89">
        <f t="shared" si="6"/>
        <v>0.01</v>
      </c>
      <c r="I31" s="81">
        <v>0.02</v>
      </c>
      <c r="J31" s="90">
        <v>0.11</v>
      </c>
      <c r="L31" s="80">
        <v>531</v>
      </c>
      <c r="M31" s="89">
        <f t="shared" si="7"/>
        <v>0.02</v>
      </c>
      <c r="N31" s="80">
        <v>60738</v>
      </c>
      <c r="O31" s="89">
        <f t="shared" si="8"/>
        <v>0.11</v>
      </c>
    </row>
    <row r="32" spans="1:15" ht="16.5" customHeight="1">
      <c r="A32" s="91"/>
      <c r="B32" s="92" t="s">
        <v>576</v>
      </c>
      <c r="C32" s="80">
        <v>7</v>
      </c>
      <c r="D32" s="89">
        <f t="shared" si="4"/>
        <v>0.01</v>
      </c>
      <c r="E32" s="80">
        <v>9</v>
      </c>
      <c r="F32" s="89">
        <f t="shared" si="5"/>
        <v>0.01</v>
      </c>
      <c r="G32" s="80">
        <v>12</v>
      </c>
      <c r="H32" s="89">
        <f t="shared" si="6"/>
        <v>0.02</v>
      </c>
      <c r="I32" s="81">
        <v>0.11</v>
      </c>
      <c r="J32" s="90">
        <v>0.22999999999999998</v>
      </c>
      <c r="L32" s="80">
        <v>3237</v>
      </c>
      <c r="M32" s="89">
        <f t="shared" si="7"/>
        <v>0.11</v>
      </c>
      <c r="N32" s="80">
        <v>132065</v>
      </c>
      <c r="O32" s="89">
        <f t="shared" si="8"/>
        <v>0.22999999999999998</v>
      </c>
    </row>
    <row r="33" spans="1:15" ht="16.5" customHeight="1">
      <c r="A33" s="575" t="s">
        <v>122</v>
      </c>
      <c r="B33" s="575"/>
      <c r="C33" s="80">
        <f>SUM(C34:C36)</f>
        <v>9765</v>
      </c>
      <c r="D33" s="89">
        <f t="shared" si="4"/>
        <v>15.440000000000001</v>
      </c>
      <c r="E33" s="80">
        <f>SUM(E34:E36)</f>
        <v>9496</v>
      </c>
      <c r="F33" s="89">
        <f t="shared" si="5"/>
        <v>14.719999999999999</v>
      </c>
      <c r="G33" s="80">
        <f>SUM(G34:G36)</f>
        <v>9940</v>
      </c>
      <c r="H33" s="89">
        <f t="shared" si="6"/>
        <v>15.35</v>
      </c>
      <c r="I33" s="81">
        <f>SUM(I34:I36)</f>
        <v>18.420000000000002</v>
      </c>
      <c r="J33" s="90">
        <f>SUM(J34:J36)</f>
        <v>23</v>
      </c>
      <c r="L33" s="80">
        <f>SUM(L34:L36)</f>
        <v>527288</v>
      </c>
      <c r="M33" s="89">
        <f t="shared" si="7"/>
        <v>18.420000000000002</v>
      </c>
      <c r="N33" s="80">
        <f>SUM(N34:N36)</f>
        <v>13259479</v>
      </c>
      <c r="O33" s="89">
        <f t="shared" si="8"/>
        <v>23</v>
      </c>
    </row>
    <row r="34" spans="1:15" ht="16.5" customHeight="1">
      <c r="A34" s="91"/>
      <c r="B34" s="92" t="s">
        <v>575</v>
      </c>
      <c r="C34" s="80">
        <v>26</v>
      </c>
      <c r="D34" s="89">
        <f t="shared" si="4"/>
        <v>0.04</v>
      </c>
      <c r="E34" s="80">
        <v>21</v>
      </c>
      <c r="F34" s="89">
        <f t="shared" si="5"/>
        <v>0.03</v>
      </c>
      <c r="G34" s="80">
        <v>18</v>
      </c>
      <c r="H34" s="89">
        <f t="shared" si="6"/>
        <v>0.03</v>
      </c>
      <c r="I34" s="81">
        <v>0.03</v>
      </c>
      <c r="J34" s="90">
        <v>0.03</v>
      </c>
      <c r="L34" s="80">
        <v>956</v>
      </c>
      <c r="M34" s="89">
        <f t="shared" si="7"/>
        <v>0.03</v>
      </c>
      <c r="N34" s="80">
        <v>18891</v>
      </c>
      <c r="O34" s="89">
        <f t="shared" si="8"/>
        <v>0.03</v>
      </c>
    </row>
    <row r="35" spans="1:15" ht="16.5" customHeight="1">
      <c r="A35" s="91"/>
      <c r="B35" s="92" t="s">
        <v>574</v>
      </c>
      <c r="C35" s="80">
        <v>3195</v>
      </c>
      <c r="D35" s="89">
        <f t="shared" si="4"/>
        <v>5.0500000000000007</v>
      </c>
      <c r="E35" s="80">
        <v>3193</v>
      </c>
      <c r="F35" s="89">
        <f t="shared" si="5"/>
        <v>4.95</v>
      </c>
      <c r="G35" s="80">
        <v>3231</v>
      </c>
      <c r="H35" s="89">
        <f t="shared" si="6"/>
        <v>4.99</v>
      </c>
      <c r="I35" s="81">
        <v>7.22</v>
      </c>
      <c r="J35" s="90">
        <v>7.26</v>
      </c>
      <c r="L35" s="80">
        <v>206698</v>
      </c>
      <c r="M35" s="89">
        <f t="shared" si="7"/>
        <v>7.22</v>
      </c>
      <c r="N35" s="80">
        <v>4184052</v>
      </c>
      <c r="O35" s="89">
        <f t="shared" si="8"/>
        <v>7.26</v>
      </c>
    </row>
    <row r="36" spans="1:15" ht="16.5" customHeight="1">
      <c r="A36" s="91"/>
      <c r="B36" s="92" t="s">
        <v>573</v>
      </c>
      <c r="C36" s="80">
        <v>6544</v>
      </c>
      <c r="D36" s="89">
        <f t="shared" si="4"/>
        <v>10.34</v>
      </c>
      <c r="E36" s="80">
        <v>6282</v>
      </c>
      <c r="F36" s="89">
        <f t="shared" si="5"/>
        <v>9.74</v>
      </c>
      <c r="G36" s="80">
        <v>6691</v>
      </c>
      <c r="H36" s="89">
        <f t="shared" si="6"/>
        <v>10.33</v>
      </c>
      <c r="I36" s="81">
        <v>11.17</v>
      </c>
      <c r="J36" s="90">
        <v>15.709999999999999</v>
      </c>
      <c r="L36" s="80">
        <v>319634</v>
      </c>
      <c r="M36" s="89">
        <f t="shared" si="7"/>
        <v>11.17</v>
      </c>
      <c r="N36" s="80">
        <v>9056536</v>
      </c>
      <c r="O36" s="89">
        <f t="shared" si="8"/>
        <v>15.709999999999999</v>
      </c>
    </row>
    <row r="37" spans="1:15" ht="16.5" customHeight="1">
      <c r="A37" s="575" t="s">
        <v>118</v>
      </c>
      <c r="B37" s="575"/>
      <c r="C37" s="80">
        <f>SUM(C38:C51)</f>
        <v>46929</v>
      </c>
      <c r="D37" s="89">
        <f t="shared" si="4"/>
        <v>74.19</v>
      </c>
      <c r="E37" s="80">
        <f>SUM(E38:E51)</f>
        <v>47951</v>
      </c>
      <c r="F37" s="89">
        <f t="shared" si="5"/>
        <v>74.319999999999993</v>
      </c>
      <c r="G37" s="80">
        <f>SUM(G38:G51)</f>
        <v>49860</v>
      </c>
      <c r="H37" s="89">
        <f t="shared" si="6"/>
        <v>76.98</v>
      </c>
      <c r="I37" s="81">
        <f>SUM(I38:I51)</f>
        <v>75.709999999999994</v>
      </c>
      <c r="J37" s="90">
        <f>SUM(J38:J51)</f>
        <v>70.58</v>
      </c>
      <c r="L37" s="80">
        <f>SUM(L38:L51)</f>
        <v>2166702</v>
      </c>
      <c r="M37" s="89">
        <f t="shared" si="7"/>
        <v>75.7</v>
      </c>
      <c r="N37" s="80">
        <f>SUM(N38:N51)</f>
        <v>40679332</v>
      </c>
      <c r="O37" s="89">
        <f t="shared" si="8"/>
        <v>70.569999999999993</v>
      </c>
    </row>
    <row r="38" spans="1:15" ht="16.5" customHeight="1">
      <c r="A38" s="91"/>
      <c r="B38" s="92" t="s">
        <v>572</v>
      </c>
      <c r="C38" s="80">
        <v>272</v>
      </c>
      <c r="D38" s="89">
        <f t="shared" si="4"/>
        <v>0.43</v>
      </c>
      <c r="E38" s="80">
        <v>222</v>
      </c>
      <c r="F38" s="89">
        <f t="shared" si="5"/>
        <v>0.33999999999999997</v>
      </c>
      <c r="G38" s="80">
        <v>208</v>
      </c>
      <c r="H38" s="89">
        <f t="shared" si="6"/>
        <v>0.32</v>
      </c>
      <c r="I38" s="81">
        <v>0.44999999999999996</v>
      </c>
      <c r="J38" s="90">
        <v>0.48</v>
      </c>
      <c r="L38" s="80">
        <v>12775</v>
      </c>
      <c r="M38" s="89">
        <f t="shared" si="7"/>
        <v>0.44999999999999996</v>
      </c>
      <c r="N38" s="80">
        <v>275595</v>
      </c>
      <c r="O38" s="89">
        <f t="shared" si="8"/>
        <v>0.48</v>
      </c>
    </row>
    <row r="39" spans="1:15" ht="16.5" customHeight="1">
      <c r="A39" s="91"/>
      <c r="B39" s="92" t="s">
        <v>571</v>
      </c>
      <c r="C39" s="80">
        <v>847</v>
      </c>
      <c r="D39" s="89">
        <f t="shared" si="4"/>
        <v>1.34</v>
      </c>
      <c r="E39" s="80">
        <v>837</v>
      </c>
      <c r="F39" s="89">
        <f t="shared" si="5"/>
        <v>1.3</v>
      </c>
      <c r="G39" s="80">
        <v>842</v>
      </c>
      <c r="H39" s="89">
        <f t="shared" si="6"/>
        <v>1.3</v>
      </c>
      <c r="I39" s="81">
        <v>5.1400000000000006</v>
      </c>
      <c r="J39" s="90">
        <v>3.39</v>
      </c>
      <c r="L39" s="80">
        <v>147115</v>
      </c>
      <c r="M39" s="89">
        <f t="shared" si="7"/>
        <v>5.1400000000000006</v>
      </c>
      <c r="N39" s="80">
        <v>1955619</v>
      </c>
      <c r="O39" s="89">
        <f t="shared" si="8"/>
        <v>3.39</v>
      </c>
    </row>
    <row r="40" spans="1:15" ht="16.5" customHeight="1">
      <c r="A40" s="91"/>
      <c r="B40" s="92" t="s">
        <v>570</v>
      </c>
      <c r="C40" s="80">
        <v>10124</v>
      </c>
      <c r="D40" s="89">
        <f t="shared" si="4"/>
        <v>16</v>
      </c>
      <c r="E40" s="80">
        <v>9842</v>
      </c>
      <c r="F40" s="89">
        <f t="shared" si="5"/>
        <v>15.25</v>
      </c>
      <c r="G40" s="80">
        <v>11281</v>
      </c>
      <c r="H40" s="89">
        <f t="shared" si="6"/>
        <v>17.419999999999998</v>
      </c>
      <c r="I40" s="81">
        <v>7.46</v>
      </c>
      <c r="J40" s="90">
        <v>5.41</v>
      </c>
      <c r="L40" s="80">
        <v>213425</v>
      </c>
      <c r="M40" s="89">
        <f t="shared" si="7"/>
        <v>7.46</v>
      </c>
      <c r="N40" s="80">
        <v>3117623</v>
      </c>
      <c r="O40" s="89">
        <f t="shared" si="8"/>
        <v>5.41</v>
      </c>
    </row>
    <row r="41" spans="1:15" ht="16.5" customHeight="1">
      <c r="A41" s="91"/>
      <c r="B41" s="92" t="s">
        <v>569</v>
      </c>
      <c r="C41" s="80">
        <v>8771</v>
      </c>
      <c r="D41" s="89">
        <f t="shared" si="4"/>
        <v>13.87</v>
      </c>
      <c r="E41" s="80">
        <v>8879</v>
      </c>
      <c r="F41" s="89">
        <f t="shared" si="5"/>
        <v>13.76</v>
      </c>
      <c r="G41" s="80">
        <v>8815</v>
      </c>
      <c r="H41" s="89">
        <f t="shared" si="6"/>
        <v>13.61</v>
      </c>
      <c r="I41" s="81">
        <v>15.840000000000002</v>
      </c>
      <c r="J41" s="90">
        <v>15.28</v>
      </c>
      <c r="L41" s="80">
        <v>453423</v>
      </c>
      <c r="M41" s="89">
        <f t="shared" si="7"/>
        <v>15.840000000000002</v>
      </c>
      <c r="N41" s="80">
        <v>8805576</v>
      </c>
      <c r="O41" s="89">
        <f t="shared" si="8"/>
        <v>15.28</v>
      </c>
    </row>
    <row r="42" spans="1:15" ht="16.5" customHeight="1">
      <c r="A42" s="91"/>
      <c r="B42" s="92" t="s">
        <v>568</v>
      </c>
      <c r="C42" s="80">
        <v>1113</v>
      </c>
      <c r="D42" s="89">
        <f t="shared" si="4"/>
        <v>1.76</v>
      </c>
      <c r="E42" s="80">
        <v>1090</v>
      </c>
      <c r="F42" s="89">
        <f t="shared" si="5"/>
        <v>1.69</v>
      </c>
      <c r="G42" s="80">
        <v>946</v>
      </c>
      <c r="H42" s="89">
        <f t="shared" si="6"/>
        <v>1.46</v>
      </c>
      <c r="I42" s="81">
        <v>3</v>
      </c>
      <c r="J42" s="90">
        <v>2.35</v>
      </c>
      <c r="L42" s="80">
        <v>85754</v>
      </c>
      <c r="M42" s="89">
        <f t="shared" si="7"/>
        <v>3</v>
      </c>
      <c r="N42" s="80">
        <v>1355161</v>
      </c>
      <c r="O42" s="89">
        <f t="shared" si="8"/>
        <v>2.35</v>
      </c>
    </row>
    <row r="43" spans="1:15" ht="16.5" customHeight="1">
      <c r="A43" s="91"/>
      <c r="B43" s="92" t="s">
        <v>567</v>
      </c>
      <c r="C43" s="80">
        <v>1021</v>
      </c>
      <c r="D43" s="89">
        <f t="shared" si="4"/>
        <v>1.6099999999999999</v>
      </c>
      <c r="E43" s="80">
        <v>1137</v>
      </c>
      <c r="F43" s="89">
        <f t="shared" si="5"/>
        <v>1.76</v>
      </c>
      <c r="G43" s="80">
        <v>1154</v>
      </c>
      <c r="H43" s="89">
        <f t="shared" si="6"/>
        <v>1.78</v>
      </c>
      <c r="I43" s="81">
        <v>2.64</v>
      </c>
      <c r="J43" s="90">
        <v>2.1800000000000002</v>
      </c>
      <c r="L43" s="80">
        <v>75509</v>
      </c>
      <c r="M43" s="89">
        <f t="shared" si="7"/>
        <v>2.64</v>
      </c>
      <c r="N43" s="80">
        <v>1253905</v>
      </c>
      <c r="O43" s="89">
        <f t="shared" si="8"/>
        <v>2.1800000000000002</v>
      </c>
    </row>
    <row r="44" spans="1:15" ht="16.5" customHeight="1">
      <c r="A44" s="91"/>
      <c r="B44" s="93" t="s">
        <v>566</v>
      </c>
      <c r="C44" s="80">
        <v>1265</v>
      </c>
      <c r="D44" s="89">
        <f t="shared" si="4"/>
        <v>2</v>
      </c>
      <c r="E44" s="80">
        <v>1224</v>
      </c>
      <c r="F44" s="89">
        <f t="shared" si="5"/>
        <v>1.9</v>
      </c>
      <c r="G44" s="80">
        <v>1322</v>
      </c>
      <c r="H44" s="89">
        <f t="shared" si="6"/>
        <v>2.04</v>
      </c>
      <c r="I44" s="81">
        <v>3.93</v>
      </c>
      <c r="J44" s="90">
        <v>3.65</v>
      </c>
      <c r="L44" s="80">
        <v>112620</v>
      </c>
      <c r="M44" s="89">
        <f t="shared" si="7"/>
        <v>3.93</v>
      </c>
      <c r="N44" s="80">
        <v>2103074</v>
      </c>
      <c r="O44" s="89">
        <f t="shared" si="8"/>
        <v>3.65</v>
      </c>
    </row>
    <row r="45" spans="1:15" ht="16.5" customHeight="1">
      <c r="A45" s="91"/>
      <c r="B45" s="92" t="s">
        <v>565</v>
      </c>
      <c r="C45" s="80">
        <v>4221</v>
      </c>
      <c r="D45" s="89">
        <f t="shared" si="4"/>
        <v>6.67</v>
      </c>
      <c r="E45" s="80">
        <v>4097</v>
      </c>
      <c r="F45" s="89">
        <f t="shared" si="5"/>
        <v>6.35</v>
      </c>
      <c r="G45" s="80">
        <v>3882</v>
      </c>
      <c r="H45" s="89">
        <f t="shared" si="6"/>
        <v>5.99</v>
      </c>
      <c r="I45" s="81">
        <v>5.37</v>
      </c>
      <c r="J45" s="90">
        <v>5.37</v>
      </c>
      <c r="L45" s="80">
        <v>153586</v>
      </c>
      <c r="M45" s="89">
        <f t="shared" si="7"/>
        <v>5.37</v>
      </c>
      <c r="N45" s="80">
        <v>3095434</v>
      </c>
      <c r="O45" s="89">
        <f t="shared" si="8"/>
        <v>5.37</v>
      </c>
    </row>
    <row r="46" spans="1:15" ht="16.5" customHeight="1">
      <c r="A46" s="91"/>
      <c r="B46" s="92" t="s">
        <v>564</v>
      </c>
      <c r="C46" s="80">
        <v>2533</v>
      </c>
      <c r="D46" s="89">
        <f t="shared" si="4"/>
        <v>4</v>
      </c>
      <c r="E46" s="80">
        <v>2533</v>
      </c>
      <c r="F46" s="89">
        <f t="shared" si="5"/>
        <v>3.93</v>
      </c>
      <c r="G46" s="80">
        <v>2493</v>
      </c>
      <c r="H46" s="89">
        <f t="shared" si="6"/>
        <v>3.85</v>
      </c>
      <c r="I46" s="81">
        <v>4.0199999999999996</v>
      </c>
      <c r="J46" s="90">
        <v>3.4299999999999997</v>
      </c>
      <c r="L46" s="80">
        <v>114954</v>
      </c>
      <c r="M46" s="89">
        <f t="shared" si="7"/>
        <v>4.0199999999999996</v>
      </c>
      <c r="N46" s="80">
        <v>1979446</v>
      </c>
      <c r="O46" s="89">
        <f t="shared" si="8"/>
        <v>3.4299999999999997</v>
      </c>
    </row>
    <row r="47" spans="1:15" ht="16.5" customHeight="1">
      <c r="A47" s="91"/>
      <c r="B47" s="92" t="s">
        <v>563</v>
      </c>
      <c r="C47" s="80">
        <v>2323</v>
      </c>
      <c r="D47" s="89">
        <f t="shared" si="4"/>
        <v>3.6700000000000004</v>
      </c>
      <c r="E47" s="80">
        <v>2491</v>
      </c>
      <c r="F47" s="89">
        <f t="shared" si="5"/>
        <v>3.8600000000000003</v>
      </c>
      <c r="G47" s="80">
        <v>2760</v>
      </c>
      <c r="H47" s="89">
        <f t="shared" si="6"/>
        <v>4.26</v>
      </c>
      <c r="I47" s="81">
        <v>4.75</v>
      </c>
      <c r="J47" s="90">
        <v>4.91</v>
      </c>
      <c r="L47" s="80">
        <v>136087</v>
      </c>
      <c r="M47" s="89">
        <f t="shared" si="7"/>
        <v>4.75</v>
      </c>
      <c r="N47" s="80">
        <v>2829694</v>
      </c>
      <c r="O47" s="89">
        <f t="shared" si="8"/>
        <v>4.91</v>
      </c>
    </row>
    <row r="48" spans="1:15" ht="16.5" customHeight="1">
      <c r="A48" s="91"/>
      <c r="B48" s="92" t="s">
        <v>562</v>
      </c>
      <c r="C48" s="80">
        <v>4537</v>
      </c>
      <c r="D48" s="89">
        <f t="shared" si="4"/>
        <v>7.17</v>
      </c>
      <c r="E48" s="80">
        <v>5532</v>
      </c>
      <c r="F48" s="89">
        <f t="shared" si="5"/>
        <v>8.57</v>
      </c>
      <c r="G48" s="80">
        <v>6731</v>
      </c>
      <c r="H48" s="89">
        <f t="shared" si="6"/>
        <v>10.39</v>
      </c>
      <c r="I48" s="81">
        <v>11.67</v>
      </c>
      <c r="J48" s="90">
        <v>13.239999999999998</v>
      </c>
      <c r="L48" s="80">
        <v>334010</v>
      </c>
      <c r="M48" s="89">
        <f t="shared" si="7"/>
        <v>11.67</v>
      </c>
      <c r="N48" s="80">
        <v>7633170</v>
      </c>
      <c r="O48" s="89">
        <f t="shared" si="8"/>
        <v>13.239999999999998</v>
      </c>
    </row>
    <row r="49" spans="1:15" ht="16.5" customHeight="1">
      <c r="A49" s="91"/>
      <c r="B49" s="92" t="s">
        <v>561</v>
      </c>
      <c r="C49" s="80">
        <v>353</v>
      </c>
      <c r="D49" s="89">
        <f t="shared" si="4"/>
        <v>0.55999999999999994</v>
      </c>
      <c r="E49" s="80">
        <v>523</v>
      </c>
      <c r="F49" s="89">
        <f t="shared" si="5"/>
        <v>0.80999999999999994</v>
      </c>
      <c r="G49" s="80">
        <v>451</v>
      </c>
      <c r="H49" s="89">
        <f t="shared" si="6"/>
        <v>0.70000000000000007</v>
      </c>
      <c r="I49" s="81">
        <v>0.54999999999999993</v>
      </c>
      <c r="J49" s="90">
        <v>0.77</v>
      </c>
      <c r="L49" s="80">
        <v>15841</v>
      </c>
      <c r="M49" s="89">
        <f t="shared" si="7"/>
        <v>0.54999999999999993</v>
      </c>
      <c r="N49" s="80">
        <v>441618</v>
      </c>
      <c r="O49" s="89">
        <f t="shared" si="8"/>
        <v>0.77</v>
      </c>
    </row>
    <row r="50" spans="1:15" ht="16.5" customHeight="1">
      <c r="B50" s="94" t="s">
        <v>560</v>
      </c>
      <c r="C50" s="80">
        <v>5376</v>
      </c>
      <c r="D50" s="89">
        <f t="shared" si="4"/>
        <v>8.5</v>
      </c>
      <c r="E50" s="80">
        <v>5607</v>
      </c>
      <c r="F50" s="89">
        <f t="shared" si="5"/>
        <v>8.6900000000000013</v>
      </c>
      <c r="G50" s="80">
        <v>5844</v>
      </c>
      <c r="H50" s="89">
        <f t="shared" si="6"/>
        <v>9.02</v>
      </c>
      <c r="I50" s="81">
        <v>7.42</v>
      </c>
      <c r="J50" s="90">
        <v>6.59</v>
      </c>
      <c r="L50" s="80">
        <v>212266</v>
      </c>
      <c r="M50" s="89">
        <f t="shared" si="7"/>
        <v>7.42</v>
      </c>
      <c r="N50" s="80">
        <v>3801218</v>
      </c>
      <c r="O50" s="89">
        <f t="shared" si="8"/>
        <v>6.59</v>
      </c>
    </row>
    <row r="51" spans="1:15" ht="16.5" customHeight="1">
      <c r="B51" s="94" t="s">
        <v>559</v>
      </c>
      <c r="C51" s="80">
        <v>4173</v>
      </c>
      <c r="D51" s="89">
        <f t="shared" si="4"/>
        <v>6.6000000000000005</v>
      </c>
      <c r="E51" s="80">
        <v>3937</v>
      </c>
      <c r="F51" s="89">
        <f t="shared" si="5"/>
        <v>6.1</v>
      </c>
      <c r="G51" s="80">
        <v>3131</v>
      </c>
      <c r="H51" s="89">
        <f t="shared" si="6"/>
        <v>4.83</v>
      </c>
      <c r="I51" s="81">
        <v>3.47</v>
      </c>
      <c r="J51" s="90">
        <v>3.53</v>
      </c>
      <c r="L51" s="80">
        <v>99337</v>
      </c>
      <c r="M51" s="89">
        <f t="shared" si="7"/>
        <v>3.47</v>
      </c>
      <c r="N51" s="80">
        <v>2032199</v>
      </c>
      <c r="O51" s="89">
        <f t="shared" si="8"/>
        <v>3.53</v>
      </c>
    </row>
    <row r="52" spans="1:15" ht="16.5" customHeight="1">
      <c r="A52" s="576" t="s">
        <v>558</v>
      </c>
      <c r="B52" s="577"/>
      <c r="C52" s="82">
        <v>3948</v>
      </c>
      <c r="D52" s="95">
        <f t="shared" si="4"/>
        <v>6.2399999999999993</v>
      </c>
      <c r="E52" s="82">
        <v>4621</v>
      </c>
      <c r="F52" s="95">
        <f t="shared" si="5"/>
        <v>7.16</v>
      </c>
      <c r="G52" s="82">
        <v>2569</v>
      </c>
      <c r="H52" s="95">
        <f t="shared" si="6"/>
        <v>3.9699999999999998</v>
      </c>
      <c r="I52" s="83">
        <v>3.44</v>
      </c>
      <c r="J52" s="96">
        <v>3.01</v>
      </c>
      <c r="L52" s="82">
        <v>98673</v>
      </c>
      <c r="M52" s="95">
        <f t="shared" si="7"/>
        <v>3.45</v>
      </c>
      <c r="N52" s="82">
        <v>1741652</v>
      </c>
      <c r="O52" s="95">
        <f t="shared" si="8"/>
        <v>3.02</v>
      </c>
    </row>
    <row r="53" spans="1:15" ht="16.5" customHeight="1">
      <c r="J53" s="91" t="s">
        <v>42</v>
      </c>
      <c r="M53" s="97" t="s">
        <v>678</v>
      </c>
      <c r="N53" s="97"/>
      <c r="O53" s="97" t="s">
        <v>678</v>
      </c>
    </row>
  </sheetData>
  <mergeCells count="32">
    <mergeCell ref="N27:O27"/>
    <mergeCell ref="E27:F27"/>
    <mergeCell ref="G27:J27"/>
    <mergeCell ref="L27:M27"/>
    <mergeCell ref="A37:B37"/>
    <mergeCell ref="A52:B52"/>
    <mergeCell ref="C26:D26"/>
    <mergeCell ref="G26:H26"/>
    <mergeCell ref="G25:J25"/>
    <mergeCell ref="A28:B28"/>
    <mergeCell ref="A29:B29"/>
    <mergeCell ref="A33:B33"/>
    <mergeCell ref="A25:B27"/>
    <mergeCell ref="C27:D27"/>
    <mergeCell ref="C25:D25"/>
    <mergeCell ref="E26:F26"/>
    <mergeCell ref="E25:F25"/>
    <mergeCell ref="A6:B6"/>
    <mergeCell ref="A7:B7"/>
    <mergeCell ref="A11:B11"/>
    <mergeCell ref="A15:B15"/>
    <mergeCell ref="A23:B23"/>
    <mergeCell ref="A1:J1"/>
    <mergeCell ref="A4:B5"/>
    <mergeCell ref="C4:D4"/>
    <mergeCell ref="E4:F4"/>
    <mergeCell ref="G4:H4"/>
    <mergeCell ref="I4:J4"/>
    <mergeCell ref="C5:D5"/>
    <mergeCell ref="E5:F5"/>
    <mergeCell ref="G5:H5"/>
    <mergeCell ref="I5:J5"/>
  </mergeCells>
  <phoneticPr fontId="7"/>
  <printOptions horizontalCentered="1"/>
  <pageMargins left="0.39370078740157483" right="0.39370078740157483" top="0.59055118110236227" bottom="0.19685039370078741" header="0.51181102362204722" footer="0"/>
  <pageSetup paperSize="9" scale="97" orientation="portrait" r:id="rId1"/>
  <headerFooter alignWithMargins="0">
    <oddFooter>&amp;C&amp;12-&amp;A-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fitToPage="1"/>
  </sheetPr>
  <dimension ref="A1:K41"/>
  <sheetViews>
    <sheetView view="pageBreakPreview" topLeftCell="A11" zoomScale="70" zoomScaleNormal="100" zoomScaleSheetLayoutView="70" workbookViewId="0">
      <selection activeCell="O13" sqref="O13"/>
    </sheetView>
  </sheetViews>
  <sheetFormatPr defaultColWidth="9" defaultRowHeight="13"/>
  <cols>
    <col min="1" max="1" width="9.26953125" style="49" customWidth="1"/>
    <col min="2" max="2" width="3.08984375" style="49" customWidth="1"/>
    <col min="3" max="11" width="8.90625" style="49" customWidth="1"/>
    <col min="12" max="16384" width="9" style="49"/>
  </cols>
  <sheetData>
    <row r="1" spans="1:11" ht="23">
      <c r="A1" s="601" t="s">
        <v>517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</row>
    <row r="2" spans="1:11" ht="9" customHeight="1"/>
    <row r="3" spans="1:11" ht="16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1" t="s">
        <v>145</v>
      </c>
    </row>
    <row r="4" spans="1:11" ht="15" customHeight="1">
      <c r="A4" s="475" t="s">
        <v>689</v>
      </c>
      <c r="B4" s="603" t="s">
        <v>690</v>
      </c>
      <c r="C4" s="605" t="s">
        <v>142</v>
      </c>
      <c r="D4" s="479" t="s">
        <v>141</v>
      </c>
      <c r="E4" s="479"/>
      <c r="F4" s="479"/>
      <c r="G4" s="479"/>
      <c r="H4" s="479"/>
      <c r="I4" s="479"/>
      <c r="J4" s="479"/>
      <c r="K4" s="54"/>
    </row>
    <row r="5" spans="1:11" ht="15" customHeight="1">
      <c r="A5" s="602"/>
      <c r="B5" s="604"/>
      <c r="C5" s="473"/>
      <c r="D5" s="595"/>
      <c r="E5" s="610" t="s">
        <v>140</v>
      </c>
      <c r="F5" s="611"/>
      <c r="G5" s="611"/>
      <c r="H5" s="611"/>
      <c r="I5" s="611"/>
      <c r="J5" s="57"/>
      <c r="K5" s="609" t="s">
        <v>139</v>
      </c>
    </row>
    <row r="6" spans="1:11" ht="7.5" customHeight="1">
      <c r="A6" s="602"/>
      <c r="B6" s="604"/>
      <c r="C6" s="473"/>
      <c r="D6" s="595"/>
      <c r="E6" s="614"/>
      <c r="F6" s="615" t="s">
        <v>143</v>
      </c>
      <c r="G6" s="606" t="s">
        <v>138</v>
      </c>
      <c r="H6" s="606" t="s">
        <v>137</v>
      </c>
      <c r="I6" s="612"/>
      <c r="J6" s="607" t="s">
        <v>136</v>
      </c>
      <c r="K6" s="609"/>
    </row>
    <row r="7" spans="1:11" ht="7.5" customHeight="1">
      <c r="A7" s="602"/>
      <c r="B7" s="604"/>
      <c r="C7" s="473"/>
      <c r="D7" s="595"/>
      <c r="E7" s="614"/>
      <c r="F7" s="616"/>
      <c r="G7" s="607"/>
      <c r="H7" s="607"/>
      <c r="I7" s="613"/>
      <c r="J7" s="607"/>
      <c r="K7" s="608" t="s">
        <v>135</v>
      </c>
    </row>
    <row r="8" spans="1:11" ht="15" customHeight="1">
      <c r="A8" s="602"/>
      <c r="B8" s="604"/>
      <c r="C8" s="473"/>
      <c r="D8" s="595"/>
      <c r="E8" s="614"/>
      <c r="F8" s="616"/>
      <c r="G8" s="58" t="s">
        <v>286</v>
      </c>
      <c r="H8" s="58" t="s">
        <v>287</v>
      </c>
      <c r="I8" s="59" t="s">
        <v>217</v>
      </c>
      <c r="J8" s="58" t="s">
        <v>134</v>
      </c>
      <c r="K8" s="608"/>
    </row>
    <row r="9" spans="1:11" ht="15" customHeight="1">
      <c r="A9" s="477"/>
      <c r="B9" s="604"/>
      <c r="C9" s="473"/>
      <c r="D9" s="595"/>
      <c r="E9" s="614"/>
      <c r="F9" s="616"/>
      <c r="G9" s="58" t="s">
        <v>133</v>
      </c>
      <c r="H9" s="58" t="s">
        <v>133</v>
      </c>
      <c r="I9" s="59"/>
      <c r="J9" s="58"/>
      <c r="K9" s="53"/>
    </row>
    <row r="10" spans="1:11" ht="18" customHeight="1">
      <c r="A10" s="594" t="s">
        <v>292</v>
      </c>
      <c r="B10" s="60" t="s">
        <v>43</v>
      </c>
      <c r="C10" s="61">
        <v>68172</v>
      </c>
      <c r="D10" s="62">
        <v>44531</v>
      </c>
      <c r="E10" s="62">
        <v>43559</v>
      </c>
      <c r="F10" s="62">
        <v>38214</v>
      </c>
      <c r="G10" s="62">
        <v>4694</v>
      </c>
      <c r="H10" s="62">
        <v>220</v>
      </c>
      <c r="I10" s="62">
        <v>431</v>
      </c>
      <c r="J10" s="62">
        <v>972</v>
      </c>
      <c r="K10" s="62">
        <v>23395</v>
      </c>
    </row>
    <row r="11" spans="1:11" ht="18" customHeight="1">
      <c r="A11" s="592"/>
      <c r="B11" s="55" t="s">
        <v>9</v>
      </c>
      <c r="C11" s="63">
        <v>34660</v>
      </c>
      <c r="D11" s="64">
        <v>28497</v>
      </c>
      <c r="E11" s="64">
        <v>27884</v>
      </c>
      <c r="F11" s="64">
        <v>27384</v>
      </c>
      <c r="G11" s="64">
        <v>137</v>
      </c>
      <c r="H11" s="64">
        <v>118</v>
      </c>
      <c r="I11" s="64">
        <v>245</v>
      </c>
      <c r="J11" s="64">
        <v>613</v>
      </c>
      <c r="K11" s="64">
        <v>6000</v>
      </c>
    </row>
    <row r="12" spans="1:11" ht="18" customHeight="1">
      <c r="A12" s="593"/>
      <c r="B12" s="66" t="s">
        <v>10</v>
      </c>
      <c r="C12" s="67">
        <v>33512</v>
      </c>
      <c r="D12" s="68">
        <v>16034</v>
      </c>
      <c r="E12" s="68">
        <v>15675</v>
      </c>
      <c r="F12" s="68">
        <v>10830</v>
      </c>
      <c r="G12" s="68">
        <v>4557</v>
      </c>
      <c r="H12" s="68">
        <v>102</v>
      </c>
      <c r="I12" s="68">
        <v>186</v>
      </c>
      <c r="J12" s="68">
        <v>359</v>
      </c>
      <c r="K12" s="68">
        <v>17395</v>
      </c>
    </row>
    <row r="13" spans="1:11" ht="18" customHeight="1">
      <c r="A13" s="594">
        <v>7</v>
      </c>
      <c r="B13" s="60" t="s">
        <v>43</v>
      </c>
      <c r="C13" s="61">
        <v>75563</v>
      </c>
      <c r="D13" s="62">
        <v>49848</v>
      </c>
      <c r="E13" s="62">
        <v>48117</v>
      </c>
      <c r="F13" s="62">
        <v>41143</v>
      </c>
      <c r="G13" s="62">
        <v>6072</v>
      </c>
      <c r="H13" s="62">
        <v>415</v>
      </c>
      <c r="I13" s="62">
        <v>487</v>
      </c>
      <c r="J13" s="62">
        <v>1731</v>
      </c>
      <c r="K13" s="62">
        <v>25193</v>
      </c>
    </row>
    <row r="14" spans="1:11" ht="18" customHeight="1">
      <c r="A14" s="592"/>
      <c r="B14" s="55" t="s">
        <v>9</v>
      </c>
      <c r="C14" s="63">
        <v>38633</v>
      </c>
      <c r="D14" s="64">
        <v>31506</v>
      </c>
      <c r="E14" s="64">
        <v>30419</v>
      </c>
      <c r="F14" s="64">
        <v>29765</v>
      </c>
      <c r="G14" s="64">
        <v>194</v>
      </c>
      <c r="H14" s="64">
        <v>207</v>
      </c>
      <c r="I14" s="64">
        <v>253</v>
      </c>
      <c r="J14" s="64">
        <v>1087</v>
      </c>
      <c r="K14" s="64">
        <v>6758</v>
      </c>
    </row>
    <row r="15" spans="1:11" ht="18" customHeight="1">
      <c r="A15" s="593"/>
      <c r="B15" s="66" t="s">
        <v>10</v>
      </c>
      <c r="C15" s="67">
        <v>36930</v>
      </c>
      <c r="D15" s="68">
        <v>18342</v>
      </c>
      <c r="E15" s="68">
        <v>17698</v>
      </c>
      <c r="F15" s="68">
        <v>11378</v>
      </c>
      <c r="G15" s="68">
        <v>5878</v>
      </c>
      <c r="H15" s="68">
        <v>208</v>
      </c>
      <c r="I15" s="68">
        <v>234</v>
      </c>
      <c r="J15" s="68">
        <v>644</v>
      </c>
      <c r="K15" s="68">
        <v>18435</v>
      </c>
    </row>
    <row r="16" spans="1:11" ht="18" customHeight="1">
      <c r="A16" s="594">
        <v>12</v>
      </c>
      <c r="B16" s="60" t="s">
        <v>43</v>
      </c>
      <c r="C16" s="61">
        <v>80827</v>
      </c>
      <c r="D16" s="62">
        <v>52167</v>
      </c>
      <c r="E16" s="62">
        <v>50198</v>
      </c>
      <c r="F16" s="62">
        <v>43194</v>
      </c>
      <c r="G16" s="62">
        <v>5705</v>
      </c>
      <c r="H16" s="62">
        <v>632</v>
      </c>
      <c r="I16" s="62">
        <v>667</v>
      </c>
      <c r="J16" s="62">
        <v>1969</v>
      </c>
      <c r="K16" s="62">
        <v>26923</v>
      </c>
    </row>
    <row r="17" spans="1:11" ht="18" customHeight="1">
      <c r="A17" s="592"/>
      <c r="B17" s="55" t="s">
        <v>9</v>
      </c>
      <c r="C17" s="63">
        <v>40768</v>
      </c>
      <c r="D17" s="64">
        <v>31795</v>
      </c>
      <c r="E17" s="64">
        <v>30602</v>
      </c>
      <c r="F17" s="64">
        <v>29626</v>
      </c>
      <c r="G17" s="64">
        <v>273</v>
      </c>
      <c r="H17" s="64">
        <v>326</v>
      </c>
      <c r="I17" s="64">
        <v>377</v>
      </c>
      <c r="J17" s="64">
        <v>1193</v>
      </c>
      <c r="K17" s="64">
        <v>7746</v>
      </c>
    </row>
    <row r="18" spans="1:11" ht="18" customHeight="1">
      <c r="A18" s="593"/>
      <c r="B18" s="66" t="s">
        <v>10</v>
      </c>
      <c r="C18" s="67">
        <v>40059</v>
      </c>
      <c r="D18" s="68">
        <v>20372</v>
      </c>
      <c r="E18" s="68">
        <v>19596</v>
      </c>
      <c r="F18" s="68">
        <v>13568</v>
      </c>
      <c r="G18" s="68">
        <v>5432</v>
      </c>
      <c r="H18" s="68">
        <v>306</v>
      </c>
      <c r="I18" s="68">
        <v>290</v>
      </c>
      <c r="J18" s="68">
        <v>776</v>
      </c>
      <c r="K18" s="68">
        <v>19177</v>
      </c>
    </row>
    <row r="19" spans="1:11" ht="18" customHeight="1">
      <c r="A19" s="591">
        <v>17</v>
      </c>
      <c r="B19" s="60" t="s">
        <v>43</v>
      </c>
      <c r="C19" s="61">
        <v>86088</v>
      </c>
      <c r="D19" s="62">
        <v>54049</v>
      </c>
      <c r="E19" s="62">
        <v>51576</v>
      </c>
      <c r="F19" s="62">
        <v>43565</v>
      </c>
      <c r="G19" s="62">
        <v>6515</v>
      </c>
      <c r="H19" s="62">
        <v>722</v>
      </c>
      <c r="I19" s="62">
        <v>774</v>
      </c>
      <c r="J19" s="62">
        <v>2473</v>
      </c>
      <c r="K19" s="62">
        <v>28448</v>
      </c>
    </row>
    <row r="20" spans="1:11" ht="18" customHeight="1">
      <c r="A20" s="592"/>
      <c r="B20" s="55" t="s">
        <v>9</v>
      </c>
      <c r="C20" s="63">
        <v>43068</v>
      </c>
      <c r="D20" s="64">
        <v>32236</v>
      </c>
      <c r="E20" s="64">
        <v>30659</v>
      </c>
      <c r="F20" s="64">
        <v>29571</v>
      </c>
      <c r="G20" s="64">
        <v>378</v>
      </c>
      <c r="H20" s="64">
        <v>360</v>
      </c>
      <c r="I20" s="64">
        <v>350</v>
      </c>
      <c r="J20" s="64">
        <v>1577</v>
      </c>
      <c r="K20" s="64">
        <v>8286</v>
      </c>
    </row>
    <row r="21" spans="1:11" ht="18" customHeight="1">
      <c r="A21" s="593"/>
      <c r="B21" s="66" t="s">
        <v>10</v>
      </c>
      <c r="C21" s="63">
        <v>43020</v>
      </c>
      <c r="D21" s="64">
        <v>21813</v>
      </c>
      <c r="E21" s="64">
        <v>20917</v>
      </c>
      <c r="F21" s="64">
        <v>13994</v>
      </c>
      <c r="G21" s="64">
        <v>6137</v>
      </c>
      <c r="H21" s="64">
        <v>362</v>
      </c>
      <c r="I21" s="64">
        <v>424</v>
      </c>
      <c r="J21" s="64">
        <v>896</v>
      </c>
      <c r="K21" s="64">
        <v>20162</v>
      </c>
    </row>
    <row r="22" spans="1:11" ht="18" customHeight="1">
      <c r="A22" s="591">
        <v>22</v>
      </c>
      <c r="B22" s="60" t="s">
        <v>43</v>
      </c>
      <c r="C22" s="61">
        <v>109785</v>
      </c>
      <c r="D22" s="62">
        <v>66462</v>
      </c>
      <c r="E22" s="62">
        <v>63259</v>
      </c>
      <c r="F22" s="62">
        <v>52986</v>
      </c>
      <c r="G22" s="62">
        <v>7977</v>
      </c>
      <c r="H22" s="62">
        <v>992</v>
      </c>
      <c r="I22" s="62">
        <v>1304</v>
      </c>
      <c r="J22" s="62">
        <v>3203</v>
      </c>
      <c r="K22" s="62">
        <v>34000</v>
      </c>
    </row>
    <row r="23" spans="1:11" ht="18" customHeight="1">
      <c r="A23" s="599"/>
      <c r="B23" s="55" t="s">
        <v>9</v>
      </c>
      <c r="C23" s="63">
        <v>54870</v>
      </c>
      <c r="D23" s="64">
        <v>38849</v>
      </c>
      <c r="E23" s="64">
        <v>36713</v>
      </c>
      <c r="F23" s="64">
        <v>34963</v>
      </c>
      <c r="G23" s="64">
        <v>586</v>
      </c>
      <c r="H23" s="64">
        <v>544</v>
      </c>
      <c r="I23" s="64">
        <v>620</v>
      </c>
      <c r="J23" s="64">
        <v>2136</v>
      </c>
      <c r="K23" s="64">
        <v>10899</v>
      </c>
    </row>
    <row r="24" spans="1:11" ht="18" customHeight="1">
      <c r="A24" s="600"/>
      <c r="B24" s="66" t="s">
        <v>10</v>
      </c>
      <c r="C24" s="67">
        <v>54915</v>
      </c>
      <c r="D24" s="68">
        <v>27613</v>
      </c>
      <c r="E24" s="68">
        <v>26546</v>
      </c>
      <c r="F24" s="68">
        <v>18023</v>
      </c>
      <c r="G24" s="68">
        <v>7391</v>
      </c>
      <c r="H24" s="68">
        <v>448</v>
      </c>
      <c r="I24" s="68">
        <v>684</v>
      </c>
      <c r="J24" s="68">
        <v>1067</v>
      </c>
      <c r="K24" s="68">
        <v>23101</v>
      </c>
    </row>
    <row r="25" spans="1:11" ht="18" customHeight="1">
      <c r="A25" s="591">
        <v>27</v>
      </c>
      <c r="B25" s="60" t="s">
        <v>43</v>
      </c>
      <c r="C25" s="61">
        <v>111337</v>
      </c>
      <c r="D25" s="62">
        <v>66758</v>
      </c>
      <c r="E25" s="62">
        <v>64519</v>
      </c>
      <c r="F25" s="62">
        <v>53428</v>
      </c>
      <c r="G25" s="62">
        <v>8788</v>
      </c>
      <c r="H25" s="62">
        <v>985</v>
      </c>
      <c r="I25" s="62">
        <v>1318</v>
      </c>
      <c r="J25" s="62">
        <v>2239</v>
      </c>
      <c r="K25" s="62">
        <v>35781</v>
      </c>
    </row>
    <row r="26" spans="1:11" ht="18" customHeight="1">
      <c r="A26" s="599"/>
      <c r="B26" s="55" t="s">
        <v>9</v>
      </c>
      <c r="C26" s="63">
        <v>55525</v>
      </c>
      <c r="D26" s="64">
        <v>38240</v>
      </c>
      <c r="E26" s="64">
        <v>36778</v>
      </c>
      <c r="F26" s="64">
        <v>34891</v>
      </c>
      <c r="G26" s="64">
        <v>744</v>
      </c>
      <c r="H26" s="64">
        <v>537</v>
      </c>
      <c r="I26" s="64">
        <v>606</v>
      </c>
      <c r="J26" s="64">
        <v>1462</v>
      </c>
      <c r="K26" s="64">
        <v>12505</v>
      </c>
    </row>
    <row r="27" spans="1:11" ht="18" customHeight="1">
      <c r="A27" s="600"/>
      <c r="B27" s="66" t="s">
        <v>10</v>
      </c>
      <c r="C27" s="67">
        <v>55812</v>
      </c>
      <c r="D27" s="68">
        <v>28518</v>
      </c>
      <c r="E27" s="68">
        <v>27741</v>
      </c>
      <c r="F27" s="68">
        <v>18537</v>
      </c>
      <c r="G27" s="68">
        <v>8044</v>
      </c>
      <c r="H27" s="68">
        <v>448</v>
      </c>
      <c r="I27" s="68">
        <v>712</v>
      </c>
      <c r="J27" s="68">
        <v>777</v>
      </c>
      <c r="K27" s="68">
        <v>23276</v>
      </c>
    </row>
    <row r="28" spans="1:11" ht="18" customHeight="1">
      <c r="A28" s="591" t="s">
        <v>680</v>
      </c>
      <c r="B28" s="60" t="s">
        <v>43</v>
      </c>
      <c r="C28" s="61">
        <f>C29+C30</f>
        <v>113083</v>
      </c>
      <c r="D28" s="62">
        <f t="shared" ref="D28:K28" si="0">D29+D30</f>
        <v>67359</v>
      </c>
      <c r="E28" s="62">
        <f t="shared" si="0"/>
        <v>64769</v>
      </c>
      <c r="F28" s="62">
        <f t="shared" si="0"/>
        <v>53336</v>
      </c>
      <c r="G28" s="62">
        <f t="shared" si="0"/>
        <v>7916</v>
      </c>
      <c r="H28" s="62">
        <f t="shared" si="0"/>
        <v>1282</v>
      </c>
      <c r="I28" s="62">
        <f t="shared" si="0"/>
        <v>2235</v>
      </c>
      <c r="J28" s="62">
        <f t="shared" si="0"/>
        <v>2590</v>
      </c>
      <c r="K28" s="62">
        <f t="shared" si="0"/>
        <v>34737</v>
      </c>
    </row>
    <row r="29" spans="1:11" ht="18" customHeight="1">
      <c r="A29" s="599"/>
      <c r="B29" s="55" t="s">
        <v>9</v>
      </c>
      <c r="C29" s="63">
        <v>55876</v>
      </c>
      <c r="D29" s="64">
        <v>37088</v>
      </c>
      <c r="E29" s="64">
        <v>35555</v>
      </c>
      <c r="F29" s="64">
        <v>33063</v>
      </c>
      <c r="G29" s="64">
        <v>811</v>
      </c>
      <c r="H29" s="64">
        <v>670</v>
      </c>
      <c r="I29" s="64">
        <v>1011</v>
      </c>
      <c r="J29" s="64">
        <v>1533</v>
      </c>
      <c r="K29" s="64">
        <v>12824</v>
      </c>
    </row>
    <row r="30" spans="1:11" ht="18" customHeight="1">
      <c r="A30" s="600"/>
      <c r="B30" s="66" t="s">
        <v>10</v>
      </c>
      <c r="C30" s="67">
        <v>57207</v>
      </c>
      <c r="D30" s="68">
        <v>30271</v>
      </c>
      <c r="E30" s="68">
        <v>29214</v>
      </c>
      <c r="F30" s="68">
        <v>20273</v>
      </c>
      <c r="G30" s="68">
        <v>7105</v>
      </c>
      <c r="H30" s="68">
        <v>612</v>
      </c>
      <c r="I30" s="68">
        <v>1224</v>
      </c>
      <c r="J30" s="68">
        <v>1057</v>
      </c>
      <c r="K30" s="68">
        <v>21913</v>
      </c>
    </row>
    <row r="31" spans="1:11" ht="18" customHeight="1">
      <c r="A31" s="596" t="s">
        <v>214</v>
      </c>
      <c r="B31" s="60" t="s">
        <v>43</v>
      </c>
      <c r="C31" s="61">
        <f>C32+C33</f>
        <v>97811</v>
      </c>
      <c r="D31" s="62">
        <f t="shared" ref="D31:K31" si="1">D32+D33</f>
        <v>58631</v>
      </c>
      <c r="E31" s="62">
        <f t="shared" si="1"/>
        <v>56390</v>
      </c>
      <c r="F31" s="62">
        <f t="shared" si="1"/>
        <v>46508</v>
      </c>
      <c r="G31" s="62">
        <f t="shared" si="1"/>
        <v>6748</v>
      </c>
      <c r="H31" s="62">
        <f t="shared" si="1"/>
        <v>1181</v>
      </c>
      <c r="I31" s="62">
        <f t="shared" si="1"/>
        <v>1953</v>
      </c>
      <c r="J31" s="62">
        <f t="shared" si="1"/>
        <v>2241</v>
      </c>
      <c r="K31" s="62">
        <f t="shared" si="1"/>
        <v>29339</v>
      </c>
    </row>
    <row r="32" spans="1:11" ht="18" customHeight="1">
      <c r="A32" s="597"/>
      <c r="B32" s="55" t="s">
        <v>9</v>
      </c>
      <c r="C32" s="63">
        <v>48152</v>
      </c>
      <c r="D32" s="64">
        <v>32107</v>
      </c>
      <c r="E32" s="64">
        <v>30825</v>
      </c>
      <c r="F32" s="64">
        <v>28721</v>
      </c>
      <c r="G32" s="64">
        <v>659</v>
      </c>
      <c r="H32" s="64">
        <v>605</v>
      </c>
      <c r="I32" s="64">
        <v>840</v>
      </c>
      <c r="J32" s="64">
        <v>1282</v>
      </c>
      <c r="K32" s="64">
        <v>10728</v>
      </c>
    </row>
    <row r="33" spans="1:11" ht="18" customHeight="1">
      <c r="A33" s="598"/>
      <c r="B33" s="66" t="s">
        <v>10</v>
      </c>
      <c r="C33" s="67">
        <v>49659</v>
      </c>
      <c r="D33" s="68">
        <v>26524</v>
      </c>
      <c r="E33" s="68">
        <v>25565</v>
      </c>
      <c r="F33" s="68">
        <v>17787</v>
      </c>
      <c r="G33" s="68">
        <v>6089</v>
      </c>
      <c r="H33" s="68">
        <v>576</v>
      </c>
      <c r="I33" s="68">
        <v>1113</v>
      </c>
      <c r="J33" s="68">
        <v>959</v>
      </c>
      <c r="K33" s="68">
        <v>18611</v>
      </c>
    </row>
    <row r="34" spans="1:11" ht="18" customHeight="1">
      <c r="A34" s="588" t="s">
        <v>215</v>
      </c>
      <c r="B34" s="60" t="s">
        <v>43</v>
      </c>
      <c r="C34" s="61">
        <f>C35+C36</f>
        <v>5626</v>
      </c>
      <c r="D34" s="62">
        <f t="shared" ref="D34:K34" si="2">D35+D36</f>
        <v>3152</v>
      </c>
      <c r="E34" s="62">
        <f t="shared" si="2"/>
        <v>3019</v>
      </c>
      <c r="F34" s="62">
        <f t="shared" si="2"/>
        <v>2418</v>
      </c>
      <c r="G34" s="62">
        <f t="shared" si="2"/>
        <v>472</v>
      </c>
      <c r="H34" s="62">
        <f t="shared" si="2"/>
        <v>28</v>
      </c>
      <c r="I34" s="62">
        <f t="shared" si="2"/>
        <v>101</v>
      </c>
      <c r="J34" s="62">
        <f t="shared" si="2"/>
        <v>133</v>
      </c>
      <c r="K34" s="62">
        <f t="shared" si="2"/>
        <v>2118</v>
      </c>
    </row>
    <row r="35" spans="1:11" ht="18" customHeight="1">
      <c r="A35" s="589"/>
      <c r="B35" s="55" t="s">
        <v>9</v>
      </c>
      <c r="C35" s="63">
        <v>2808</v>
      </c>
      <c r="D35" s="64">
        <v>1824</v>
      </c>
      <c r="E35" s="64">
        <v>1729</v>
      </c>
      <c r="F35" s="64">
        <v>1569</v>
      </c>
      <c r="G35" s="64">
        <v>82</v>
      </c>
      <c r="H35" s="64">
        <v>14</v>
      </c>
      <c r="I35" s="64">
        <v>64</v>
      </c>
      <c r="J35" s="64">
        <v>95</v>
      </c>
      <c r="K35" s="64">
        <v>794</v>
      </c>
    </row>
    <row r="36" spans="1:11" ht="18" customHeight="1">
      <c r="A36" s="590"/>
      <c r="B36" s="66" t="s">
        <v>10</v>
      </c>
      <c r="C36" s="67">
        <v>2818</v>
      </c>
      <c r="D36" s="68">
        <v>1328</v>
      </c>
      <c r="E36" s="68">
        <v>1290</v>
      </c>
      <c r="F36" s="68">
        <v>849</v>
      </c>
      <c r="G36" s="68">
        <v>390</v>
      </c>
      <c r="H36" s="68">
        <v>14</v>
      </c>
      <c r="I36" s="68">
        <v>37</v>
      </c>
      <c r="J36" s="68">
        <v>38</v>
      </c>
      <c r="K36" s="68">
        <v>1324</v>
      </c>
    </row>
    <row r="37" spans="1:11" ht="18" customHeight="1">
      <c r="A37" s="588" t="s">
        <v>216</v>
      </c>
      <c r="B37" s="60" t="s">
        <v>43</v>
      </c>
      <c r="C37" s="61">
        <f>C38+C39</f>
        <v>9646</v>
      </c>
      <c r="D37" s="62">
        <f t="shared" ref="D37:K37" si="3">D38+D39</f>
        <v>5576</v>
      </c>
      <c r="E37" s="62">
        <f t="shared" si="3"/>
        <v>5360</v>
      </c>
      <c r="F37" s="62">
        <f t="shared" si="3"/>
        <v>4410</v>
      </c>
      <c r="G37" s="62">
        <f t="shared" si="3"/>
        <v>696</v>
      </c>
      <c r="H37" s="62">
        <f t="shared" si="3"/>
        <v>73</v>
      </c>
      <c r="I37" s="62">
        <f t="shared" si="3"/>
        <v>181</v>
      </c>
      <c r="J37" s="62">
        <f t="shared" si="3"/>
        <v>216</v>
      </c>
      <c r="K37" s="62">
        <f t="shared" si="3"/>
        <v>3280</v>
      </c>
    </row>
    <row r="38" spans="1:11" ht="18" customHeight="1">
      <c r="A38" s="589"/>
      <c r="B38" s="55" t="s">
        <v>9</v>
      </c>
      <c r="C38" s="63">
        <v>4916</v>
      </c>
      <c r="D38" s="64">
        <v>3157</v>
      </c>
      <c r="E38" s="64">
        <v>3001</v>
      </c>
      <c r="F38" s="64">
        <v>2773</v>
      </c>
      <c r="G38" s="64">
        <v>70</v>
      </c>
      <c r="H38" s="64">
        <v>51</v>
      </c>
      <c r="I38" s="64">
        <v>107</v>
      </c>
      <c r="J38" s="64">
        <v>156</v>
      </c>
      <c r="K38" s="64">
        <v>1302</v>
      </c>
    </row>
    <row r="39" spans="1:11" ht="18" customHeight="1">
      <c r="A39" s="590"/>
      <c r="B39" s="66" t="s">
        <v>10</v>
      </c>
      <c r="C39" s="67">
        <v>4730</v>
      </c>
      <c r="D39" s="68">
        <v>2419</v>
      </c>
      <c r="E39" s="68">
        <v>2359</v>
      </c>
      <c r="F39" s="68">
        <v>1637</v>
      </c>
      <c r="G39" s="68">
        <v>626</v>
      </c>
      <c r="H39" s="68">
        <v>22</v>
      </c>
      <c r="I39" s="68">
        <v>74</v>
      </c>
      <c r="J39" s="68">
        <v>60</v>
      </c>
      <c r="K39" s="68">
        <v>1978</v>
      </c>
    </row>
    <row r="40" spans="1:11">
      <c r="A40" s="69" t="s">
        <v>149</v>
      </c>
      <c r="B40" s="70"/>
      <c r="C40" s="70"/>
      <c r="D40" s="70"/>
      <c r="E40" s="70"/>
      <c r="F40" s="70"/>
      <c r="J40" s="70"/>
      <c r="K40" s="71" t="s">
        <v>42</v>
      </c>
    </row>
    <row r="41" spans="1:11">
      <c r="A41" s="72" t="s">
        <v>612</v>
      </c>
    </row>
  </sheetData>
  <mergeCells count="25">
    <mergeCell ref="A1:K1"/>
    <mergeCell ref="A4:A9"/>
    <mergeCell ref="B4:B9"/>
    <mergeCell ref="C4:C9"/>
    <mergeCell ref="D4:J4"/>
    <mergeCell ref="G6:G7"/>
    <mergeCell ref="J6:J7"/>
    <mergeCell ref="K7:K8"/>
    <mergeCell ref="K5:K6"/>
    <mergeCell ref="E5:I5"/>
    <mergeCell ref="I6:I7"/>
    <mergeCell ref="H6:H7"/>
    <mergeCell ref="E6:E9"/>
    <mergeCell ref="F6:F9"/>
    <mergeCell ref="A37:A39"/>
    <mergeCell ref="A34:A36"/>
    <mergeCell ref="A19:A21"/>
    <mergeCell ref="A16:A18"/>
    <mergeCell ref="D5:D9"/>
    <mergeCell ref="A31:A33"/>
    <mergeCell ref="A13:A15"/>
    <mergeCell ref="A10:A12"/>
    <mergeCell ref="A22:A24"/>
    <mergeCell ref="A28:A30"/>
    <mergeCell ref="A25:A27"/>
  </mergeCells>
  <phoneticPr fontId="7"/>
  <pageMargins left="0.59055118110236227" right="0.59055118110236227" top="0.78740157480314965" bottom="0.78740157480314965" header="0.51181102362204722" footer="0"/>
  <pageSetup paperSize="9" scale="99" orientation="portrait" r:id="rId1"/>
  <headerFooter alignWithMargins="0">
    <oddFooter>&amp;C&amp;12-&amp;A-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2"/>
  <sheetViews>
    <sheetView view="pageBreakPreview" topLeftCell="A24" zoomScale="70" zoomScaleNormal="100" zoomScaleSheetLayoutView="70" workbookViewId="0">
      <selection activeCell="O13" sqref="O13"/>
    </sheetView>
  </sheetViews>
  <sheetFormatPr defaultColWidth="9" defaultRowHeight="14"/>
  <cols>
    <col min="1" max="4" width="9" style="14" customWidth="1"/>
    <col min="5" max="5" width="15" style="14" customWidth="1"/>
    <col min="6" max="16384" width="9" style="14"/>
  </cols>
  <sheetData>
    <row r="1" spans="1:9" ht="23">
      <c r="A1" s="430" t="s">
        <v>148</v>
      </c>
      <c r="B1" s="430"/>
      <c r="C1" s="430"/>
      <c r="D1" s="430"/>
      <c r="E1" s="430"/>
      <c r="F1" s="430"/>
      <c r="G1" s="430"/>
      <c r="H1" s="430"/>
      <c r="I1" s="430"/>
    </row>
    <row r="2" spans="1:9" s="1" customFormat="1" ht="16.5" customHeight="1">
      <c r="A2" s="429" t="s">
        <v>642</v>
      </c>
      <c r="B2" s="429"/>
      <c r="C2" s="429"/>
      <c r="D2" s="429"/>
      <c r="E2" s="429"/>
      <c r="F2" s="429"/>
      <c r="G2" s="429"/>
      <c r="H2" s="429"/>
      <c r="I2" s="429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8" spans="1:9">
      <c r="E8" s="2"/>
    </row>
    <row r="10" spans="1:9">
      <c r="G10" s="15"/>
      <c r="H10" s="15"/>
    </row>
    <row r="12" spans="1:9">
      <c r="G12" s="16"/>
      <c r="H12" s="16"/>
    </row>
  </sheetData>
  <mergeCells count="2">
    <mergeCell ref="A2:I2"/>
    <mergeCell ref="A1:I1"/>
  </mergeCells>
  <phoneticPr fontId="7"/>
  <printOptions horizontalCentered="1"/>
  <pageMargins left="0.78740157480314965" right="0.78740157480314965" top="0.78740157480314965" bottom="0.78740157480314965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R71"/>
  <sheetViews>
    <sheetView view="pageBreakPreview" topLeftCell="A25" zoomScale="70" zoomScaleNormal="100" zoomScaleSheetLayoutView="70" workbookViewId="0">
      <selection activeCell="O13" sqref="O13"/>
    </sheetView>
  </sheetViews>
  <sheetFormatPr defaultColWidth="9" defaultRowHeight="13"/>
  <cols>
    <col min="1" max="1" width="3.08984375" style="21" customWidth="1"/>
    <col min="2" max="2" width="7.6328125" style="21" customWidth="1"/>
    <col min="3" max="6" width="8.90625" style="21" customWidth="1"/>
    <col min="7" max="7" width="3.08984375" style="21" customWidth="1"/>
    <col min="8" max="8" width="7.453125" style="21" customWidth="1"/>
    <col min="9" max="11" width="8.90625" style="21" customWidth="1"/>
    <col min="12" max="12" width="8.26953125" style="21" customWidth="1"/>
    <col min="13" max="16384" width="9" style="21"/>
  </cols>
  <sheetData>
    <row r="1" spans="1:18" ht="28.5" customHeight="1">
      <c r="A1" s="431" t="s">
        <v>607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</row>
    <row r="2" spans="1:18" ht="28.5" customHeight="1">
      <c r="C2" s="23"/>
      <c r="D2" s="23"/>
      <c r="E2" s="23"/>
      <c r="F2" s="23"/>
      <c r="G2" s="23"/>
      <c r="H2" s="23"/>
      <c r="I2" s="23"/>
      <c r="J2" s="23"/>
    </row>
    <row r="3" spans="1:18" ht="28.5" customHeight="1">
      <c r="C3" s="23"/>
      <c r="D3" s="23"/>
      <c r="E3" s="23"/>
      <c r="F3" s="23"/>
      <c r="G3" s="23"/>
      <c r="H3" s="23"/>
      <c r="I3" s="23"/>
      <c r="J3" s="23"/>
    </row>
    <row r="4" spans="1:18" ht="28.5" customHeight="1">
      <c r="C4" s="23"/>
      <c r="D4" s="23"/>
      <c r="E4" s="23"/>
      <c r="F4" s="23"/>
      <c r="G4" s="23"/>
      <c r="H4" s="23"/>
      <c r="I4" s="23"/>
      <c r="J4" s="23"/>
    </row>
    <row r="5" spans="1:18" ht="28.5" customHeight="1">
      <c r="C5" s="23"/>
      <c r="D5" s="23"/>
      <c r="E5" s="23"/>
      <c r="F5" s="23"/>
      <c r="G5" s="23"/>
      <c r="H5" s="23"/>
      <c r="I5" s="23"/>
      <c r="J5" s="23"/>
    </row>
    <row r="6" spans="1:18" ht="28.5" customHeight="1">
      <c r="C6" s="23"/>
      <c r="D6" s="23"/>
      <c r="E6" s="23"/>
      <c r="F6" s="23"/>
      <c r="G6" s="23"/>
      <c r="H6" s="23"/>
      <c r="I6" s="23"/>
      <c r="J6" s="23"/>
    </row>
    <row r="7" spans="1:18" ht="28.5" customHeight="1">
      <c r="C7" s="23"/>
      <c r="D7" s="23"/>
      <c r="E7" s="23"/>
      <c r="F7" s="23"/>
      <c r="G7" s="23"/>
      <c r="H7" s="23"/>
      <c r="I7" s="23"/>
      <c r="J7" s="23"/>
    </row>
    <row r="8" spans="1:18" ht="28.5" customHeight="1">
      <c r="C8" s="23"/>
      <c r="D8" s="23"/>
      <c r="E8" s="24"/>
      <c r="F8" s="23"/>
      <c r="G8" s="23"/>
      <c r="H8" s="23"/>
      <c r="I8" s="23"/>
      <c r="J8" s="23"/>
    </row>
    <row r="9" spans="1:18" ht="28.5" customHeight="1">
      <c r="C9" s="23"/>
      <c r="D9" s="23"/>
      <c r="E9" s="23"/>
      <c r="F9" s="23"/>
      <c r="G9" s="23"/>
      <c r="H9" s="23"/>
      <c r="I9" s="23"/>
      <c r="J9" s="23"/>
    </row>
    <row r="10" spans="1:18" ht="28.5" customHeight="1">
      <c r="C10" s="23"/>
      <c r="D10" s="23"/>
      <c r="E10" s="23"/>
      <c r="F10" s="23"/>
      <c r="G10" s="23"/>
      <c r="H10" s="23"/>
      <c r="I10" s="23"/>
      <c r="J10" s="23"/>
    </row>
    <row r="11" spans="1:18" ht="28.5" customHeight="1">
      <c r="C11" s="23"/>
      <c r="D11" s="23"/>
      <c r="E11" s="23"/>
      <c r="F11" s="23"/>
      <c r="G11" s="23"/>
      <c r="H11" s="23"/>
      <c r="I11" s="23"/>
      <c r="J11" s="23"/>
    </row>
    <row r="12" spans="1:18" ht="28.5" customHeight="1">
      <c r="C12" s="23"/>
      <c r="D12" s="23"/>
      <c r="E12" s="23"/>
      <c r="F12" s="23"/>
      <c r="G12" s="23"/>
      <c r="H12" s="23"/>
      <c r="I12" s="23"/>
      <c r="J12" s="23"/>
    </row>
    <row r="13" spans="1:18" ht="28.5" customHeight="1">
      <c r="C13" s="23"/>
      <c r="D13" s="23"/>
      <c r="E13" s="23"/>
      <c r="F13" s="23"/>
      <c r="G13" s="23"/>
      <c r="H13" s="23"/>
      <c r="I13" s="23"/>
      <c r="J13" s="23"/>
    </row>
    <row r="14" spans="1:18" ht="21.75" customHeight="1">
      <c r="C14" s="23"/>
      <c r="D14" s="23"/>
      <c r="E14" s="23"/>
      <c r="F14" s="23"/>
      <c r="G14" s="23"/>
      <c r="H14" s="23"/>
      <c r="I14" s="23"/>
      <c r="J14" s="23"/>
    </row>
    <row r="15" spans="1:18" ht="5.25" customHeight="1">
      <c r="C15" s="23"/>
      <c r="D15" s="23"/>
      <c r="E15" s="23"/>
      <c r="F15" s="23"/>
      <c r="G15" s="23"/>
      <c r="H15" s="23"/>
      <c r="I15" s="23"/>
      <c r="J15" s="23"/>
    </row>
    <row r="16" spans="1:18" s="22" customFormat="1" ht="16.5" customHeight="1">
      <c r="A16" s="432" t="s">
        <v>651</v>
      </c>
      <c r="B16" s="432"/>
      <c r="C16" s="432"/>
      <c r="D16" s="432"/>
      <c r="E16" s="432"/>
      <c r="F16" s="432"/>
      <c r="G16" s="432"/>
      <c r="H16" s="432"/>
      <c r="I16" s="432"/>
      <c r="J16" s="432"/>
      <c r="K16" s="432"/>
      <c r="L16" s="432"/>
    </row>
    <row r="17" spans="1:12" ht="16.5" customHeight="1">
      <c r="A17" s="25"/>
      <c r="B17" s="26" t="s">
        <v>604</v>
      </c>
      <c r="C17" s="26" t="s">
        <v>652</v>
      </c>
      <c r="D17" s="26" t="s">
        <v>653</v>
      </c>
      <c r="E17" s="26" t="s">
        <v>606</v>
      </c>
      <c r="F17" s="27" t="s">
        <v>605</v>
      </c>
      <c r="G17" s="28"/>
      <c r="H17" s="26" t="s">
        <v>604</v>
      </c>
      <c r="I17" s="26" t="s">
        <v>652</v>
      </c>
      <c r="J17" s="26" t="s">
        <v>653</v>
      </c>
      <c r="K17" s="26" t="s">
        <v>603</v>
      </c>
      <c r="L17" s="29" t="s">
        <v>602</v>
      </c>
    </row>
    <row r="18" spans="1:12" ht="16.5" customHeight="1">
      <c r="A18" s="30">
        <v>1</v>
      </c>
      <c r="B18" s="31" t="s">
        <v>66</v>
      </c>
      <c r="C18" s="32">
        <v>199849</v>
      </c>
      <c r="D18" s="32">
        <v>174373</v>
      </c>
      <c r="E18" s="32">
        <v>25476</v>
      </c>
      <c r="F18" s="33">
        <v>14.62</v>
      </c>
      <c r="G18" s="34">
        <v>29</v>
      </c>
      <c r="H18" s="31" t="s">
        <v>61</v>
      </c>
      <c r="I18" s="32">
        <v>82206</v>
      </c>
      <c r="J18" s="32">
        <v>86033</v>
      </c>
      <c r="K18" s="32">
        <v>-3827</v>
      </c>
      <c r="L18" s="35">
        <v>-4.45</v>
      </c>
    </row>
    <row r="19" spans="1:12" ht="14.25" customHeight="1">
      <c r="A19" s="36">
        <v>2</v>
      </c>
      <c r="B19" s="31" t="s">
        <v>56</v>
      </c>
      <c r="C19" s="32">
        <v>102609</v>
      </c>
      <c r="D19" s="32">
        <v>92670</v>
      </c>
      <c r="E19" s="32">
        <v>9939</v>
      </c>
      <c r="F19" s="33">
        <v>10.73</v>
      </c>
      <c r="G19" s="34">
        <v>30</v>
      </c>
      <c r="H19" s="31" t="s">
        <v>57</v>
      </c>
      <c r="I19" s="32">
        <v>67455</v>
      </c>
      <c r="J19" s="32">
        <v>70734</v>
      </c>
      <c r="K19" s="32">
        <v>-3279</v>
      </c>
      <c r="L19" s="35">
        <v>-4.6399999999999997</v>
      </c>
    </row>
    <row r="20" spans="1:12" ht="14.25" customHeight="1">
      <c r="A20" s="36">
        <v>3</v>
      </c>
      <c r="B20" s="31" t="s">
        <v>70</v>
      </c>
      <c r="C20" s="32">
        <v>176197</v>
      </c>
      <c r="D20" s="32">
        <v>167909</v>
      </c>
      <c r="E20" s="32">
        <v>8288</v>
      </c>
      <c r="F20" s="33">
        <v>4.9399999999999995</v>
      </c>
      <c r="G20" s="34">
        <v>31</v>
      </c>
      <c r="H20" s="31" t="s">
        <v>78</v>
      </c>
      <c r="I20" s="32">
        <v>45153</v>
      </c>
      <c r="J20" s="32">
        <v>47464</v>
      </c>
      <c r="K20" s="32">
        <v>-2311</v>
      </c>
      <c r="L20" s="35">
        <v>-4.87</v>
      </c>
    </row>
    <row r="21" spans="1:12" ht="14.25" customHeight="1">
      <c r="A21" s="36">
        <v>4</v>
      </c>
      <c r="B21" s="31" t="s">
        <v>58</v>
      </c>
      <c r="C21" s="32">
        <v>93576</v>
      </c>
      <c r="D21" s="32">
        <v>89245</v>
      </c>
      <c r="E21" s="32">
        <v>4331</v>
      </c>
      <c r="F21" s="33">
        <v>4.8599999999999994</v>
      </c>
      <c r="G21" s="34">
        <v>32</v>
      </c>
      <c r="H21" s="31" t="s">
        <v>592</v>
      </c>
      <c r="I21" s="32">
        <v>5816</v>
      </c>
      <c r="J21" s="32">
        <v>6133</v>
      </c>
      <c r="K21" s="32">
        <v>-317</v>
      </c>
      <c r="L21" s="35">
        <v>-5.17</v>
      </c>
    </row>
    <row r="22" spans="1:12" ht="14.25" customHeight="1">
      <c r="A22" s="36">
        <v>5</v>
      </c>
      <c r="B22" s="31" t="s">
        <v>601</v>
      </c>
      <c r="C22" s="32">
        <v>63883</v>
      </c>
      <c r="D22" s="32">
        <v>60952</v>
      </c>
      <c r="E22" s="32">
        <v>2931</v>
      </c>
      <c r="F22" s="33">
        <v>4.8099999999999996</v>
      </c>
      <c r="G22" s="34">
        <v>33</v>
      </c>
      <c r="H22" s="31" t="s">
        <v>268</v>
      </c>
      <c r="I22" s="32">
        <v>20127</v>
      </c>
      <c r="J22" s="32">
        <v>21228</v>
      </c>
      <c r="K22" s="32">
        <v>-1101</v>
      </c>
      <c r="L22" s="35">
        <v>-5.1899999999999995</v>
      </c>
    </row>
    <row r="23" spans="1:12" ht="14.25" customHeight="1">
      <c r="A23" s="36">
        <v>6</v>
      </c>
      <c r="B23" s="31" t="s">
        <v>59</v>
      </c>
      <c r="C23" s="32">
        <v>171362</v>
      </c>
      <c r="D23" s="32">
        <v>164024</v>
      </c>
      <c r="E23" s="32">
        <v>7338</v>
      </c>
      <c r="F23" s="33">
        <v>4.4799999999999995</v>
      </c>
      <c r="G23" s="34">
        <v>34</v>
      </c>
      <c r="H23" s="31" t="s">
        <v>63</v>
      </c>
      <c r="I23" s="32">
        <v>32116</v>
      </c>
      <c r="J23" s="32">
        <v>33932</v>
      </c>
      <c r="K23" s="32">
        <v>-1816</v>
      </c>
      <c r="L23" s="35">
        <v>-5.3599999999999994</v>
      </c>
    </row>
    <row r="24" spans="1:12" ht="14.25" customHeight="1">
      <c r="A24" s="36">
        <v>7</v>
      </c>
      <c r="B24" s="31" t="s">
        <v>65</v>
      </c>
      <c r="C24" s="32">
        <v>199498</v>
      </c>
      <c r="D24" s="32">
        <v>193152</v>
      </c>
      <c r="E24" s="32">
        <v>6346</v>
      </c>
      <c r="F24" s="33">
        <v>3.2899999999999996</v>
      </c>
      <c r="G24" s="34">
        <v>35</v>
      </c>
      <c r="H24" s="31" t="s">
        <v>49</v>
      </c>
      <c r="I24" s="32">
        <v>7033</v>
      </c>
      <c r="J24" s="32">
        <v>7431</v>
      </c>
      <c r="K24" s="32">
        <v>-398</v>
      </c>
      <c r="L24" s="35">
        <v>-5.3599999999999994</v>
      </c>
    </row>
    <row r="25" spans="1:12" ht="14.25" customHeight="1">
      <c r="A25" s="36">
        <v>8</v>
      </c>
      <c r="B25" s="31" t="s">
        <v>79</v>
      </c>
      <c r="C25" s="32">
        <v>642907</v>
      </c>
      <c r="D25" s="32">
        <v>622890</v>
      </c>
      <c r="E25" s="32">
        <v>20017</v>
      </c>
      <c r="F25" s="33">
        <v>3.2199999999999998</v>
      </c>
      <c r="G25" s="34">
        <v>36</v>
      </c>
      <c r="H25" s="31" t="s">
        <v>53</v>
      </c>
      <c r="I25" s="32">
        <v>35040</v>
      </c>
      <c r="J25" s="32">
        <v>37261</v>
      </c>
      <c r="K25" s="32">
        <v>-2221</v>
      </c>
      <c r="L25" s="35">
        <v>-5.97</v>
      </c>
    </row>
    <row r="26" spans="1:12" ht="14.25" customHeight="1">
      <c r="A26" s="36">
        <v>9</v>
      </c>
      <c r="B26" s="31" t="s">
        <v>80</v>
      </c>
      <c r="C26" s="32">
        <v>496676</v>
      </c>
      <c r="D26" s="32">
        <v>481732</v>
      </c>
      <c r="E26" s="32">
        <v>14944</v>
      </c>
      <c r="F26" s="33">
        <v>3.11</v>
      </c>
      <c r="G26" s="34">
        <v>37</v>
      </c>
      <c r="H26" s="31" t="s">
        <v>591</v>
      </c>
      <c r="I26" s="32">
        <v>6874</v>
      </c>
      <c r="J26" s="32">
        <v>7315</v>
      </c>
      <c r="K26" s="32">
        <v>-441</v>
      </c>
      <c r="L26" s="35">
        <v>-6.0299999999999994</v>
      </c>
    </row>
    <row r="27" spans="1:12" ht="14.25" customHeight="1">
      <c r="A27" s="36">
        <v>10</v>
      </c>
      <c r="B27" s="31" t="s">
        <v>76</v>
      </c>
      <c r="C27" s="32">
        <v>498232</v>
      </c>
      <c r="D27" s="32">
        <v>483480</v>
      </c>
      <c r="E27" s="32">
        <v>14752</v>
      </c>
      <c r="F27" s="33">
        <v>3.0599999999999996</v>
      </c>
      <c r="G27" s="34">
        <v>38</v>
      </c>
      <c r="H27" s="31" t="s">
        <v>599</v>
      </c>
      <c r="I27" s="32">
        <v>6760</v>
      </c>
      <c r="J27" s="32">
        <v>7222</v>
      </c>
      <c r="K27" s="32">
        <v>-462</v>
      </c>
      <c r="L27" s="35">
        <v>-6.3999999999999995</v>
      </c>
    </row>
    <row r="28" spans="1:12" ht="14.25" customHeight="1">
      <c r="A28" s="36">
        <v>11</v>
      </c>
      <c r="B28" s="31" t="s">
        <v>69</v>
      </c>
      <c r="C28" s="32">
        <v>426468</v>
      </c>
      <c r="D28" s="32">
        <v>413954</v>
      </c>
      <c r="E28" s="32">
        <v>12514</v>
      </c>
      <c r="F28" s="33">
        <v>3.03</v>
      </c>
      <c r="G28" s="34">
        <v>39</v>
      </c>
      <c r="H28" s="31" t="s">
        <v>590</v>
      </c>
      <c r="I28" s="32">
        <v>13228</v>
      </c>
      <c r="J28" s="32">
        <v>14152</v>
      </c>
      <c r="K28" s="32">
        <v>-924</v>
      </c>
      <c r="L28" s="35">
        <v>-6.5299999999999994</v>
      </c>
    </row>
    <row r="29" spans="1:12" ht="14.25" customHeight="1">
      <c r="A29" s="36">
        <v>12</v>
      </c>
      <c r="B29" s="31" t="s">
        <v>77</v>
      </c>
      <c r="C29" s="32">
        <v>136166</v>
      </c>
      <c r="D29" s="32">
        <v>134141</v>
      </c>
      <c r="E29" s="32">
        <v>2025</v>
      </c>
      <c r="F29" s="33">
        <v>1.51</v>
      </c>
      <c r="G29" s="34">
        <v>40</v>
      </c>
      <c r="H29" s="31" t="s">
        <v>52</v>
      </c>
      <c r="I29" s="32">
        <v>72356</v>
      </c>
      <c r="J29" s="32">
        <v>77499</v>
      </c>
      <c r="K29" s="32">
        <v>-5143</v>
      </c>
      <c r="L29" s="35">
        <v>-6.64</v>
      </c>
    </row>
    <row r="30" spans="1:12" ht="14.25" customHeight="1">
      <c r="A30" s="36">
        <v>13</v>
      </c>
      <c r="B30" s="31" t="s">
        <v>73</v>
      </c>
      <c r="C30" s="32">
        <v>132906</v>
      </c>
      <c r="D30" s="32">
        <v>131190</v>
      </c>
      <c r="E30" s="32">
        <v>1716</v>
      </c>
      <c r="F30" s="33">
        <v>1.31</v>
      </c>
      <c r="G30" s="34">
        <v>41</v>
      </c>
      <c r="H30" s="31" t="s">
        <v>588</v>
      </c>
      <c r="I30" s="32">
        <v>13735</v>
      </c>
      <c r="J30" s="32">
        <v>14724</v>
      </c>
      <c r="K30" s="32">
        <v>-989</v>
      </c>
      <c r="L30" s="35">
        <v>-6.72</v>
      </c>
    </row>
    <row r="31" spans="1:12" ht="14.25" customHeight="1">
      <c r="A31" s="36">
        <v>14</v>
      </c>
      <c r="B31" s="31" t="s">
        <v>175</v>
      </c>
      <c r="C31" s="32">
        <v>62441</v>
      </c>
      <c r="D31" s="32">
        <v>61674</v>
      </c>
      <c r="E31" s="32">
        <v>767</v>
      </c>
      <c r="F31" s="33">
        <v>1.25</v>
      </c>
      <c r="G31" s="34">
        <v>42</v>
      </c>
      <c r="H31" s="31" t="s">
        <v>60</v>
      </c>
      <c r="I31" s="32">
        <v>42465</v>
      </c>
      <c r="J31" s="32">
        <v>45601</v>
      </c>
      <c r="K31" s="32">
        <v>-3136</v>
      </c>
      <c r="L31" s="35">
        <v>-6.88</v>
      </c>
    </row>
    <row r="32" spans="1:12" ht="14.25" customHeight="1">
      <c r="A32" s="36">
        <v>15</v>
      </c>
      <c r="B32" s="31" t="s">
        <v>597</v>
      </c>
      <c r="C32" s="32">
        <v>11897</v>
      </c>
      <c r="D32" s="32">
        <v>11767</v>
      </c>
      <c r="E32" s="32">
        <v>130</v>
      </c>
      <c r="F32" s="33">
        <v>1.1100000000000001</v>
      </c>
      <c r="G32" s="34">
        <v>43</v>
      </c>
      <c r="H32" s="31" t="s">
        <v>593</v>
      </c>
      <c r="I32" s="32">
        <v>22075</v>
      </c>
      <c r="J32" s="32">
        <v>23762</v>
      </c>
      <c r="K32" s="32">
        <v>-1687</v>
      </c>
      <c r="L32" s="35">
        <v>-7.1</v>
      </c>
    </row>
    <row r="33" spans="1:12" ht="14.25" customHeight="1">
      <c r="A33" s="36">
        <v>16</v>
      </c>
      <c r="B33" s="31" t="s">
        <v>600</v>
      </c>
      <c r="C33" s="37">
        <v>109932</v>
      </c>
      <c r="D33" s="37">
        <v>108917</v>
      </c>
      <c r="E33" s="32">
        <v>1015</v>
      </c>
      <c r="F33" s="33">
        <v>0.94000000000000006</v>
      </c>
      <c r="G33" s="34">
        <v>44</v>
      </c>
      <c r="H33" s="31" t="s">
        <v>51</v>
      </c>
      <c r="I33" s="32">
        <v>48444</v>
      </c>
      <c r="J33" s="32">
        <v>52222</v>
      </c>
      <c r="K33" s="32">
        <v>-3778</v>
      </c>
      <c r="L33" s="35">
        <v>-7.24</v>
      </c>
    </row>
    <row r="34" spans="1:12" ht="14.25" customHeight="1">
      <c r="A34" s="36">
        <v>17</v>
      </c>
      <c r="B34" s="31" t="s">
        <v>48</v>
      </c>
      <c r="C34" s="32">
        <v>974951</v>
      </c>
      <c r="D34" s="32">
        <v>971882</v>
      </c>
      <c r="E34" s="32">
        <v>3069</v>
      </c>
      <c r="F34" s="33">
        <v>0.32</v>
      </c>
      <c r="G34" s="34">
        <v>45</v>
      </c>
      <c r="H34" s="31" t="s">
        <v>587</v>
      </c>
      <c r="I34" s="32">
        <v>10305</v>
      </c>
      <c r="J34" s="32">
        <v>11149</v>
      </c>
      <c r="K34" s="32">
        <v>-844</v>
      </c>
      <c r="L34" s="35">
        <v>-7.58</v>
      </c>
    </row>
    <row r="35" spans="1:12" ht="14.25" customHeight="1">
      <c r="A35" s="36">
        <v>18</v>
      </c>
      <c r="B35" s="31" t="s">
        <v>176</v>
      </c>
      <c r="C35" s="32">
        <v>49735</v>
      </c>
      <c r="D35" s="32">
        <v>49636</v>
      </c>
      <c r="E35" s="32">
        <v>99</v>
      </c>
      <c r="F35" s="33">
        <v>0.2</v>
      </c>
      <c r="G35" s="34">
        <v>46</v>
      </c>
      <c r="H35" s="31" t="s">
        <v>50</v>
      </c>
      <c r="I35" s="32">
        <v>35544</v>
      </c>
      <c r="J35" s="32">
        <v>38594</v>
      </c>
      <c r="K35" s="32">
        <v>-3050</v>
      </c>
      <c r="L35" s="35">
        <v>-7.91</v>
      </c>
    </row>
    <row r="36" spans="1:12" ht="14.25" customHeight="1">
      <c r="A36" s="36">
        <v>19</v>
      </c>
      <c r="B36" s="31" t="s">
        <v>75</v>
      </c>
      <c r="C36" s="32">
        <v>152638</v>
      </c>
      <c r="D36" s="32">
        <v>153583</v>
      </c>
      <c r="E36" s="32">
        <v>-945</v>
      </c>
      <c r="F36" s="33">
        <v>-0.62</v>
      </c>
      <c r="G36" s="34">
        <v>47</v>
      </c>
      <c r="H36" s="31" t="s">
        <v>54</v>
      </c>
      <c r="I36" s="32">
        <v>35831</v>
      </c>
      <c r="J36" s="32">
        <v>39033</v>
      </c>
      <c r="K36" s="32">
        <v>-3202</v>
      </c>
      <c r="L36" s="35">
        <v>-8.2099999999999991</v>
      </c>
    </row>
    <row r="37" spans="1:12" ht="14.25" customHeight="1">
      <c r="A37" s="36">
        <v>20</v>
      </c>
      <c r="B37" s="31" t="s">
        <v>64</v>
      </c>
      <c r="C37" s="32">
        <v>130510</v>
      </c>
      <c r="D37" s="32">
        <v>131606</v>
      </c>
      <c r="E37" s="32">
        <v>-1096</v>
      </c>
      <c r="F37" s="33">
        <v>-0.84</v>
      </c>
      <c r="G37" s="34">
        <v>48</v>
      </c>
      <c r="H37" s="31" t="s">
        <v>585</v>
      </c>
      <c r="I37" s="32">
        <v>6721</v>
      </c>
      <c r="J37" s="32">
        <v>7337</v>
      </c>
      <c r="K37" s="32">
        <v>-616</v>
      </c>
      <c r="L37" s="35">
        <v>-8.4</v>
      </c>
    </row>
    <row r="38" spans="1:12" ht="14.25" customHeight="1">
      <c r="A38" s="36">
        <v>21</v>
      </c>
      <c r="B38" s="31" t="s">
        <v>270</v>
      </c>
      <c r="C38" s="32">
        <v>20745</v>
      </c>
      <c r="D38" s="32">
        <v>20955</v>
      </c>
      <c r="E38" s="32">
        <v>-210</v>
      </c>
      <c r="F38" s="33">
        <v>-1.01</v>
      </c>
      <c r="G38" s="34">
        <v>49</v>
      </c>
      <c r="H38" s="31" t="s">
        <v>81</v>
      </c>
      <c r="I38" s="32">
        <v>58431</v>
      </c>
      <c r="J38" s="32">
        <v>64415</v>
      </c>
      <c r="K38" s="32">
        <v>-5984</v>
      </c>
      <c r="L38" s="35">
        <v>-9.2899999999999991</v>
      </c>
    </row>
    <row r="39" spans="1:12" ht="14.25" customHeight="1">
      <c r="A39" s="36">
        <v>22</v>
      </c>
      <c r="B39" s="31" t="s">
        <v>67</v>
      </c>
      <c r="C39" s="32">
        <v>269524</v>
      </c>
      <c r="D39" s="32">
        <v>274656</v>
      </c>
      <c r="E39" s="32">
        <v>-5132</v>
      </c>
      <c r="F39" s="33">
        <v>-1.87</v>
      </c>
      <c r="G39" s="34">
        <v>50</v>
      </c>
      <c r="H39" s="31" t="s">
        <v>589</v>
      </c>
      <c r="I39" s="32">
        <v>8885</v>
      </c>
      <c r="J39" s="32">
        <v>9843</v>
      </c>
      <c r="K39" s="32">
        <v>-958</v>
      </c>
      <c r="L39" s="35">
        <v>-9.74</v>
      </c>
    </row>
    <row r="40" spans="1:12" ht="14.25" customHeight="1">
      <c r="A40" s="36">
        <v>23</v>
      </c>
      <c r="B40" s="31" t="s">
        <v>598</v>
      </c>
      <c r="C40" s="32">
        <v>48129</v>
      </c>
      <c r="D40" s="32">
        <v>49184</v>
      </c>
      <c r="E40" s="32">
        <v>-1055</v>
      </c>
      <c r="F40" s="33">
        <v>-2.15</v>
      </c>
      <c r="G40" s="34">
        <v>51</v>
      </c>
      <c r="H40" s="31" t="s">
        <v>586</v>
      </c>
      <c r="I40" s="32">
        <v>14639</v>
      </c>
      <c r="J40" s="32">
        <v>16510</v>
      </c>
      <c r="K40" s="32">
        <v>-1871</v>
      </c>
      <c r="L40" s="35">
        <v>-11.34</v>
      </c>
    </row>
    <row r="41" spans="1:12" ht="14.25" customHeight="1">
      <c r="A41" s="36">
        <v>24</v>
      </c>
      <c r="B41" s="31" t="s">
        <v>47</v>
      </c>
      <c r="C41" s="32">
        <v>168743</v>
      </c>
      <c r="D41" s="32">
        <v>172739</v>
      </c>
      <c r="E41" s="32">
        <v>-3996</v>
      </c>
      <c r="F41" s="33">
        <v>-2.3199999999999998</v>
      </c>
      <c r="G41" s="34">
        <v>52</v>
      </c>
      <c r="H41" s="31" t="s">
        <v>68</v>
      </c>
      <c r="I41" s="32">
        <v>16927</v>
      </c>
      <c r="J41" s="32">
        <v>19248</v>
      </c>
      <c r="K41" s="32">
        <v>-2321</v>
      </c>
      <c r="L41" s="35">
        <v>-12.06</v>
      </c>
    </row>
    <row r="42" spans="1:12" ht="14.25" customHeight="1">
      <c r="A42" s="36">
        <v>25</v>
      </c>
      <c r="B42" s="31" t="s">
        <v>74</v>
      </c>
      <c r="C42" s="32">
        <v>86782</v>
      </c>
      <c r="D42" s="32">
        <v>89688</v>
      </c>
      <c r="E42" s="32">
        <v>-2906</v>
      </c>
      <c r="F42" s="33">
        <v>-3.25</v>
      </c>
      <c r="G42" s="34">
        <v>53</v>
      </c>
      <c r="H42" s="31" t="s">
        <v>584</v>
      </c>
      <c r="I42" s="32">
        <v>7198</v>
      </c>
      <c r="J42" s="32">
        <v>8206</v>
      </c>
      <c r="K42" s="32">
        <v>-1008</v>
      </c>
      <c r="L42" s="35">
        <v>-12.29</v>
      </c>
    </row>
    <row r="43" spans="1:12" ht="14.25" customHeight="1">
      <c r="A43" s="36">
        <v>26</v>
      </c>
      <c r="B43" s="31" t="s">
        <v>596</v>
      </c>
      <c r="C43" s="32">
        <v>13803</v>
      </c>
      <c r="D43" s="32">
        <v>14359</v>
      </c>
      <c r="E43" s="32">
        <v>-556</v>
      </c>
      <c r="F43" s="33">
        <v>-3.88</v>
      </c>
      <c r="G43" s="34">
        <v>54</v>
      </c>
      <c r="H43" s="31" t="s">
        <v>583</v>
      </c>
      <c r="I43" s="32">
        <v>6993</v>
      </c>
      <c r="J43" s="32">
        <v>8022</v>
      </c>
      <c r="K43" s="32">
        <v>-1029</v>
      </c>
      <c r="L43" s="38">
        <v>-12.83</v>
      </c>
    </row>
    <row r="44" spans="1:12" ht="14.25" customHeight="1">
      <c r="A44" s="36">
        <v>27</v>
      </c>
      <c r="B44" s="31" t="s">
        <v>72</v>
      </c>
      <c r="C44" s="32">
        <v>58219</v>
      </c>
      <c r="D44" s="32">
        <v>60652</v>
      </c>
      <c r="E44" s="32">
        <v>-2433</v>
      </c>
      <c r="F44" s="33">
        <v>-4.0199999999999996</v>
      </c>
      <c r="G44" s="34"/>
      <c r="H44" s="31" t="s">
        <v>595</v>
      </c>
      <c r="I44" s="37">
        <v>6284480</v>
      </c>
      <c r="J44" s="37">
        <v>6222666</v>
      </c>
      <c r="K44" s="32">
        <v>61814</v>
      </c>
      <c r="L44" s="35">
        <v>0.99</v>
      </c>
    </row>
    <row r="45" spans="1:12" ht="14.25" customHeight="1">
      <c r="A45" s="39">
        <v>28</v>
      </c>
      <c r="B45" s="40" t="s">
        <v>71</v>
      </c>
      <c r="C45" s="41">
        <v>63745</v>
      </c>
      <c r="D45" s="41">
        <v>66586</v>
      </c>
      <c r="E45" s="41">
        <v>-2841</v>
      </c>
      <c r="F45" s="42">
        <v>-4.2699999999999996</v>
      </c>
      <c r="G45" s="43"/>
      <c r="H45" s="40" t="s">
        <v>609</v>
      </c>
      <c r="I45" s="44">
        <v>126146</v>
      </c>
      <c r="J45" s="44">
        <v>127095</v>
      </c>
      <c r="K45" s="41">
        <v>-949</v>
      </c>
      <c r="L45" s="45">
        <v>-0.75</v>
      </c>
    </row>
    <row r="46" spans="1:12" ht="14.25" customHeight="1">
      <c r="A46" s="46" t="s">
        <v>610</v>
      </c>
      <c r="H46" s="47"/>
      <c r="L46" s="48" t="s">
        <v>594</v>
      </c>
    </row>
    <row r="47" spans="1:12" ht="16.5" customHeight="1"/>
    <row r="48" spans="1:12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</sheetData>
  <mergeCells count="3">
    <mergeCell ref="M1:R1"/>
    <mergeCell ref="A1:L1"/>
    <mergeCell ref="A16:L16"/>
  </mergeCells>
  <phoneticPr fontId="7"/>
  <pageMargins left="0.57999999999999996" right="0.52" top="0.54" bottom="0.52" header="0.3" footer="0.3"/>
  <pageSetup paperSize="9" scale="96" orientation="portrait" r:id="rId1"/>
  <headerFooter>
    <oddFooter>&amp;C-&amp;A-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28"/>
  <sheetViews>
    <sheetView view="pageBreakPreview" topLeftCell="A12" zoomScale="70" zoomScaleNormal="85" zoomScaleSheetLayoutView="70" workbookViewId="0">
      <selection activeCell="O13" sqref="O13"/>
    </sheetView>
  </sheetViews>
  <sheetFormatPr defaultColWidth="9" defaultRowHeight="13"/>
  <cols>
    <col min="1" max="2" width="6.26953125" style="21" customWidth="1"/>
    <col min="3" max="3" width="13.26953125" style="21" customWidth="1"/>
    <col min="4" max="6" width="11.26953125" style="21" customWidth="1"/>
    <col min="7" max="9" width="9" style="21"/>
    <col min="10" max="10" width="9.26953125" style="21" customWidth="1"/>
    <col min="11" max="19" width="9.26953125" style="21" hidden="1" customWidth="1"/>
    <col min="20" max="20" width="9.26953125" style="21" customWidth="1"/>
    <col min="21" max="16384" width="9" style="21"/>
  </cols>
  <sheetData>
    <row r="1" spans="1:19" ht="32.25" customHeight="1">
      <c r="A1" s="431" t="s">
        <v>608</v>
      </c>
      <c r="B1" s="431"/>
      <c r="C1" s="431"/>
      <c r="D1" s="431"/>
      <c r="E1" s="431"/>
      <c r="F1" s="431"/>
      <c r="G1" s="431"/>
      <c r="H1" s="431"/>
      <c r="I1" s="431"/>
    </row>
    <row r="2" spans="1:19" ht="32.25" customHeight="1">
      <c r="A2" s="20"/>
      <c r="B2" s="20"/>
      <c r="C2" s="20"/>
      <c r="D2" s="20"/>
      <c r="E2" s="20"/>
      <c r="F2" s="20"/>
      <c r="G2" s="20"/>
      <c r="H2" s="20"/>
      <c r="I2" s="20"/>
    </row>
    <row r="3" spans="1:19" ht="32.25" customHeight="1">
      <c r="A3" s="20"/>
      <c r="B3" s="20"/>
      <c r="C3" s="20"/>
      <c r="D3" s="20"/>
      <c r="E3" s="20"/>
      <c r="F3" s="20"/>
      <c r="G3" s="20"/>
      <c r="H3" s="20"/>
      <c r="I3" s="20"/>
    </row>
    <row r="4" spans="1:19" ht="32.25" customHeight="1">
      <c r="A4" s="20"/>
      <c r="B4" s="20"/>
      <c r="C4" s="20"/>
      <c r="D4" s="20"/>
      <c r="E4" s="20"/>
      <c r="F4" s="20"/>
      <c r="G4" s="20"/>
      <c r="H4" s="20"/>
      <c r="I4" s="20"/>
    </row>
    <row r="5" spans="1:19" ht="32.25" customHeight="1">
      <c r="A5" s="20"/>
      <c r="B5" s="20"/>
      <c r="C5" s="20"/>
      <c r="D5" s="20"/>
      <c r="E5" s="20"/>
      <c r="F5" s="20"/>
      <c r="G5" s="20"/>
      <c r="H5" s="20"/>
      <c r="I5" s="20"/>
    </row>
    <row r="6" spans="1:19" ht="32.25" customHeight="1">
      <c r="A6" s="20"/>
      <c r="B6" s="20"/>
      <c r="C6" s="20"/>
      <c r="D6" s="20"/>
      <c r="E6" s="20"/>
      <c r="F6" s="20"/>
      <c r="G6" s="20"/>
      <c r="H6" s="20"/>
      <c r="I6" s="20"/>
    </row>
    <row r="7" spans="1:19" ht="32.25" customHeight="1">
      <c r="A7" s="20"/>
      <c r="B7" s="20"/>
      <c r="C7" s="20"/>
      <c r="D7" s="20"/>
      <c r="E7" s="20"/>
      <c r="F7" s="20"/>
      <c r="G7" s="20"/>
      <c r="H7" s="20"/>
      <c r="I7" s="20"/>
    </row>
    <row r="8" spans="1:19" ht="32.25" customHeight="1">
      <c r="A8" s="20"/>
      <c r="B8" s="20"/>
      <c r="C8" s="20"/>
      <c r="D8" s="20"/>
      <c r="E8" s="24"/>
      <c r="F8" s="20"/>
      <c r="G8" s="20"/>
      <c r="H8" s="20"/>
      <c r="I8" s="20"/>
    </row>
    <row r="9" spans="1:19" ht="32.25" customHeight="1">
      <c r="A9" s="20"/>
      <c r="B9" s="20"/>
      <c r="C9" s="20"/>
      <c r="D9" s="20"/>
      <c r="E9" s="20"/>
      <c r="F9" s="20"/>
      <c r="G9" s="20"/>
      <c r="H9" s="20"/>
      <c r="I9" s="20"/>
    </row>
    <row r="10" spans="1:19" ht="32.25" customHeight="1">
      <c r="A10" s="20"/>
      <c r="B10" s="20"/>
      <c r="C10" s="20"/>
      <c r="D10" s="20"/>
      <c r="E10" s="20"/>
      <c r="F10" s="20"/>
      <c r="G10" s="20"/>
      <c r="H10" s="20"/>
      <c r="I10" s="20"/>
    </row>
    <row r="11" spans="1:19" ht="16.5" customHeight="1">
      <c r="A11" s="20"/>
      <c r="B11" s="20"/>
      <c r="C11" s="20"/>
      <c r="D11" s="20"/>
      <c r="E11" s="20"/>
      <c r="F11" s="20"/>
      <c r="G11" s="20"/>
      <c r="H11" s="20"/>
      <c r="I11" s="20"/>
    </row>
    <row r="12" spans="1:19" ht="24.75" customHeight="1">
      <c r="A12" s="366"/>
      <c r="I12" s="48" t="s">
        <v>557</v>
      </c>
    </row>
    <row r="13" spans="1:19" ht="22.5" customHeight="1">
      <c r="A13" s="436" t="s">
        <v>696</v>
      </c>
      <c r="B13" s="437"/>
      <c r="C13" s="433" t="s">
        <v>556</v>
      </c>
      <c r="D13" s="434"/>
      <c r="E13" s="434"/>
      <c r="F13" s="435"/>
      <c r="G13" s="367"/>
      <c r="H13" s="367" t="s">
        <v>555</v>
      </c>
      <c r="I13" s="367"/>
    </row>
    <row r="14" spans="1:19" ht="21.75" customHeight="1">
      <c r="A14" s="438"/>
      <c r="B14" s="439"/>
      <c r="C14" s="368" t="s">
        <v>554</v>
      </c>
      <c r="D14" s="369" t="s">
        <v>553</v>
      </c>
      <c r="E14" s="369" t="s">
        <v>552</v>
      </c>
      <c r="F14" s="370" t="s">
        <v>551</v>
      </c>
      <c r="G14" s="371" t="s">
        <v>553</v>
      </c>
      <c r="H14" s="371" t="s">
        <v>552</v>
      </c>
      <c r="I14" s="371" t="s">
        <v>551</v>
      </c>
    </row>
    <row r="15" spans="1:19" ht="21.75" customHeight="1">
      <c r="A15" s="372" t="s">
        <v>546</v>
      </c>
      <c r="B15" s="30">
        <v>7</v>
      </c>
      <c r="C15" s="373">
        <v>91470</v>
      </c>
      <c r="D15" s="374">
        <v>15887</v>
      </c>
      <c r="E15" s="374">
        <v>65810</v>
      </c>
      <c r="F15" s="373">
        <v>9753</v>
      </c>
      <c r="G15" s="375">
        <v>17.399999999999999</v>
      </c>
      <c r="H15" s="375">
        <v>72</v>
      </c>
      <c r="I15" s="375">
        <v>10.7</v>
      </c>
      <c r="K15" s="376"/>
      <c r="L15" s="376" t="s">
        <v>550</v>
      </c>
      <c r="M15" s="376">
        <v>12</v>
      </c>
      <c r="N15" s="376">
        <v>17</v>
      </c>
      <c r="O15" s="376">
        <v>22</v>
      </c>
      <c r="P15" s="376">
        <v>27</v>
      </c>
      <c r="Q15" s="376" t="s">
        <v>644</v>
      </c>
      <c r="R15" s="377" t="s">
        <v>645</v>
      </c>
      <c r="S15" s="378" t="s">
        <v>646</v>
      </c>
    </row>
    <row r="16" spans="1:19" ht="21.75" customHeight="1">
      <c r="B16" s="36">
        <v>12</v>
      </c>
      <c r="C16" s="373">
        <v>95704</v>
      </c>
      <c r="D16" s="374">
        <v>14781</v>
      </c>
      <c r="E16" s="374">
        <v>69046</v>
      </c>
      <c r="F16" s="373">
        <v>11781</v>
      </c>
      <c r="G16" s="375">
        <v>15.5</v>
      </c>
      <c r="H16" s="375">
        <v>72.2</v>
      </c>
      <c r="I16" s="375">
        <v>12.3</v>
      </c>
      <c r="K16" s="376" t="s">
        <v>549</v>
      </c>
      <c r="L16" s="379">
        <f>ROUND(L21,1)</f>
        <v>17.399999999999999</v>
      </c>
      <c r="M16" s="379">
        <f t="shared" ref="M16:S16" si="0">ROUND(M21,1)</f>
        <v>15.5</v>
      </c>
      <c r="N16" s="379">
        <f t="shared" si="0"/>
        <v>14.5</v>
      </c>
      <c r="O16" s="379">
        <f t="shared" si="0"/>
        <v>14.2</v>
      </c>
      <c r="P16" s="379">
        <f t="shared" si="0"/>
        <v>14.1</v>
      </c>
      <c r="Q16" s="379">
        <f t="shared" ref="Q16" si="1">ROUND(Q21,1)</f>
        <v>12.9</v>
      </c>
      <c r="R16" s="379">
        <f t="shared" si="0"/>
        <v>11.9</v>
      </c>
      <c r="S16" s="379">
        <f t="shared" si="0"/>
        <v>12.1</v>
      </c>
    </row>
    <row r="17" spans="1:19" ht="21.75" customHeight="1">
      <c r="B17" s="36">
        <v>17</v>
      </c>
      <c r="C17" s="373">
        <v>100717</v>
      </c>
      <c r="D17" s="374">
        <v>14629</v>
      </c>
      <c r="E17" s="374">
        <v>71941</v>
      </c>
      <c r="F17" s="373">
        <v>14147</v>
      </c>
      <c r="G17" s="375">
        <v>14.5</v>
      </c>
      <c r="H17" s="375">
        <v>71.400000000000006</v>
      </c>
      <c r="I17" s="375">
        <v>14</v>
      </c>
      <c r="K17" s="376" t="s">
        <v>548</v>
      </c>
      <c r="L17" s="379">
        <f t="shared" ref="L17:S18" si="2">ROUND(L22,1)</f>
        <v>72</v>
      </c>
      <c r="M17" s="379">
        <f t="shared" si="2"/>
        <v>72.2</v>
      </c>
      <c r="N17" s="379">
        <f t="shared" si="2"/>
        <v>71.400000000000006</v>
      </c>
      <c r="O17" s="379">
        <f t="shared" si="2"/>
        <v>68.099999999999994</v>
      </c>
      <c r="P17" s="379">
        <f t="shared" si="2"/>
        <v>64.599999999999994</v>
      </c>
      <c r="Q17" s="379">
        <f t="shared" ref="Q17" si="3">ROUND(Q22,1)</f>
        <v>62.9</v>
      </c>
      <c r="R17" s="379">
        <f t="shared" si="2"/>
        <v>60.4</v>
      </c>
      <c r="S17" s="379">
        <f t="shared" si="2"/>
        <v>59.2</v>
      </c>
    </row>
    <row r="18" spans="1:19" ht="21.75" customHeight="1">
      <c r="B18" s="36">
        <v>22</v>
      </c>
      <c r="C18" s="373">
        <v>128933</v>
      </c>
      <c r="D18" s="374">
        <v>18127</v>
      </c>
      <c r="E18" s="374">
        <v>87111</v>
      </c>
      <c r="F18" s="373">
        <v>22674</v>
      </c>
      <c r="G18" s="375">
        <v>14.2</v>
      </c>
      <c r="H18" s="375">
        <v>68.099999999999994</v>
      </c>
      <c r="I18" s="375">
        <v>17.7</v>
      </c>
      <c r="K18" s="376" t="s">
        <v>547</v>
      </c>
      <c r="L18" s="379">
        <f t="shared" si="2"/>
        <v>10.7</v>
      </c>
      <c r="M18" s="379">
        <f t="shared" si="2"/>
        <v>12.3</v>
      </c>
      <c r="N18" s="379">
        <f t="shared" si="2"/>
        <v>14</v>
      </c>
      <c r="O18" s="379">
        <f t="shared" si="2"/>
        <v>17.7</v>
      </c>
      <c r="P18" s="379">
        <f t="shared" si="2"/>
        <v>21.2</v>
      </c>
      <c r="Q18" s="379">
        <f t="shared" ref="Q18" si="4">ROUND(Q23,1)</f>
        <v>24.1</v>
      </c>
      <c r="R18" s="379">
        <f t="shared" si="2"/>
        <v>27.6</v>
      </c>
      <c r="S18" s="379">
        <f t="shared" si="2"/>
        <v>28.7</v>
      </c>
    </row>
    <row r="19" spans="1:19" ht="21.75" customHeight="1">
      <c r="B19" s="36">
        <v>27</v>
      </c>
      <c r="C19" s="380">
        <v>131190</v>
      </c>
      <c r="D19" s="381">
        <v>18347</v>
      </c>
      <c r="E19" s="374">
        <v>83806</v>
      </c>
      <c r="F19" s="373">
        <v>27531</v>
      </c>
      <c r="G19" s="382">
        <v>14.1</v>
      </c>
      <c r="H19" s="375">
        <v>64.599999999999994</v>
      </c>
      <c r="I19" s="375">
        <v>21.2</v>
      </c>
    </row>
    <row r="20" spans="1:19" ht="21.75" customHeight="1">
      <c r="A20" s="383" t="s">
        <v>647</v>
      </c>
      <c r="B20" s="384">
        <v>2</v>
      </c>
      <c r="C20" s="385">
        <v>132906</v>
      </c>
      <c r="D20" s="386">
        <v>16794</v>
      </c>
      <c r="E20" s="386">
        <v>81731</v>
      </c>
      <c r="F20" s="385">
        <v>31352</v>
      </c>
      <c r="G20" s="387">
        <v>12.9</v>
      </c>
      <c r="H20" s="387">
        <v>62.9</v>
      </c>
      <c r="I20" s="387">
        <v>24.1</v>
      </c>
      <c r="K20" s="376" t="s">
        <v>611</v>
      </c>
      <c r="L20" s="376" t="s">
        <v>550</v>
      </c>
      <c r="M20" s="376">
        <v>12</v>
      </c>
      <c r="N20" s="376">
        <v>17</v>
      </c>
      <c r="O20" s="376">
        <v>22</v>
      </c>
      <c r="P20" s="376">
        <v>27</v>
      </c>
      <c r="Q20" s="376" t="s">
        <v>644</v>
      </c>
      <c r="R20" s="378" t="s">
        <v>645</v>
      </c>
      <c r="S20" s="378" t="s">
        <v>646</v>
      </c>
    </row>
    <row r="21" spans="1:19" ht="21.75" customHeight="1">
      <c r="A21" s="21" t="s">
        <v>647</v>
      </c>
      <c r="B21" s="388" t="s">
        <v>649</v>
      </c>
      <c r="C21" s="380">
        <v>6284480</v>
      </c>
      <c r="D21" s="381">
        <v>734496</v>
      </c>
      <c r="E21" s="374">
        <v>3715691</v>
      </c>
      <c r="F21" s="373">
        <v>1699991</v>
      </c>
      <c r="G21" s="382">
        <v>11.9</v>
      </c>
      <c r="H21" s="375">
        <v>60.4</v>
      </c>
      <c r="I21" s="375">
        <v>27.6</v>
      </c>
      <c r="K21" s="376" t="s">
        <v>549</v>
      </c>
      <c r="L21" s="389">
        <v>17.372330000000002</v>
      </c>
      <c r="M21" s="376">
        <v>15.46</v>
      </c>
      <c r="N21" s="376">
        <v>14.52486</v>
      </c>
      <c r="O21" s="376">
        <v>14.17146</v>
      </c>
      <c r="P21" s="376">
        <v>14.14747</v>
      </c>
      <c r="Q21" s="376">
        <v>12.9307</v>
      </c>
      <c r="R21" s="376">
        <v>11.942679999999999</v>
      </c>
      <c r="S21" s="376">
        <v>12.13796</v>
      </c>
    </row>
    <row r="22" spans="1:19" ht="18.75" customHeight="1">
      <c r="A22" s="390" t="s">
        <v>648</v>
      </c>
      <c r="B22" s="369" t="s">
        <v>650</v>
      </c>
      <c r="C22" s="391">
        <v>126146099</v>
      </c>
      <c r="D22" s="392">
        <v>14955692</v>
      </c>
      <c r="E22" s="393">
        <v>72922764</v>
      </c>
      <c r="F22" s="393">
        <v>35335805</v>
      </c>
      <c r="G22" s="394">
        <v>12.1</v>
      </c>
      <c r="H22" s="395">
        <v>59.2</v>
      </c>
      <c r="I22" s="396">
        <v>28.7</v>
      </c>
      <c r="K22" s="376" t="s">
        <v>548</v>
      </c>
      <c r="L22" s="376">
        <v>71.962819999999994</v>
      </c>
      <c r="M22" s="376">
        <v>72.21781</v>
      </c>
      <c r="N22" s="376">
        <v>71.42886</v>
      </c>
      <c r="O22" s="376">
        <v>68.102289999999996</v>
      </c>
      <c r="P22" s="376">
        <v>64.623239999999996</v>
      </c>
      <c r="Q22" s="376">
        <v>62.929540000000003</v>
      </c>
      <c r="R22" s="376">
        <v>60.415990000000001</v>
      </c>
      <c r="S22" s="376">
        <v>59.183700000000002</v>
      </c>
    </row>
    <row r="23" spans="1:19" ht="18.75" customHeight="1">
      <c r="A23" s="46" t="s">
        <v>613</v>
      </c>
      <c r="I23" s="48" t="s">
        <v>545</v>
      </c>
      <c r="K23" s="376" t="s">
        <v>547</v>
      </c>
      <c r="L23" s="376">
        <v>10.66484</v>
      </c>
      <c r="M23" s="376">
        <v>12.322190000000001</v>
      </c>
      <c r="N23" s="376">
        <v>14.046290000000001</v>
      </c>
      <c r="O23" s="376">
        <v>17.72625</v>
      </c>
      <c r="P23" s="376">
        <v>21.229299999999999</v>
      </c>
      <c r="Q23" s="376">
        <v>24.139759999999999</v>
      </c>
      <c r="R23" s="376">
        <v>27.64133</v>
      </c>
      <c r="S23" s="376">
        <v>28.678339999999999</v>
      </c>
    </row>
    <row r="24" spans="1:19">
      <c r="A24" s="46" t="s">
        <v>614</v>
      </c>
    </row>
    <row r="26" spans="1:19">
      <c r="A26" s="397"/>
      <c r="B26" s="48"/>
      <c r="C26" s="374"/>
      <c r="D26" s="374"/>
      <c r="E26" s="374"/>
      <c r="F26" s="374"/>
      <c r="G26" s="375"/>
      <c r="H26" s="375"/>
      <c r="I26" s="375"/>
    </row>
    <row r="27" spans="1:19">
      <c r="A27" s="398"/>
      <c r="B27" s="48"/>
      <c r="C27" s="374"/>
      <c r="D27" s="374"/>
      <c r="E27" s="374"/>
      <c r="F27" s="374"/>
      <c r="G27" s="375"/>
      <c r="H27" s="375"/>
      <c r="I27" s="375"/>
    </row>
    <row r="28" spans="1:19">
      <c r="I28" s="48"/>
    </row>
  </sheetData>
  <mergeCells count="3">
    <mergeCell ref="C13:F13"/>
    <mergeCell ref="A1:I1"/>
    <mergeCell ref="A13:B14"/>
  </mergeCells>
  <phoneticPr fontId="7"/>
  <pageMargins left="0.7" right="0.7" top="0.75" bottom="0.75" header="0.3" footer="0.3"/>
  <pageSetup paperSize="9" orientation="portrait" r:id="rId1"/>
  <headerFooter>
    <oddFooter>&amp;C-&amp;A-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I68"/>
  <sheetViews>
    <sheetView view="pageBreakPreview" topLeftCell="A40" zoomScale="70" zoomScaleNormal="100" zoomScaleSheetLayoutView="70" workbookViewId="0">
      <selection activeCell="O13" sqref="O13"/>
    </sheetView>
  </sheetViews>
  <sheetFormatPr defaultColWidth="9" defaultRowHeight="13"/>
  <cols>
    <col min="1" max="1" width="5" style="3" customWidth="1"/>
    <col min="2" max="2" width="4.08984375" style="3" bestFit="1" customWidth="1"/>
    <col min="3" max="9" width="11.08984375" style="3" customWidth="1"/>
    <col min="10" max="16384" width="9" style="3"/>
  </cols>
  <sheetData>
    <row r="1" spans="1:9" ht="24" customHeight="1">
      <c r="A1" s="426" t="s">
        <v>510</v>
      </c>
      <c r="B1" s="426"/>
      <c r="C1" s="426"/>
      <c r="D1" s="426"/>
      <c r="E1" s="426"/>
      <c r="F1" s="426"/>
      <c r="G1" s="426"/>
      <c r="H1" s="426"/>
      <c r="I1" s="426"/>
    </row>
    <row r="2" spans="1:9" ht="9" customHeight="1"/>
    <row r="3" spans="1:9" ht="16.5" customHeight="1">
      <c r="I3" s="342" t="s">
        <v>150</v>
      </c>
    </row>
    <row r="4" spans="1:9" ht="13.5" customHeight="1">
      <c r="A4" s="440" t="s">
        <v>688</v>
      </c>
      <c r="B4" s="441"/>
      <c r="C4" s="446" t="s">
        <v>2</v>
      </c>
      <c r="D4" s="446"/>
      <c r="E4" s="446"/>
      <c r="F4" s="446"/>
      <c r="G4" s="446"/>
      <c r="H4" s="446"/>
      <c r="I4" s="447"/>
    </row>
    <row r="5" spans="1:9" ht="13.5" customHeight="1">
      <c r="A5" s="442"/>
      <c r="B5" s="443"/>
      <c r="C5" s="448" t="s">
        <v>3</v>
      </c>
      <c r="D5" s="449" t="s">
        <v>4</v>
      </c>
      <c r="E5" s="449"/>
      <c r="F5" s="449"/>
      <c r="G5" s="343" t="s">
        <v>5</v>
      </c>
      <c r="H5" s="344" t="s">
        <v>6</v>
      </c>
      <c r="I5" s="450" t="s">
        <v>7</v>
      </c>
    </row>
    <row r="6" spans="1:9" ht="13.5" customHeight="1">
      <c r="A6" s="444"/>
      <c r="B6" s="445"/>
      <c r="C6" s="446"/>
      <c r="D6" s="327" t="s">
        <v>8</v>
      </c>
      <c r="E6" s="327" t="s">
        <v>9</v>
      </c>
      <c r="F6" s="327" t="s">
        <v>10</v>
      </c>
      <c r="G6" s="327" t="s">
        <v>11</v>
      </c>
      <c r="H6" s="345" t="s">
        <v>687</v>
      </c>
      <c r="I6" s="451"/>
    </row>
    <row r="7" spans="1:9" ht="4.5" customHeight="1">
      <c r="A7" s="346"/>
      <c r="B7" s="347"/>
      <c r="C7" s="348"/>
      <c r="D7" s="348"/>
      <c r="E7" s="349"/>
      <c r="F7" s="349"/>
      <c r="G7" s="349"/>
      <c r="H7" s="349"/>
      <c r="I7" s="349"/>
    </row>
    <row r="8" spans="1:9" ht="11.5" customHeight="1">
      <c r="A8" s="350" t="s">
        <v>12</v>
      </c>
      <c r="B8" s="351">
        <v>29</v>
      </c>
      <c r="C8" s="209">
        <v>8869</v>
      </c>
      <c r="D8" s="209">
        <f>SUM(E8:F8)</f>
        <v>45075</v>
      </c>
      <c r="E8" s="194">
        <v>21841</v>
      </c>
      <c r="F8" s="210">
        <v>23234</v>
      </c>
      <c r="G8" s="207">
        <f>ROUND(E8/F8,3)*100</f>
        <v>94</v>
      </c>
      <c r="H8" s="207">
        <f>ROUND(D8/C8,1)</f>
        <v>5.0999999999999996</v>
      </c>
      <c r="I8" s="207">
        <v>100</v>
      </c>
    </row>
    <row r="9" spans="1:9" s="355" customFormat="1" ht="11.5" customHeight="1">
      <c r="A9" s="352"/>
      <c r="B9" s="351" t="s">
        <v>146</v>
      </c>
      <c r="C9" s="353"/>
      <c r="D9" s="353"/>
      <c r="E9" s="354"/>
      <c r="F9" s="354"/>
      <c r="G9" s="354"/>
      <c r="H9" s="354"/>
      <c r="I9" s="354"/>
    </row>
    <row r="10" spans="1:9" s="355" customFormat="1" ht="11.5" customHeight="1">
      <c r="A10" s="350" t="s">
        <v>146</v>
      </c>
      <c r="B10" s="351">
        <v>30</v>
      </c>
      <c r="C10" s="209">
        <v>8723</v>
      </c>
      <c r="D10" s="209">
        <f>SUM(E10:F10)</f>
        <v>45708</v>
      </c>
      <c r="E10" s="210">
        <v>22126</v>
      </c>
      <c r="F10" s="210">
        <v>23582</v>
      </c>
      <c r="G10" s="207">
        <f>ROUND(E10/F10,3)*100</f>
        <v>93.8</v>
      </c>
      <c r="H10" s="207">
        <f>ROUND(D10/C10,1)</f>
        <v>5.2</v>
      </c>
      <c r="I10" s="207">
        <f>ROUND(D10/$D$8,3)*100</f>
        <v>101.4</v>
      </c>
    </row>
    <row r="11" spans="1:9" s="355" customFormat="1" ht="11.5" customHeight="1">
      <c r="A11" s="352"/>
      <c r="B11" s="351"/>
      <c r="C11" s="353"/>
      <c r="D11" s="353"/>
      <c r="E11" s="354"/>
      <c r="F11" s="354"/>
      <c r="G11" s="354"/>
      <c r="H11" s="354"/>
      <c r="I11" s="354"/>
    </row>
    <row r="12" spans="1:9" ht="11.5" customHeight="1">
      <c r="A12" s="350" t="s">
        <v>146</v>
      </c>
      <c r="B12" s="351">
        <v>35</v>
      </c>
      <c r="C12" s="209">
        <v>9028</v>
      </c>
      <c r="D12" s="209">
        <f>SUM(E12:F12)</f>
        <v>45736</v>
      </c>
      <c r="E12" s="210">
        <v>22073</v>
      </c>
      <c r="F12" s="210">
        <v>23663</v>
      </c>
      <c r="G12" s="207">
        <f>ROUND(E12/F12,3)*100</f>
        <v>93.300000000000011</v>
      </c>
      <c r="H12" s="207">
        <f>ROUND(D12/C12,1)</f>
        <v>5.0999999999999996</v>
      </c>
      <c r="I12" s="207">
        <f>ROUND(D12/$D$8,3)*100</f>
        <v>101.49999999999999</v>
      </c>
    </row>
    <row r="13" spans="1:9" s="355" customFormat="1" ht="11.5" customHeight="1">
      <c r="A13" s="352"/>
      <c r="B13" s="351"/>
      <c r="C13" s="353"/>
      <c r="D13" s="353"/>
      <c r="E13" s="354"/>
      <c r="F13" s="354"/>
      <c r="G13" s="354"/>
      <c r="H13" s="354"/>
      <c r="I13" s="354"/>
    </row>
    <row r="14" spans="1:9" ht="11.5" customHeight="1">
      <c r="A14" s="350" t="s">
        <v>146</v>
      </c>
      <c r="B14" s="351">
        <v>40</v>
      </c>
      <c r="C14" s="209">
        <v>9363</v>
      </c>
      <c r="D14" s="209">
        <f>SUM(E14:F14)</f>
        <v>43966</v>
      </c>
      <c r="E14" s="210">
        <v>21140</v>
      </c>
      <c r="F14" s="210">
        <v>22826</v>
      </c>
      <c r="G14" s="207">
        <f>ROUND(E14/F14,3)*100</f>
        <v>92.600000000000009</v>
      </c>
      <c r="H14" s="207">
        <f>ROUND(D14/C14,1)</f>
        <v>4.7</v>
      </c>
      <c r="I14" s="207">
        <f>ROUND(D14/$D$8,3)*100</f>
        <v>97.5</v>
      </c>
    </row>
    <row r="15" spans="1:9" s="355" customFormat="1" ht="11.5" customHeight="1">
      <c r="A15" s="352"/>
      <c r="B15" s="351"/>
      <c r="C15" s="353"/>
      <c r="D15" s="353"/>
      <c r="E15" s="354"/>
      <c r="F15" s="354"/>
      <c r="G15" s="354"/>
      <c r="H15" s="354"/>
      <c r="I15" s="354"/>
    </row>
    <row r="16" spans="1:9" ht="11.5" customHeight="1">
      <c r="A16" s="350" t="s">
        <v>146</v>
      </c>
      <c r="B16" s="351">
        <v>45</v>
      </c>
      <c r="C16" s="209">
        <v>10729</v>
      </c>
      <c r="D16" s="209">
        <f>SUM(E16:F16)</f>
        <v>43983</v>
      </c>
      <c r="E16" s="210">
        <v>21279</v>
      </c>
      <c r="F16" s="210">
        <v>22704</v>
      </c>
      <c r="G16" s="207">
        <f>ROUND(E16/F16,3)*100</f>
        <v>93.7</v>
      </c>
      <c r="H16" s="207">
        <f>ROUND(D16/C16,1)</f>
        <v>4.0999999999999996</v>
      </c>
      <c r="I16" s="207">
        <f>ROUND(D16/$D$8,3)*100</f>
        <v>97.6</v>
      </c>
    </row>
    <row r="17" spans="1:9" s="355" customFormat="1" ht="11.5" customHeight="1">
      <c r="A17" s="352"/>
      <c r="B17" s="351"/>
      <c r="C17" s="353"/>
      <c r="D17" s="353"/>
      <c r="E17" s="354"/>
      <c r="F17" s="354"/>
      <c r="G17" s="354"/>
      <c r="H17" s="354"/>
      <c r="I17" s="354"/>
    </row>
    <row r="18" spans="1:9" ht="11.5" customHeight="1">
      <c r="A18" s="350" t="s">
        <v>146</v>
      </c>
      <c r="B18" s="351">
        <v>50</v>
      </c>
      <c r="C18" s="209">
        <v>13672</v>
      </c>
      <c r="D18" s="209">
        <f t="shared" ref="D18:D29" si="0">SUM(E18:F18)</f>
        <v>50691</v>
      </c>
      <c r="E18" s="210">
        <v>25117</v>
      </c>
      <c r="F18" s="210">
        <v>25574</v>
      </c>
      <c r="G18" s="207">
        <f>ROUND(E18/F18,3)*100</f>
        <v>98.2</v>
      </c>
      <c r="H18" s="207">
        <f>ROUND(D18/C18,1)</f>
        <v>3.7</v>
      </c>
      <c r="I18" s="207">
        <f>ROUND(D18/$D$8,3)*100</f>
        <v>112.5</v>
      </c>
    </row>
    <row r="19" spans="1:9" s="358" customFormat="1" ht="11.5" customHeight="1">
      <c r="A19" s="356"/>
      <c r="B19" s="357"/>
      <c r="C19" s="353">
        <v>-1849</v>
      </c>
      <c r="D19" s="353">
        <f t="shared" si="0"/>
        <v>-5808</v>
      </c>
      <c r="E19" s="354">
        <v>-2968</v>
      </c>
      <c r="F19" s="354">
        <v>-2840</v>
      </c>
      <c r="G19" s="354"/>
      <c r="H19" s="354"/>
      <c r="I19" s="354"/>
    </row>
    <row r="20" spans="1:9" ht="11.5" customHeight="1">
      <c r="A20" s="350" t="s">
        <v>146</v>
      </c>
      <c r="B20" s="351">
        <v>55</v>
      </c>
      <c r="C20" s="209">
        <v>22173</v>
      </c>
      <c r="D20" s="209">
        <f t="shared" si="0"/>
        <v>67038</v>
      </c>
      <c r="E20" s="210">
        <v>34497</v>
      </c>
      <c r="F20" s="210">
        <v>32541</v>
      </c>
      <c r="G20" s="207">
        <f>ROUND(E20/F20,3)*100</f>
        <v>106</v>
      </c>
      <c r="H20" s="207">
        <f>ROUND(D20/C20,1)</f>
        <v>3</v>
      </c>
      <c r="I20" s="207">
        <f>ROUND(D20/$D$8,3)*100</f>
        <v>148.70000000000002</v>
      </c>
    </row>
    <row r="21" spans="1:9" s="358" customFormat="1" ht="11.5" customHeight="1">
      <c r="A21" s="356"/>
      <c r="B21" s="357"/>
      <c r="C21" s="353">
        <v>-8051</v>
      </c>
      <c r="D21" s="353">
        <f t="shared" si="0"/>
        <v>-20901</v>
      </c>
      <c r="E21" s="354">
        <v>-10943</v>
      </c>
      <c r="F21" s="354">
        <v>-9958</v>
      </c>
      <c r="G21" s="354"/>
      <c r="H21" s="354"/>
      <c r="I21" s="354"/>
    </row>
    <row r="22" spans="1:9" ht="11.5" customHeight="1">
      <c r="A22" s="350" t="s">
        <v>146</v>
      </c>
      <c r="B22" s="351">
        <v>60</v>
      </c>
      <c r="C22" s="209">
        <v>24853</v>
      </c>
      <c r="D22" s="209">
        <f t="shared" si="0"/>
        <v>75562</v>
      </c>
      <c r="E22" s="210">
        <v>38577</v>
      </c>
      <c r="F22" s="210">
        <v>36985</v>
      </c>
      <c r="G22" s="207">
        <f>ROUND(E22/F22,3)*100</f>
        <v>104.3</v>
      </c>
      <c r="H22" s="207">
        <f>ROUND(D22/C22,1)</f>
        <v>3</v>
      </c>
      <c r="I22" s="207">
        <f>ROUND(D22/$D$8,3)*100</f>
        <v>167.6</v>
      </c>
    </row>
    <row r="23" spans="1:9" s="358" customFormat="1" ht="11.5" customHeight="1">
      <c r="A23" s="356"/>
      <c r="B23" s="357"/>
      <c r="C23" s="353">
        <v>-10017</v>
      </c>
      <c r="D23" s="353">
        <f t="shared" si="0"/>
        <v>-28954</v>
      </c>
      <c r="E23" s="354">
        <v>-14741</v>
      </c>
      <c r="F23" s="354">
        <v>-14213</v>
      </c>
      <c r="G23" s="354"/>
      <c r="H23" s="354"/>
      <c r="I23" s="354"/>
    </row>
    <row r="24" spans="1:9" ht="11.5" customHeight="1">
      <c r="A24" s="350" t="s">
        <v>13</v>
      </c>
      <c r="B24" s="351">
        <v>2</v>
      </c>
      <c r="C24" s="209">
        <v>29082</v>
      </c>
      <c r="D24" s="209">
        <f t="shared" si="0"/>
        <v>84189</v>
      </c>
      <c r="E24" s="210">
        <v>42965</v>
      </c>
      <c r="F24" s="210">
        <v>41224</v>
      </c>
      <c r="G24" s="207">
        <f>ROUND(E24/F24,3)*100</f>
        <v>104.2</v>
      </c>
      <c r="H24" s="207">
        <f>ROUND(D24/C24,1)</f>
        <v>2.9</v>
      </c>
      <c r="I24" s="207">
        <f>ROUND(D24/$D$8,3)*100</f>
        <v>186.8</v>
      </c>
    </row>
    <row r="25" spans="1:9" s="358" customFormat="1" ht="11.5" customHeight="1">
      <c r="A25" s="356"/>
      <c r="B25" s="357"/>
      <c r="C25" s="353">
        <v>-11950</v>
      </c>
      <c r="D25" s="353">
        <f t="shared" si="0"/>
        <v>-33443</v>
      </c>
      <c r="E25" s="354">
        <v>-16995</v>
      </c>
      <c r="F25" s="354">
        <v>-16448</v>
      </c>
      <c r="G25" s="354"/>
      <c r="H25" s="354"/>
      <c r="I25" s="354"/>
    </row>
    <row r="26" spans="1:9" ht="11.5" customHeight="1">
      <c r="A26" s="350" t="s">
        <v>146</v>
      </c>
      <c r="B26" s="351">
        <v>7</v>
      </c>
      <c r="C26" s="209">
        <v>33626</v>
      </c>
      <c r="D26" s="209">
        <f t="shared" si="0"/>
        <v>89842</v>
      </c>
      <c r="E26" s="210">
        <v>46012</v>
      </c>
      <c r="F26" s="210">
        <v>43830</v>
      </c>
      <c r="G26" s="207">
        <f>ROUND(E26/F26,3)*100</f>
        <v>105</v>
      </c>
      <c r="H26" s="207">
        <f>ROUND(D26/C26,1)</f>
        <v>2.7</v>
      </c>
      <c r="I26" s="207">
        <f>ROUND(D26/$D$8,3)*100</f>
        <v>199.3</v>
      </c>
    </row>
    <row r="27" spans="1:9" s="358" customFormat="1" ht="11.5" customHeight="1">
      <c r="A27" s="356"/>
      <c r="B27" s="357"/>
      <c r="C27" s="353">
        <v>-13076</v>
      </c>
      <c r="D27" s="353">
        <f t="shared" si="0"/>
        <v>-34413</v>
      </c>
      <c r="E27" s="354">
        <v>-17354</v>
      </c>
      <c r="F27" s="354">
        <v>-17059</v>
      </c>
      <c r="G27" s="354"/>
      <c r="H27" s="354"/>
      <c r="I27" s="354"/>
    </row>
    <row r="28" spans="1:9" ht="11.5" customHeight="1">
      <c r="A28" s="350" t="s">
        <v>83</v>
      </c>
      <c r="B28" s="351">
        <v>12</v>
      </c>
      <c r="C28" s="209">
        <v>37031</v>
      </c>
      <c r="D28" s="209">
        <v>94163</v>
      </c>
      <c r="E28" s="210">
        <v>47795</v>
      </c>
      <c r="F28" s="210">
        <v>46368</v>
      </c>
      <c r="G28" s="207">
        <v>103.1</v>
      </c>
      <c r="H28" s="207">
        <v>2.5</v>
      </c>
      <c r="I28" s="207">
        <v>208.9</v>
      </c>
    </row>
    <row r="29" spans="1:9" s="358" customFormat="1" ht="11.5" customHeight="1">
      <c r="A29" s="356"/>
      <c r="B29" s="357"/>
      <c r="C29" s="353">
        <v>-13088</v>
      </c>
      <c r="D29" s="353">
        <f t="shared" si="0"/>
        <v>-32982</v>
      </c>
      <c r="E29" s="354">
        <v>-16421</v>
      </c>
      <c r="F29" s="354">
        <v>-16561</v>
      </c>
      <c r="G29" s="354"/>
      <c r="H29" s="354"/>
      <c r="I29" s="354"/>
    </row>
    <row r="30" spans="1:9" ht="11.5" customHeight="1">
      <c r="A30" s="350" t="s">
        <v>83</v>
      </c>
      <c r="B30" s="351">
        <v>17</v>
      </c>
      <c r="C30" s="209">
        <v>41202</v>
      </c>
      <c r="D30" s="209">
        <v>98708</v>
      </c>
      <c r="E30" s="210">
        <v>49637</v>
      </c>
      <c r="F30" s="210">
        <v>49071</v>
      </c>
      <c r="G30" s="207">
        <v>101.2</v>
      </c>
      <c r="H30" s="207">
        <v>2.4</v>
      </c>
      <c r="I30" s="207">
        <v>219</v>
      </c>
    </row>
    <row r="31" spans="1:9" s="358" customFormat="1" ht="11.5" customHeight="1">
      <c r="A31" s="356"/>
      <c r="B31" s="357"/>
      <c r="C31" s="353">
        <v>-13803</v>
      </c>
      <c r="D31" s="353">
        <f t="shared" ref="D31" si="1">SUM(E31:F31)</f>
        <v>-33020</v>
      </c>
      <c r="E31" s="354">
        <v>-15954</v>
      </c>
      <c r="F31" s="354">
        <v>-17066</v>
      </c>
      <c r="G31" s="354"/>
      <c r="H31" s="354"/>
      <c r="I31" s="354"/>
    </row>
    <row r="32" spans="1:9" ht="11.5" customHeight="1">
      <c r="A32" s="350"/>
      <c r="B32" s="351">
        <v>20</v>
      </c>
      <c r="C32" s="209">
        <v>51790</v>
      </c>
      <c r="D32" s="209">
        <v>123742</v>
      </c>
      <c r="E32" s="210">
        <v>62519</v>
      </c>
      <c r="F32" s="210">
        <v>61223</v>
      </c>
      <c r="G32" s="207">
        <v>102.1</v>
      </c>
      <c r="H32" s="207">
        <v>2.4</v>
      </c>
      <c r="I32" s="207">
        <v>274.5</v>
      </c>
    </row>
    <row r="33" spans="1:9" s="358" customFormat="1" ht="11.5" customHeight="1">
      <c r="A33" s="359"/>
      <c r="B33" s="357"/>
      <c r="C33" s="353">
        <v>-14719</v>
      </c>
      <c r="D33" s="353">
        <f t="shared" ref="D33" si="2">SUM(E33:F33)</f>
        <v>-33929</v>
      </c>
      <c r="E33" s="354">
        <v>-16405</v>
      </c>
      <c r="F33" s="354">
        <v>-17524</v>
      </c>
      <c r="G33" s="354"/>
      <c r="H33" s="354"/>
      <c r="I33" s="354"/>
    </row>
    <row r="34" spans="1:9" ht="11.5" customHeight="1">
      <c r="A34" s="350"/>
      <c r="B34" s="351">
        <v>21</v>
      </c>
      <c r="C34" s="209">
        <v>53068</v>
      </c>
      <c r="D34" s="209">
        <v>125428</v>
      </c>
      <c r="E34" s="210">
        <v>63455</v>
      </c>
      <c r="F34" s="210">
        <v>61973</v>
      </c>
      <c r="G34" s="207">
        <v>102.4</v>
      </c>
      <c r="H34" s="207">
        <v>2.4</v>
      </c>
      <c r="I34" s="207">
        <v>278.3</v>
      </c>
    </row>
    <row r="35" spans="1:9" s="358" customFormat="1" ht="11.5" customHeight="1">
      <c r="A35" s="359"/>
      <c r="B35" s="357"/>
      <c r="C35" s="353">
        <v>-14867</v>
      </c>
      <c r="D35" s="353">
        <f t="shared" ref="D35" si="3">SUM(E35:F35)</f>
        <v>-34114</v>
      </c>
      <c r="E35" s="354">
        <v>-16524</v>
      </c>
      <c r="F35" s="354">
        <v>-17590</v>
      </c>
      <c r="G35" s="354"/>
      <c r="H35" s="354"/>
      <c r="I35" s="354"/>
    </row>
    <row r="36" spans="1:9" ht="11.5" customHeight="1">
      <c r="A36" s="350"/>
      <c r="B36" s="351">
        <v>22</v>
      </c>
      <c r="C36" s="209">
        <v>53645</v>
      </c>
      <c r="D36" s="209">
        <v>126098</v>
      </c>
      <c r="E36" s="210">
        <v>63785</v>
      </c>
      <c r="F36" s="210">
        <v>62313</v>
      </c>
      <c r="G36" s="207">
        <v>102.4</v>
      </c>
      <c r="H36" s="207">
        <v>2.4</v>
      </c>
      <c r="I36" s="207">
        <v>279.8</v>
      </c>
    </row>
    <row r="37" spans="1:9" s="358" customFormat="1" ht="11.5" customHeight="1">
      <c r="A37" s="359"/>
      <c r="B37" s="357"/>
      <c r="C37" s="353">
        <v>-14725</v>
      </c>
      <c r="D37" s="353">
        <f t="shared" ref="D37" si="4">SUM(E37:F37)</f>
        <v>-33912</v>
      </c>
      <c r="E37" s="354">
        <v>-16431</v>
      </c>
      <c r="F37" s="354">
        <v>-17481</v>
      </c>
      <c r="G37" s="354"/>
      <c r="H37" s="354"/>
      <c r="I37" s="354"/>
    </row>
    <row r="38" spans="1:9" ht="11.5" customHeight="1">
      <c r="A38" s="350"/>
      <c r="B38" s="360">
        <v>23</v>
      </c>
      <c r="C38" s="209">
        <v>54021</v>
      </c>
      <c r="D38" s="209">
        <v>126235</v>
      </c>
      <c r="E38" s="210">
        <v>63929</v>
      </c>
      <c r="F38" s="210">
        <v>62306</v>
      </c>
      <c r="G38" s="207">
        <v>102.60000000000001</v>
      </c>
      <c r="H38" s="207">
        <v>2.2999999999999998</v>
      </c>
      <c r="I38" s="207">
        <v>280.10000000000002</v>
      </c>
    </row>
    <row r="39" spans="1:9" s="358" customFormat="1" ht="11.5" customHeight="1">
      <c r="A39" s="359"/>
      <c r="B39" s="361"/>
      <c r="C39" s="353">
        <v>-14381</v>
      </c>
      <c r="D39" s="353">
        <f t="shared" ref="D39" si="5">SUM(E39:F39)</f>
        <v>-33386</v>
      </c>
      <c r="E39" s="354">
        <v>-16220</v>
      </c>
      <c r="F39" s="354">
        <v>-17166</v>
      </c>
      <c r="G39" s="354"/>
      <c r="H39" s="354"/>
      <c r="I39" s="354"/>
    </row>
    <row r="40" spans="1:9" ht="11.5" customHeight="1">
      <c r="A40" s="350"/>
      <c r="B40" s="360">
        <v>24</v>
      </c>
      <c r="C40" s="209">
        <v>54688</v>
      </c>
      <c r="D40" s="209">
        <v>126801</v>
      </c>
      <c r="E40" s="210">
        <v>64154</v>
      </c>
      <c r="F40" s="210">
        <v>62647</v>
      </c>
      <c r="G40" s="207">
        <v>102.4</v>
      </c>
      <c r="H40" s="207">
        <v>2.2999999999999998</v>
      </c>
      <c r="I40" s="207">
        <v>281.3</v>
      </c>
    </row>
    <row r="41" spans="1:9" s="358" customFormat="1" ht="11.5" customHeight="1">
      <c r="A41" s="359"/>
      <c r="B41" s="362"/>
      <c r="C41" s="353">
        <v>-14335</v>
      </c>
      <c r="D41" s="353">
        <f t="shared" ref="D41" si="6">SUM(E41:F41)</f>
        <v>-33023</v>
      </c>
      <c r="E41" s="354">
        <v>-16037</v>
      </c>
      <c r="F41" s="354">
        <v>-16986</v>
      </c>
      <c r="G41" s="354"/>
      <c r="H41" s="354"/>
      <c r="I41" s="354"/>
    </row>
    <row r="42" spans="1:9" s="355" customFormat="1" ht="11.5" customHeight="1">
      <c r="A42" s="350"/>
      <c r="B42" s="360">
        <v>25</v>
      </c>
      <c r="C42" s="209">
        <v>56755</v>
      </c>
      <c r="D42" s="209">
        <v>130469</v>
      </c>
      <c r="E42" s="210">
        <v>65626</v>
      </c>
      <c r="F42" s="210">
        <v>64843</v>
      </c>
      <c r="G42" s="207">
        <v>101.2</v>
      </c>
      <c r="H42" s="207">
        <v>2.2999999999999998</v>
      </c>
      <c r="I42" s="207">
        <v>289.40000000000003</v>
      </c>
    </row>
    <row r="43" spans="1:9" s="358" customFormat="1" ht="11.5" customHeight="1">
      <c r="A43" s="350"/>
      <c r="B43" s="362"/>
      <c r="C43" s="353">
        <v>-14657</v>
      </c>
      <c r="D43" s="353">
        <f t="shared" ref="D43" si="7">SUM(E43:F43)</f>
        <v>-33633</v>
      </c>
      <c r="E43" s="354">
        <v>-16201</v>
      </c>
      <c r="F43" s="354">
        <v>-17432</v>
      </c>
      <c r="G43" s="354"/>
      <c r="H43" s="354"/>
      <c r="I43" s="354"/>
    </row>
    <row r="44" spans="1:9" s="355" customFormat="1" ht="11.5" customHeight="1">
      <c r="A44" s="350"/>
      <c r="B44" s="360">
        <v>26</v>
      </c>
      <c r="C44" s="209">
        <v>57550</v>
      </c>
      <c r="D44" s="209">
        <v>131233</v>
      </c>
      <c r="E44" s="210">
        <v>65997</v>
      </c>
      <c r="F44" s="210">
        <v>65236</v>
      </c>
      <c r="G44" s="207">
        <v>101.2</v>
      </c>
      <c r="H44" s="207">
        <v>2.2999999999999998</v>
      </c>
      <c r="I44" s="207">
        <v>291.10000000000002</v>
      </c>
    </row>
    <row r="45" spans="1:9" s="358" customFormat="1" ht="11.5" customHeight="1">
      <c r="A45" s="350"/>
      <c r="B45" s="362"/>
      <c r="C45" s="353">
        <v>-14734</v>
      </c>
      <c r="D45" s="353">
        <f>SUM(E45:F45)</f>
        <v>-33612</v>
      </c>
      <c r="E45" s="354">
        <v>-16180</v>
      </c>
      <c r="F45" s="354">
        <v>-17432</v>
      </c>
      <c r="G45" s="354"/>
      <c r="H45" s="354"/>
      <c r="I45" s="354"/>
    </row>
    <row r="46" spans="1:9" s="355" customFormat="1" ht="11.5" customHeight="1">
      <c r="A46" s="350"/>
      <c r="B46" s="360">
        <v>27</v>
      </c>
      <c r="C46" s="209">
        <v>58217</v>
      </c>
      <c r="D46" s="209">
        <v>131564</v>
      </c>
      <c r="E46" s="210">
        <v>66227</v>
      </c>
      <c r="F46" s="210">
        <v>65337</v>
      </c>
      <c r="G46" s="207">
        <v>101.4</v>
      </c>
      <c r="H46" s="207">
        <v>2.2999999999999998</v>
      </c>
      <c r="I46" s="207">
        <v>291.89999999999998</v>
      </c>
    </row>
    <row r="47" spans="1:9" s="358" customFormat="1" ht="11.5" customHeight="1">
      <c r="A47" s="359"/>
      <c r="B47" s="362"/>
      <c r="C47" s="353">
        <v>-14791</v>
      </c>
      <c r="D47" s="353">
        <f t="shared" ref="D47" si="8">SUM(E47:F47)</f>
        <v>-33221</v>
      </c>
      <c r="E47" s="354">
        <v>-16019</v>
      </c>
      <c r="F47" s="354">
        <v>-17202</v>
      </c>
      <c r="G47" s="354"/>
      <c r="H47" s="354"/>
      <c r="I47" s="354"/>
    </row>
    <row r="48" spans="1:9" s="355" customFormat="1" ht="11.5" customHeight="1">
      <c r="A48" s="359"/>
      <c r="B48" s="360">
        <v>28</v>
      </c>
      <c r="C48" s="209">
        <v>59298</v>
      </c>
      <c r="D48" s="209">
        <v>131901</v>
      </c>
      <c r="E48" s="210">
        <v>66246</v>
      </c>
      <c r="F48" s="210">
        <v>65655</v>
      </c>
      <c r="G48" s="207">
        <v>100.89999999999999</v>
      </c>
      <c r="H48" s="207">
        <v>2.2000000000000002</v>
      </c>
      <c r="I48" s="207">
        <v>292.60000000000002</v>
      </c>
    </row>
    <row r="49" spans="1:9" s="358" customFormat="1" ht="11.5" customHeight="1">
      <c r="A49" s="359"/>
      <c r="B49" s="362"/>
      <c r="C49" s="353">
        <v>-14899</v>
      </c>
      <c r="D49" s="353">
        <f t="shared" ref="D49" si="9">SUM(E49:F49)</f>
        <v>-32901</v>
      </c>
      <c r="E49" s="354">
        <v>-15744</v>
      </c>
      <c r="F49" s="354">
        <v>-17157</v>
      </c>
      <c r="G49" s="354"/>
      <c r="H49" s="354"/>
      <c r="I49" s="354"/>
    </row>
    <row r="50" spans="1:9" s="355" customFormat="1" ht="11.5" customHeight="1">
      <c r="A50" s="359"/>
      <c r="B50" s="360">
        <v>29</v>
      </c>
      <c r="C50" s="209">
        <v>60499</v>
      </c>
      <c r="D50" s="209">
        <v>132409</v>
      </c>
      <c r="E50" s="210">
        <v>66406</v>
      </c>
      <c r="F50" s="210">
        <v>66003</v>
      </c>
      <c r="G50" s="207">
        <v>100.6</v>
      </c>
      <c r="H50" s="207">
        <v>2.2000000000000002</v>
      </c>
      <c r="I50" s="207">
        <v>293.8</v>
      </c>
    </row>
    <row r="51" spans="1:9" s="358" customFormat="1" ht="11.5" customHeight="1">
      <c r="A51" s="359"/>
      <c r="B51" s="362"/>
      <c r="C51" s="353">
        <v>-14802</v>
      </c>
      <c r="D51" s="353">
        <f>SUM(E51:F51)</f>
        <v>-32402</v>
      </c>
      <c r="E51" s="354">
        <v>-15480</v>
      </c>
      <c r="F51" s="354">
        <v>-16922</v>
      </c>
      <c r="G51" s="354"/>
      <c r="H51" s="354"/>
      <c r="I51" s="354"/>
    </row>
    <row r="52" spans="1:9" s="355" customFormat="1" ht="11.5" customHeight="1">
      <c r="A52" s="359"/>
      <c r="B52" s="360">
        <v>30</v>
      </c>
      <c r="C52" s="209">
        <v>61658</v>
      </c>
      <c r="D52" s="209">
        <v>132943</v>
      </c>
      <c r="E52" s="210">
        <v>66631</v>
      </c>
      <c r="F52" s="210">
        <v>66312</v>
      </c>
      <c r="G52" s="207">
        <f>ROUND(E52/F52,3)*100</f>
        <v>100.49999999999999</v>
      </c>
      <c r="H52" s="207">
        <f>ROUND(D52/C52,1)</f>
        <v>2.2000000000000002</v>
      </c>
      <c r="I52" s="207">
        <f>ROUND(D52/$D$8,3)*100</f>
        <v>294.89999999999998</v>
      </c>
    </row>
    <row r="53" spans="1:9" s="355" customFormat="1" ht="11.5" customHeight="1">
      <c r="A53" s="359"/>
      <c r="B53" s="362"/>
      <c r="C53" s="353">
        <v>-14770</v>
      </c>
      <c r="D53" s="353">
        <f>SUM(E53:F53)</f>
        <v>-31990</v>
      </c>
      <c r="E53" s="354">
        <v>-15291</v>
      </c>
      <c r="F53" s="354">
        <v>-16699</v>
      </c>
      <c r="G53" s="354"/>
      <c r="H53" s="354"/>
      <c r="I53" s="354"/>
    </row>
    <row r="54" spans="1:9" s="355" customFormat="1" ht="11.5" customHeight="1">
      <c r="A54" s="359"/>
      <c r="B54" s="351">
        <v>31</v>
      </c>
      <c r="C54" s="209">
        <v>62582</v>
      </c>
      <c r="D54" s="209">
        <v>132883</v>
      </c>
      <c r="E54" s="210">
        <v>66512</v>
      </c>
      <c r="F54" s="210">
        <v>66371</v>
      </c>
      <c r="G54" s="207">
        <f>ROUND(E54/F54,3)*100</f>
        <v>100.2</v>
      </c>
      <c r="H54" s="207">
        <f>ROUND(D54/C54,1)</f>
        <v>2.1</v>
      </c>
      <c r="I54" s="207">
        <f>ROUND(D54/$D$8,3)*100</f>
        <v>294.8</v>
      </c>
    </row>
    <row r="55" spans="1:9" s="355" customFormat="1" ht="11.5" customHeight="1">
      <c r="A55" s="359"/>
      <c r="B55" s="357"/>
      <c r="C55" s="353">
        <v>-14969</v>
      </c>
      <c r="D55" s="353">
        <f t="shared" ref="D55:D61" si="10">SUM(E55:F55)</f>
        <v>-31855</v>
      </c>
      <c r="E55" s="354">
        <v>-15221</v>
      </c>
      <c r="F55" s="354">
        <v>-16634</v>
      </c>
      <c r="G55" s="354"/>
      <c r="H55" s="354"/>
      <c r="I55" s="354"/>
    </row>
    <row r="56" spans="1:9" s="355" customFormat="1" ht="11.5" customHeight="1">
      <c r="A56" s="350" t="s">
        <v>630</v>
      </c>
      <c r="B56" s="351">
        <v>2</v>
      </c>
      <c r="C56" s="209">
        <v>63636</v>
      </c>
      <c r="D56" s="209">
        <f t="shared" si="10"/>
        <v>133161</v>
      </c>
      <c r="E56" s="210">
        <v>66612</v>
      </c>
      <c r="F56" s="210">
        <v>66549</v>
      </c>
      <c r="G56" s="207">
        <f>ROUND(E56/F56,3)*100</f>
        <v>100.1</v>
      </c>
      <c r="H56" s="207">
        <f>ROUND(D56/C56,1)</f>
        <v>2.1</v>
      </c>
      <c r="I56" s="207">
        <f>ROUND(D56/$D$8,3)*100</f>
        <v>295.40000000000003</v>
      </c>
    </row>
    <row r="57" spans="1:9" s="358" customFormat="1" ht="11.5" customHeight="1">
      <c r="A57" s="359"/>
      <c r="B57" s="357"/>
      <c r="C57" s="353">
        <v>-15158</v>
      </c>
      <c r="D57" s="353">
        <f t="shared" si="10"/>
        <v>-31810</v>
      </c>
      <c r="E57" s="354">
        <v>-15207</v>
      </c>
      <c r="F57" s="354">
        <v>-16603</v>
      </c>
      <c r="G57" s="354"/>
      <c r="H57" s="354"/>
      <c r="I57" s="354"/>
    </row>
    <row r="58" spans="1:9" s="358" customFormat="1" ht="11.5" customHeight="1">
      <c r="B58" s="351">
        <v>3</v>
      </c>
      <c r="C58" s="209">
        <v>62939</v>
      </c>
      <c r="D58" s="209">
        <f t="shared" si="10"/>
        <v>131263</v>
      </c>
      <c r="E58" s="210">
        <v>65528</v>
      </c>
      <c r="F58" s="210">
        <v>65735</v>
      </c>
      <c r="G58" s="207">
        <f>ROUND(E58/F58,3)*100</f>
        <v>99.7</v>
      </c>
      <c r="H58" s="207">
        <f>ROUND(D58/C58,1)</f>
        <v>2.1</v>
      </c>
      <c r="I58" s="207">
        <f>ROUND(D58/$D$8,3)*100</f>
        <v>291.2</v>
      </c>
    </row>
    <row r="59" spans="1:9" s="358" customFormat="1" ht="11.5" customHeight="1">
      <c r="A59" s="356"/>
      <c r="B59" s="357"/>
      <c r="C59" s="353">
        <v>-14820</v>
      </c>
      <c r="D59" s="353">
        <f t="shared" si="10"/>
        <v>-31041</v>
      </c>
      <c r="E59" s="354">
        <v>-14859</v>
      </c>
      <c r="F59" s="354">
        <v>-16182</v>
      </c>
      <c r="G59" s="354"/>
      <c r="H59" s="354"/>
      <c r="I59" s="354"/>
    </row>
    <row r="60" spans="1:9" s="358" customFormat="1" ht="11.5" customHeight="1">
      <c r="B60" s="351">
        <v>4</v>
      </c>
      <c r="C60" s="209">
        <v>62792</v>
      </c>
      <c r="D60" s="209">
        <f t="shared" si="10"/>
        <v>130202</v>
      </c>
      <c r="E60" s="210">
        <v>65066</v>
      </c>
      <c r="F60" s="210">
        <v>65136</v>
      </c>
      <c r="G60" s="207">
        <f>ROUND(E60/F60,3)*100</f>
        <v>99.9</v>
      </c>
      <c r="H60" s="207">
        <f>ROUND(D60/C60,1)</f>
        <v>2.1</v>
      </c>
      <c r="I60" s="207">
        <f>ROUND(D60/$D$8,3)*100</f>
        <v>288.89999999999998</v>
      </c>
    </row>
    <row r="61" spans="1:9" s="358" customFormat="1" ht="11.5" customHeight="1">
      <c r="A61" s="356"/>
      <c r="B61" s="357"/>
      <c r="C61" s="353">
        <v>-14597</v>
      </c>
      <c r="D61" s="353">
        <f t="shared" si="10"/>
        <v>-30555</v>
      </c>
      <c r="E61" s="354">
        <v>-14631</v>
      </c>
      <c r="F61" s="354">
        <v>-15924</v>
      </c>
      <c r="G61" s="354"/>
      <c r="H61" s="354"/>
      <c r="I61" s="354"/>
    </row>
    <row r="62" spans="1:9" s="358" customFormat="1" ht="11.5" customHeight="1">
      <c r="B62" s="351">
        <v>5</v>
      </c>
      <c r="C62" s="209">
        <v>64308</v>
      </c>
      <c r="D62" s="209">
        <v>131148</v>
      </c>
      <c r="E62" s="210">
        <v>65528</v>
      </c>
      <c r="F62" s="210">
        <v>65620</v>
      </c>
      <c r="G62" s="207">
        <f>ROUND(E62/F62,3)*100</f>
        <v>99.9</v>
      </c>
      <c r="H62" s="207">
        <f>ROUND(D62/C62,1)</f>
        <v>2</v>
      </c>
      <c r="I62" s="207">
        <f>ROUND(D62/$D$8,3)*100</f>
        <v>291</v>
      </c>
    </row>
    <row r="63" spans="1:9" s="358" customFormat="1" ht="11.5" customHeight="1">
      <c r="A63" s="356"/>
      <c r="B63" s="357"/>
      <c r="C63" s="353">
        <v>-15024</v>
      </c>
      <c r="D63" s="353">
        <f t="shared" ref="D63" si="11">SUM(E63:F63)</f>
        <v>-30992</v>
      </c>
      <c r="E63" s="354">
        <v>-14728</v>
      </c>
      <c r="F63" s="354">
        <v>-16264</v>
      </c>
      <c r="G63" s="354"/>
      <c r="H63" s="354"/>
      <c r="I63" s="354"/>
    </row>
    <row r="64" spans="1:9" s="358" customFormat="1" ht="11.5" customHeight="1">
      <c r="B64" s="351">
        <v>6</v>
      </c>
      <c r="C64" s="209">
        <v>66383</v>
      </c>
      <c r="D64" s="209">
        <v>132445</v>
      </c>
      <c r="E64" s="210">
        <v>66052</v>
      </c>
      <c r="F64" s="210">
        <v>66393</v>
      </c>
      <c r="G64" s="207">
        <f>ROUND(E64/F64,3)*100</f>
        <v>99.5</v>
      </c>
      <c r="H64" s="207">
        <f>ROUND(D64/C64,1)</f>
        <v>2</v>
      </c>
      <c r="I64" s="207">
        <f>ROUND(D64/$D$8,3)*100</f>
        <v>293.8</v>
      </c>
    </row>
    <row r="65" spans="1:9" s="358" customFormat="1" ht="11.5" customHeight="1">
      <c r="A65" s="356"/>
      <c r="B65" s="357"/>
      <c r="C65" s="353">
        <v>-15382</v>
      </c>
      <c r="D65" s="419">
        <f t="shared" ref="D65" si="12">SUM(E65:F65)</f>
        <v>-31221</v>
      </c>
      <c r="E65" s="420">
        <v>-14774</v>
      </c>
      <c r="F65" s="420">
        <v>-16447</v>
      </c>
      <c r="G65" s="420"/>
      <c r="H65" s="420"/>
      <c r="I65" s="354"/>
    </row>
    <row r="66" spans="1:9" ht="16.5" customHeight="1">
      <c r="A66" s="363" t="s">
        <v>300</v>
      </c>
      <c r="B66" s="364"/>
      <c r="C66" s="364"/>
      <c r="D66" s="364"/>
      <c r="E66" s="365"/>
      <c r="F66" s="365"/>
      <c r="G66" s="365"/>
      <c r="H66" s="365"/>
      <c r="I66" s="341" t="s">
        <v>14</v>
      </c>
    </row>
    <row r="67" spans="1:9">
      <c r="A67" s="346" t="s">
        <v>519</v>
      </c>
    </row>
    <row r="68" spans="1:9">
      <c r="A68" s="346" t="s">
        <v>520</v>
      </c>
    </row>
  </sheetData>
  <mergeCells count="6">
    <mergeCell ref="A1:I1"/>
    <mergeCell ref="A4:B6"/>
    <mergeCell ref="C4:I4"/>
    <mergeCell ref="C5:C6"/>
    <mergeCell ref="D5:F5"/>
    <mergeCell ref="I5:I6"/>
  </mergeCells>
  <phoneticPr fontId="7"/>
  <pageMargins left="0.78740157480314965" right="0.78740157480314965" top="0.78740157480314965" bottom="0.59055118110236227" header="0.51181102362204722" footer="0"/>
  <pageSetup paperSize="9" scale="98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J47"/>
  <sheetViews>
    <sheetView view="pageBreakPreview" topLeftCell="A31" zoomScale="70" zoomScaleNormal="85" zoomScaleSheetLayoutView="70" workbookViewId="0">
      <selection activeCell="O13" sqref="O13"/>
    </sheetView>
  </sheetViews>
  <sheetFormatPr defaultColWidth="9" defaultRowHeight="13"/>
  <cols>
    <col min="1" max="1" width="9.453125" style="178" customWidth="1"/>
    <col min="2" max="2" width="1.6328125" style="178" customWidth="1"/>
    <col min="3" max="3" width="4.453125" style="194" bestFit="1" customWidth="1"/>
    <col min="4" max="10" width="10.26953125" style="178" customWidth="1"/>
    <col min="11" max="16384" width="9" style="178"/>
  </cols>
  <sheetData>
    <row r="1" spans="1:10" ht="24" customHeight="1">
      <c r="A1" s="452" t="s">
        <v>542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ht="16.5" customHeight="1"/>
    <row r="3" spans="1:10" ht="24" customHeight="1">
      <c r="A3" s="453" t="s">
        <v>691</v>
      </c>
      <c r="B3" s="454"/>
      <c r="C3" s="455"/>
      <c r="D3" s="447" t="s">
        <v>541</v>
      </c>
      <c r="E3" s="458"/>
      <c r="F3" s="458"/>
      <c r="G3" s="459"/>
      <c r="H3" s="447" t="s">
        <v>540</v>
      </c>
      <c r="I3" s="458"/>
      <c r="J3" s="458"/>
    </row>
    <row r="4" spans="1:10" ht="24" customHeight="1">
      <c r="A4" s="456"/>
      <c r="B4" s="456"/>
      <c r="C4" s="457"/>
      <c r="D4" s="327" t="s">
        <v>539</v>
      </c>
      <c r="E4" s="327" t="s">
        <v>538</v>
      </c>
      <c r="F4" s="327" t="s">
        <v>537</v>
      </c>
      <c r="G4" s="327" t="s">
        <v>534</v>
      </c>
      <c r="H4" s="327" t="s">
        <v>536</v>
      </c>
      <c r="I4" s="327" t="s">
        <v>535</v>
      </c>
      <c r="J4" s="328" t="s">
        <v>534</v>
      </c>
    </row>
    <row r="5" spans="1:10" ht="9" customHeight="1">
      <c r="A5" s="460"/>
      <c r="B5" s="460"/>
      <c r="C5" s="329"/>
      <c r="D5" s="330"/>
      <c r="E5" s="331"/>
      <c r="F5" s="331"/>
      <c r="G5" s="332"/>
      <c r="H5" s="330"/>
      <c r="I5" s="331"/>
      <c r="J5" s="331"/>
    </row>
    <row r="6" spans="1:10" ht="17.25" customHeight="1">
      <c r="A6" s="192" t="s">
        <v>13</v>
      </c>
      <c r="B6" s="192"/>
      <c r="C6" s="194">
        <v>9</v>
      </c>
      <c r="D6" s="333">
        <v>7343</v>
      </c>
      <c r="E6" s="334">
        <v>6982</v>
      </c>
      <c r="F6" s="334">
        <v>21</v>
      </c>
      <c r="G6" s="335">
        <v>382</v>
      </c>
      <c r="H6" s="333">
        <v>1135</v>
      </c>
      <c r="I6" s="334">
        <v>557</v>
      </c>
      <c r="J6" s="334">
        <v>578</v>
      </c>
    </row>
    <row r="7" spans="1:10" ht="17.25" customHeight="1">
      <c r="A7" s="192"/>
      <c r="B7" s="192"/>
      <c r="C7" s="336">
        <v>10</v>
      </c>
      <c r="D7" s="333">
        <v>7001</v>
      </c>
      <c r="E7" s="334">
        <v>6905</v>
      </c>
      <c r="F7" s="334">
        <v>64</v>
      </c>
      <c r="G7" s="335">
        <v>160</v>
      </c>
      <c r="H7" s="333">
        <v>1052</v>
      </c>
      <c r="I7" s="334">
        <v>575</v>
      </c>
      <c r="J7" s="334">
        <v>477</v>
      </c>
    </row>
    <row r="8" spans="1:10" ht="17.25" customHeight="1">
      <c r="A8" s="192"/>
      <c r="B8" s="192"/>
      <c r="C8" s="336">
        <v>11</v>
      </c>
      <c r="D8" s="333">
        <v>7300</v>
      </c>
      <c r="E8" s="334">
        <v>6580</v>
      </c>
      <c r="F8" s="334">
        <v>31</v>
      </c>
      <c r="G8" s="335">
        <v>751</v>
      </c>
      <c r="H8" s="333">
        <v>1160</v>
      </c>
      <c r="I8" s="334">
        <v>537</v>
      </c>
      <c r="J8" s="334">
        <v>623</v>
      </c>
    </row>
    <row r="9" spans="1:10" ht="17.25" customHeight="1">
      <c r="A9" s="192"/>
      <c r="B9" s="192"/>
      <c r="C9" s="336">
        <v>12</v>
      </c>
      <c r="D9" s="333">
        <v>6953</v>
      </c>
      <c r="E9" s="334">
        <v>6722</v>
      </c>
      <c r="F9" s="334">
        <v>39</v>
      </c>
      <c r="G9" s="335">
        <v>270</v>
      </c>
      <c r="H9" s="333">
        <v>1160</v>
      </c>
      <c r="I9" s="334">
        <v>582</v>
      </c>
      <c r="J9" s="334">
        <v>578</v>
      </c>
    </row>
    <row r="10" spans="1:10" ht="17.25" customHeight="1">
      <c r="B10" s="192"/>
      <c r="C10" s="336">
        <v>13</v>
      </c>
      <c r="D10" s="333">
        <v>7270</v>
      </c>
      <c r="E10" s="334">
        <v>7059</v>
      </c>
      <c r="F10" s="334">
        <v>25</v>
      </c>
      <c r="G10" s="335">
        <v>236</v>
      </c>
      <c r="H10" s="333">
        <v>1131</v>
      </c>
      <c r="I10" s="334">
        <v>528</v>
      </c>
      <c r="J10" s="334">
        <v>603</v>
      </c>
    </row>
    <row r="11" spans="1:10" ht="17.25" customHeight="1">
      <c r="A11" s="192"/>
      <c r="B11" s="192"/>
      <c r="C11" s="336">
        <v>14</v>
      </c>
      <c r="D11" s="333">
        <v>7683</v>
      </c>
      <c r="E11" s="334">
        <v>7060</v>
      </c>
      <c r="F11" s="334">
        <v>29</v>
      </c>
      <c r="G11" s="335">
        <v>652</v>
      </c>
      <c r="H11" s="333">
        <v>1159</v>
      </c>
      <c r="I11" s="334">
        <v>604</v>
      </c>
      <c r="J11" s="334">
        <v>555</v>
      </c>
    </row>
    <row r="12" spans="1:10" ht="17.25" customHeight="1">
      <c r="A12" s="192"/>
      <c r="B12" s="192"/>
      <c r="C12" s="336">
        <v>15</v>
      </c>
      <c r="D12" s="333">
        <v>7068</v>
      </c>
      <c r="E12" s="334">
        <v>6966</v>
      </c>
      <c r="F12" s="334">
        <v>21</v>
      </c>
      <c r="G12" s="335">
        <v>123</v>
      </c>
      <c r="H12" s="333">
        <v>1175</v>
      </c>
      <c r="I12" s="334">
        <v>615</v>
      </c>
      <c r="J12" s="334">
        <v>560</v>
      </c>
    </row>
    <row r="13" spans="1:10" ht="17.25" customHeight="1">
      <c r="A13" s="192"/>
      <c r="B13" s="192"/>
      <c r="C13" s="336">
        <v>16</v>
      </c>
      <c r="D13" s="333">
        <v>7286</v>
      </c>
      <c r="E13" s="334">
        <v>6848</v>
      </c>
      <c r="F13" s="334">
        <v>1</v>
      </c>
      <c r="G13" s="335">
        <v>439</v>
      </c>
      <c r="H13" s="333">
        <v>1176</v>
      </c>
      <c r="I13" s="334">
        <v>647</v>
      </c>
      <c r="J13" s="334">
        <v>529</v>
      </c>
    </row>
    <row r="14" spans="1:10" ht="17.25" customHeight="1">
      <c r="A14" s="192"/>
      <c r="B14" s="192"/>
      <c r="C14" s="337">
        <v>17</v>
      </c>
      <c r="D14" s="333">
        <v>8208</v>
      </c>
      <c r="E14" s="334">
        <v>7222</v>
      </c>
      <c r="F14" s="334">
        <v>-32</v>
      </c>
      <c r="G14" s="335">
        <v>954</v>
      </c>
      <c r="H14" s="333">
        <v>1239</v>
      </c>
      <c r="I14" s="334">
        <v>786</v>
      </c>
      <c r="J14" s="334">
        <v>453</v>
      </c>
    </row>
    <row r="15" spans="1:10" ht="17.25" customHeight="1">
      <c r="A15" s="192"/>
      <c r="B15" s="192"/>
      <c r="C15" s="337">
        <v>18</v>
      </c>
      <c r="D15" s="333">
        <v>8711</v>
      </c>
      <c r="E15" s="334">
        <v>7451</v>
      </c>
      <c r="F15" s="334">
        <v>30</v>
      </c>
      <c r="G15" s="335">
        <v>1290</v>
      </c>
      <c r="H15" s="333">
        <v>1318</v>
      </c>
      <c r="I15" s="334">
        <v>911</v>
      </c>
      <c r="J15" s="334">
        <v>407</v>
      </c>
    </row>
    <row r="16" spans="1:10" ht="17.25" customHeight="1">
      <c r="A16" s="192"/>
      <c r="B16" s="192"/>
      <c r="C16" s="337">
        <v>19</v>
      </c>
      <c r="D16" s="333">
        <v>8359</v>
      </c>
      <c r="E16" s="334">
        <v>7046</v>
      </c>
      <c r="F16" s="334">
        <v>47</v>
      </c>
      <c r="G16" s="335">
        <v>1360</v>
      </c>
      <c r="H16" s="333">
        <v>1334</v>
      </c>
      <c r="I16" s="334">
        <v>878</v>
      </c>
      <c r="J16" s="334">
        <v>456</v>
      </c>
    </row>
    <row r="17" spans="1:10" ht="17.25" customHeight="1">
      <c r="A17" s="192"/>
      <c r="B17" s="192"/>
      <c r="C17" s="337">
        <v>20</v>
      </c>
      <c r="D17" s="333">
        <v>8063</v>
      </c>
      <c r="E17" s="334">
        <v>7290</v>
      </c>
      <c r="F17" s="334">
        <v>81</v>
      </c>
      <c r="G17" s="335">
        <v>854</v>
      </c>
      <c r="H17" s="333">
        <v>1450</v>
      </c>
      <c r="I17" s="334">
        <v>900</v>
      </c>
      <c r="J17" s="334">
        <v>550</v>
      </c>
    </row>
    <row r="18" spans="1:10" ht="17.25" customHeight="1">
      <c r="A18" s="192"/>
      <c r="B18" s="192"/>
      <c r="C18" s="337">
        <v>21</v>
      </c>
      <c r="D18" s="333">
        <v>8117</v>
      </c>
      <c r="E18" s="334">
        <v>7817</v>
      </c>
      <c r="F18" s="334">
        <v>20</v>
      </c>
      <c r="G18" s="335">
        <v>320</v>
      </c>
      <c r="H18" s="333">
        <v>1322</v>
      </c>
      <c r="I18" s="334">
        <v>931</v>
      </c>
      <c r="J18" s="334">
        <v>391</v>
      </c>
    </row>
    <row r="19" spans="1:10" ht="17.25" customHeight="1">
      <c r="A19" s="192"/>
      <c r="C19" s="337">
        <v>22</v>
      </c>
      <c r="D19" s="333">
        <v>8132</v>
      </c>
      <c r="E19" s="334">
        <v>8431</v>
      </c>
      <c r="F19" s="334">
        <v>43</v>
      </c>
      <c r="G19" s="335">
        <v>-256</v>
      </c>
      <c r="H19" s="333">
        <v>1356</v>
      </c>
      <c r="I19" s="334">
        <v>911</v>
      </c>
      <c r="J19" s="334">
        <v>445</v>
      </c>
    </row>
    <row r="20" spans="1:10" ht="17.25" customHeight="1">
      <c r="C20" s="337">
        <v>23</v>
      </c>
      <c r="D20" s="333">
        <v>8670</v>
      </c>
      <c r="E20" s="334">
        <v>8558</v>
      </c>
      <c r="F20" s="334">
        <v>-1</v>
      </c>
      <c r="G20" s="335">
        <v>111</v>
      </c>
      <c r="H20" s="333">
        <v>1354</v>
      </c>
      <c r="I20" s="334">
        <v>1030</v>
      </c>
      <c r="J20" s="334">
        <v>324</v>
      </c>
    </row>
    <row r="21" spans="1:10" ht="17.25" customHeight="1">
      <c r="C21" s="337">
        <v>24</v>
      </c>
      <c r="D21" s="333">
        <v>8317</v>
      </c>
      <c r="E21" s="334">
        <v>8035</v>
      </c>
      <c r="F21" s="334">
        <v>-177</v>
      </c>
      <c r="G21" s="335">
        <v>105</v>
      </c>
      <c r="H21" s="333">
        <v>1312</v>
      </c>
      <c r="I21" s="334">
        <v>998</v>
      </c>
      <c r="J21" s="334">
        <v>314</v>
      </c>
    </row>
    <row r="22" spans="1:10" ht="17.25" customHeight="1">
      <c r="C22" s="337">
        <v>25</v>
      </c>
      <c r="D22" s="333">
        <v>8913</v>
      </c>
      <c r="E22" s="334">
        <v>8216</v>
      </c>
      <c r="F22" s="334">
        <v>-170</v>
      </c>
      <c r="G22" s="335">
        <v>527</v>
      </c>
      <c r="H22" s="333">
        <v>1298</v>
      </c>
      <c r="I22" s="334">
        <v>1061</v>
      </c>
      <c r="J22" s="334">
        <v>237</v>
      </c>
    </row>
    <row r="23" spans="1:10" ht="17.25" customHeight="1">
      <c r="C23" s="337">
        <v>26</v>
      </c>
      <c r="D23" s="333">
        <v>9036</v>
      </c>
      <c r="E23" s="334">
        <v>8825</v>
      </c>
      <c r="F23" s="334">
        <v>-82</v>
      </c>
      <c r="G23" s="335">
        <v>129</v>
      </c>
      <c r="H23" s="333">
        <v>1266</v>
      </c>
      <c r="I23" s="334">
        <v>1067</v>
      </c>
      <c r="J23" s="334">
        <v>199</v>
      </c>
    </row>
    <row r="24" spans="1:10" ht="17.25" customHeight="1">
      <c r="C24" s="337">
        <v>27</v>
      </c>
      <c r="D24" s="333">
        <v>9852</v>
      </c>
      <c r="E24" s="334">
        <v>9436</v>
      </c>
      <c r="F24" s="334">
        <v>-16</v>
      </c>
      <c r="G24" s="335">
        <v>400</v>
      </c>
      <c r="H24" s="333">
        <v>1203</v>
      </c>
      <c r="I24" s="334">
        <v>1177</v>
      </c>
      <c r="J24" s="334">
        <v>26</v>
      </c>
    </row>
    <row r="25" spans="1:10" ht="17.25" customHeight="1">
      <c r="C25" s="337">
        <v>28</v>
      </c>
      <c r="D25" s="333">
        <v>9956</v>
      </c>
      <c r="E25" s="334">
        <v>9466</v>
      </c>
      <c r="F25" s="334">
        <v>-45</v>
      </c>
      <c r="G25" s="335">
        <v>445</v>
      </c>
      <c r="H25" s="333">
        <v>1126</v>
      </c>
      <c r="I25" s="334">
        <v>1063</v>
      </c>
      <c r="J25" s="334">
        <v>63</v>
      </c>
    </row>
    <row r="26" spans="1:10" ht="17.25" customHeight="1">
      <c r="B26" s="223"/>
      <c r="C26" s="337">
        <v>29</v>
      </c>
      <c r="D26" s="333">
        <v>10393</v>
      </c>
      <c r="E26" s="334">
        <v>9922</v>
      </c>
      <c r="F26" s="334">
        <v>25</v>
      </c>
      <c r="G26" s="335">
        <v>496</v>
      </c>
      <c r="H26" s="333">
        <v>1104</v>
      </c>
      <c r="I26" s="334">
        <v>1066</v>
      </c>
      <c r="J26" s="334">
        <v>38</v>
      </c>
    </row>
    <row r="27" spans="1:10" ht="17.25" customHeight="1">
      <c r="B27" s="223"/>
      <c r="C27" s="337">
        <v>30</v>
      </c>
      <c r="D27" s="333">
        <v>11332</v>
      </c>
      <c r="E27" s="334">
        <v>10975</v>
      </c>
      <c r="F27" s="334">
        <v>-254</v>
      </c>
      <c r="G27" s="335">
        <v>103</v>
      </c>
      <c r="H27" s="333">
        <v>1010</v>
      </c>
      <c r="I27" s="334">
        <v>1173</v>
      </c>
      <c r="J27" s="334">
        <v>-163</v>
      </c>
    </row>
    <row r="28" spans="1:10" ht="17.25" customHeight="1">
      <c r="A28" s="178" t="s">
        <v>638</v>
      </c>
      <c r="B28" s="223"/>
      <c r="C28" s="338" t="s">
        <v>631</v>
      </c>
      <c r="D28" s="333">
        <v>11366</v>
      </c>
      <c r="E28" s="334">
        <v>10694</v>
      </c>
      <c r="F28" s="334">
        <v>-283</v>
      </c>
      <c r="G28" s="335">
        <v>389</v>
      </c>
      <c r="H28" s="333">
        <v>968</v>
      </c>
      <c r="I28" s="334">
        <v>1079</v>
      </c>
      <c r="J28" s="334">
        <v>-111</v>
      </c>
    </row>
    <row r="29" spans="1:10" ht="17.25" customHeight="1">
      <c r="B29" s="223"/>
      <c r="C29" s="338">
        <v>2</v>
      </c>
      <c r="D29" s="333">
        <v>7404</v>
      </c>
      <c r="E29" s="334">
        <v>8719</v>
      </c>
      <c r="F29" s="334">
        <v>1342</v>
      </c>
      <c r="G29" s="335">
        <v>27</v>
      </c>
      <c r="H29" s="333">
        <v>877</v>
      </c>
      <c r="I29" s="334">
        <v>1162</v>
      </c>
      <c r="J29" s="334">
        <v>-285</v>
      </c>
    </row>
    <row r="30" spans="1:10" ht="17.25" customHeight="1">
      <c r="A30" s="192"/>
      <c r="B30" s="223"/>
      <c r="C30" s="338">
        <v>3</v>
      </c>
      <c r="D30" s="333">
        <v>6516</v>
      </c>
      <c r="E30" s="334">
        <v>7010</v>
      </c>
      <c r="F30" s="334">
        <v>-222</v>
      </c>
      <c r="G30" s="335">
        <v>-716</v>
      </c>
      <c r="H30" s="333">
        <v>854</v>
      </c>
      <c r="I30" s="334">
        <v>1199</v>
      </c>
      <c r="J30" s="334">
        <v>-345</v>
      </c>
    </row>
    <row r="31" spans="1:10" ht="17.25" customHeight="1">
      <c r="A31" s="192"/>
      <c r="B31" s="223"/>
      <c r="C31" s="338">
        <v>4</v>
      </c>
      <c r="D31" s="333">
        <v>12761</v>
      </c>
      <c r="E31" s="334">
        <v>11111</v>
      </c>
      <c r="F31" s="334">
        <v>-207</v>
      </c>
      <c r="G31" s="335">
        <v>1443</v>
      </c>
      <c r="H31" s="333">
        <v>784</v>
      </c>
      <c r="I31" s="334">
        <v>1281</v>
      </c>
      <c r="J31" s="334">
        <v>-497</v>
      </c>
    </row>
    <row r="32" spans="1:10" ht="17.25" customHeight="1">
      <c r="A32" s="192"/>
      <c r="B32" s="223"/>
      <c r="C32" s="338">
        <v>5</v>
      </c>
      <c r="D32" s="333">
        <f>SUM(D34:D45)</f>
        <v>12779</v>
      </c>
      <c r="E32" s="334">
        <f t="shared" ref="E32:J32" si="0">SUM(E34:E45)</f>
        <v>10743</v>
      </c>
      <c r="F32" s="334">
        <f t="shared" si="0"/>
        <v>-119</v>
      </c>
      <c r="G32" s="335">
        <f>SUM(G34:G45)</f>
        <v>1917</v>
      </c>
      <c r="H32" s="333">
        <f t="shared" si="0"/>
        <v>786</v>
      </c>
      <c r="I32" s="334">
        <f t="shared" si="0"/>
        <v>1406</v>
      </c>
      <c r="J32" s="334">
        <f t="shared" si="0"/>
        <v>-620</v>
      </c>
    </row>
    <row r="33" spans="1:10" ht="15" customHeight="1">
      <c r="C33" s="337"/>
      <c r="D33" s="333"/>
      <c r="E33" s="334"/>
      <c r="F33" s="334"/>
      <c r="G33" s="335"/>
      <c r="H33" s="333"/>
      <c r="I33" s="334"/>
      <c r="J33" s="334"/>
    </row>
    <row r="34" spans="1:10" ht="17.25" customHeight="1">
      <c r="C34" s="337">
        <v>4</v>
      </c>
      <c r="D34" s="417">
        <v>1509</v>
      </c>
      <c r="E34" s="417">
        <v>1022</v>
      </c>
      <c r="F34" s="417">
        <v>-15</v>
      </c>
      <c r="G34" s="417">
        <v>472</v>
      </c>
      <c r="H34" s="417">
        <v>53</v>
      </c>
      <c r="I34" s="417">
        <v>101</v>
      </c>
      <c r="J34" s="417">
        <v>-48</v>
      </c>
    </row>
    <row r="35" spans="1:10" ht="17.25" customHeight="1">
      <c r="C35" s="337">
        <v>5</v>
      </c>
      <c r="D35" s="417">
        <v>922</v>
      </c>
      <c r="E35" s="417">
        <v>849</v>
      </c>
      <c r="F35" s="417">
        <v>-22</v>
      </c>
      <c r="G35" s="417">
        <v>51</v>
      </c>
      <c r="H35" s="417">
        <v>67</v>
      </c>
      <c r="I35" s="417">
        <v>125</v>
      </c>
      <c r="J35" s="417">
        <v>-58</v>
      </c>
    </row>
    <row r="36" spans="1:10" ht="17.25" customHeight="1">
      <c r="C36" s="337">
        <v>6</v>
      </c>
      <c r="D36" s="417">
        <v>966</v>
      </c>
      <c r="E36" s="417">
        <v>783</v>
      </c>
      <c r="F36" s="417">
        <v>-7</v>
      </c>
      <c r="G36" s="417">
        <v>176</v>
      </c>
      <c r="H36" s="417">
        <v>64</v>
      </c>
      <c r="I36" s="417">
        <v>115</v>
      </c>
      <c r="J36" s="417">
        <v>-51</v>
      </c>
    </row>
    <row r="37" spans="1:10" ht="17.25" customHeight="1">
      <c r="C37" s="337">
        <v>7</v>
      </c>
      <c r="D37" s="417">
        <v>1027</v>
      </c>
      <c r="E37" s="417">
        <v>809</v>
      </c>
      <c r="F37" s="417">
        <v>-4</v>
      </c>
      <c r="G37" s="417">
        <v>214</v>
      </c>
      <c r="H37" s="417">
        <v>57</v>
      </c>
      <c r="I37" s="417">
        <v>104</v>
      </c>
      <c r="J37" s="417">
        <v>-47</v>
      </c>
    </row>
    <row r="38" spans="1:10" ht="17.25" customHeight="1">
      <c r="C38" s="337">
        <v>8</v>
      </c>
      <c r="D38" s="417">
        <v>1000</v>
      </c>
      <c r="E38" s="417">
        <v>899</v>
      </c>
      <c r="F38" s="417">
        <v>-9</v>
      </c>
      <c r="G38" s="417">
        <v>92</v>
      </c>
      <c r="H38" s="417">
        <v>95</v>
      </c>
      <c r="I38" s="417">
        <v>122</v>
      </c>
      <c r="J38" s="417">
        <v>-27</v>
      </c>
    </row>
    <row r="39" spans="1:10" ht="17.25" customHeight="1">
      <c r="A39" s="418" t="s">
        <v>706</v>
      </c>
      <c r="C39" s="337">
        <v>9</v>
      </c>
      <c r="D39" s="417">
        <v>941</v>
      </c>
      <c r="E39" s="417">
        <v>878</v>
      </c>
      <c r="F39" s="417">
        <v>-7</v>
      </c>
      <c r="G39" s="417">
        <v>56</v>
      </c>
      <c r="H39" s="417">
        <v>68</v>
      </c>
      <c r="I39" s="417">
        <v>117</v>
      </c>
      <c r="J39" s="417">
        <v>-49</v>
      </c>
    </row>
    <row r="40" spans="1:10" ht="17.25" customHeight="1">
      <c r="A40" s="192" t="s">
        <v>533</v>
      </c>
      <c r="C40" s="337">
        <v>10</v>
      </c>
      <c r="D40" s="417">
        <v>1133</v>
      </c>
      <c r="E40" s="417">
        <v>797</v>
      </c>
      <c r="F40" s="417">
        <v>-8</v>
      </c>
      <c r="G40" s="417">
        <v>328</v>
      </c>
      <c r="H40" s="417">
        <v>69</v>
      </c>
      <c r="I40" s="417">
        <v>124</v>
      </c>
      <c r="J40" s="417">
        <v>-55</v>
      </c>
    </row>
    <row r="41" spans="1:10" ht="17.25" customHeight="1">
      <c r="C41" s="337">
        <v>11</v>
      </c>
      <c r="D41" s="417">
        <v>829</v>
      </c>
      <c r="E41" s="417">
        <v>873</v>
      </c>
      <c r="F41" s="417">
        <v>-16</v>
      </c>
      <c r="G41" s="417">
        <v>-60</v>
      </c>
      <c r="H41" s="417">
        <v>61</v>
      </c>
      <c r="I41" s="417">
        <v>107</v>
      </c>
      <c r="J41" s="417">
        <v>-46</v>
      </c>
    </row>
    <row r="42" spans="1:10" ht="17.25" customHeight="1">
      <c r="C42" s="337">
        <v>12</v>
      </c>
      <c r="D42" s="417">
        <v>786</v>
      </c>
      <c r="E42" s="417">
        <v>791</v>
      </c>
      <c r="F42" s="417">
        <v>-10</v>
      </c>
      <c r="G42" s="417">
        <v>-15</v>
      </c>
      <c r="H42" s="417">
        <v>68</v>
      </c>
      <c r="I42" s="417">
        <v>126</v>
      </c>
      <c r="J42" s="417">
        <v>-58</v>
      </c>
    </row>
    <row r="43" spans="1:10" ht="17.25" customHeight="1">
      <c r="C43" s="337">
        <v>1</v>
      </c>
      <c r="D43" s="417">
        <v>876</v>
      </c>
      <c r="E43" s="417">
        <v>760</v>
      </c>
      <c r="F43" s="417">
        <v>-12</v>
      </c>
      <c r="G43" s="417">
        <v>104</v>
      </c>
      <c r="H43" s="417">
        <v>54</v>
      </c>
      <c r="I43" s="417">
        <v>149</v>
      </c>
      <c r="J43" s="417">
        <v>-95</v>
      </c>
    </row>
    <row r="44" spans="1:10" ht="17.25" customHeight="1">
      <c r="C44" s="337">
        <v>2</v>
      </c>
      <c r="D44" s="417">
        <v>873</v>
      </c>
      <c r="E44" s="417">
        <v>789</v>
      </c>
      <c r="F44" s="417">
        <v>0</v>
      </c>
      <c r="G44" s="417">
        <v>84</v>
      </c>
      <c r="H44" s="417">
        <v>66</v>
      </c>
      <c r="I44" s="417">
        <v>106</v>
      </c>
      <c r="J44" s="417">
        <v>-40</v>
      </c>
    </row>
    <row r="45" spans="1:10" ht="17.25" customHeight="1">
      <c r="A45" s="211"/>
      <c r="B45" s="211"/>
      <c r="C45" s="339">
        <v>3</v>
      </c>
      <c r="D45" s="421">
        <v>1917</v>
      </c>
      <c r="E45" s="421">
        <v>1493</v>
      </c>
      <c r="F45" s="421">
        <v>-9</v>
      </c>
      <c r="G45" s="421">
        <v>415</v>
      </c>
      <c r="H45" s="421">
        <v>64</v>
      </c>
      <c r="I45" s="422">
        <v>110</v>
      </c>
      <c r="J45" s="417">
        <v>-46</v>
      </c>
    </row>
    <row r="46" spans="1:10" ht="16.5" customHeight="1">
      <c r="A46" s="221" t="s">
        <v>532</v>
      </c>
      <c r="D46" s="340"/>
      <c r="E46" s="340"/>
      <c r="F46" s="340"/>
      <c r="G46" s="340"/>
      <c r="H46" s="340"/>
      <c r="J46" s="341" t="s">
        <v>639</v>
      </c>
    </row>
    <row r="47" spans="1:10">
      <c r="D47" s="340"/>
      <c r="E47" s="340"/>
      <c r="F47" s="340"/>
      <c r="G47" s="340"/>
      <c r="H47" s="340"/>
      <c r="I47" s="340"/>
      <c r="J47" s="340"/>
    </row>
  </sheetData>
  <mergeCells count="5">
    <mergeCell ref="A1:J1"/>
    <mergeCell ref="A3:C4"/>
    <mergeCell ref="D3:G3"/>
    <mergeCell ref="H3:J3"/>
    <mergeCell ref="A5:B5"/>
  </mergeCells>
  <phoneticPr fontId="7"/>
  <pageMargins left="0.59055118110236227" right="0.59055118110236227" top="0.78740157480314965" bottom="0.59055118110236227" header="0.51181102362204722" footer="0"/>
  <pageSetup paperSize="9" scale="98" orientation="portrait" r:id="rId1"/>
  <headerFooter alignWithMargins="0">
    <oddFooter>&amp;C&amp;12-&amp;A-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T67"/>
  <sheetViews>
    <sheetView view="pageBreakPreview" topLeftCell="A35" zoomScale="70" zoomScaleNormal="100" zoomScaleSheetLayoutView="70" workbookViewId="0">
      <selection activeCell="K4" sqref="K4"/>
    </sheetView>
  </sheetViews>
  <sheetFormatPr defaultColWidth="9" defaultRowHeight="11.25" customHeight="1"/>
  <cols>
    <col min="1" max="1" width="0.90625" style="268" customWidth="1"/>
    <col min="2" max="2" width="1.6328125" style="268" customWidth="1"/>
    <col min="3" max="3" width="14.90625" style="268" customWidth="1"/>
    <col min="4" max="4" width="0.90625" style="268" customWidth="1"/>
    <col min="5" max="5" width="10.26953125" style="268" customWidth="1"/>
    <col min="6" max="11" width="9.7265625" style="268" customWidth="1"/>
    <col min="12" max="16384" width="9" style="268"/>
  </cols>
  <sheetData>
    <row r="1" spans="1:20" ht="23">
      <c r="A1" s="462" t="s">
        <v>511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</row>
    <row r="2" spans="1:20" ht="9" customHeight="1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1:20" ht="16.5" customHeight="1">
      <c r="A3" s="310" t="s">
        <v>27</v>
      </c>
      <c r="B3" s="310"/>
      <c r="C3" s="310"/>
      <c r="D3" s="310"/>
      <c r="E3" s="310"/>
      <c r="F3" s="310"/>
      <c r="G3" s="310"/>
      <c r="H3" s="310"/>
      <c r="I3" s="310"/>
      <c r="K3" s="270" t="s">
        <v>714</v>
      </c>
    </row>
    <row r="4" spans="1:20" ht="21" customHeight="1">
      <c r="A4" s="311"/>
      <c r="B4" s="463" t="s">
        <v>19</v>
      </c>
      <c r="C4" s="463"/>
      <c r="D4" s="312"/>
      <c r="E4" s="300" t="s">
        <v>18</v>
      </c>
      <c r="F4" s="300" t="s">
        <v>9</v>
      </c>
      <c r="G4" s="300" t="s">
        <v>10</v>
      </c>
      <c r="H4" s="300" t="s">
        <v>28</v>
      </c>
      <c r="I4" s="300" t="s">
        <v>29</v>
      </c>
      <c r="J4" s="300" t="s">
        <v>30</v>
      </c>
      <c r="K4" s="313" t="s">
        <v>20</v>
      </c>
    </row>
    <row r="5" spans="1:20" ht="12" customHeight="1">
      <c r="A5" s="314"/>
      <c r="B5" s="315"/>
      <c r="C5" s="315"/>
      <c r="D5" s="316"/>
      <c r="E5" s="317"/>
      <c r="F5" s="318"/>
      <c r="G5" s="318"/>
      <c r="H5" s="318"/>
      <c r="I5" s="318"/>
      <c r="J5" s="318"/>
      <c r="K5" s="317"/>
    </row>
    <row r="6" spans="1:20" ht="24" customHeight="1">
      <c r="A6" s="290"/>
      <c r="B6" s="461" t="s">
        <v>32</v>
      </c>
      <c r="C6" s="461"/>
      <c r="D6" s="291"/>
      <c r="E6" s="292">
        <f>E8+E33+'23'!E5+'23'!E15+'23'!E27+'23'!E45+'24'!E5+'24'!E38+'25'!E5+'25'!E30</f>
        <v>132445</v>
      </c>
      <c r="F6" s="293">
        <f>F8+F33+'23'!F5+'23'!F15+'23'!F27+'23'!F45+'24'!F5+'24'!F38+'25'!F5+'25'!F30</f>
        <v>66052</v>
      </c>
      <c r="G6" s="293">
        <f>G8+G33+'23'!G5+'23'!G15+'23'!G27+'23'!G45+'24'!G5+'24'!G38+'25'!G5+'25'!G30</f>
        <v>66393</v>
      </c>
      <c r="H6" s="293">
        <f>H8+H33+'23'!H5+'23'!H15+'23'!H27+'23'!H45+'24'!H5+'24'!H38+'25'!H5+'25'!H30</f>
        <v>15392</v>
      </c>
      <c r="I6" s="293">
        <f>I8+I33+'23'!I5+'23'!I15+'23'!I27+'23'!I45+'24'!I5+'24'!I38+'25'!I5+'25'!I30</f>
        <v>85010</v>
      </c>
      <c r="J6" s="293">
        <f>J8+J33+'23'!J5+'23'!J15+'23'!J27+'23'!J45+'24'!J5+'24'!J38+'25'!J5+'25'!J30</f>
        <v>32043</v>
      </c>
      <c r="K6" s="292">
        <f>K8+K33+'23'!K5+'23'!K15+'23'!K27+'23'!K45+'24'!K5+'24'!K38+'25'!K5+'25'!K30</f>
        <v>66383</v>
      </c>
    </row>
    <row r="7" spans="1:20" ht="12" customHeight="1">
      <c r="B7" s="280"/>
      <c r="C7" s="280"/>
      <c r="D7" s="280"/>
      <c r="E7" s="282"/>
      <c r="F7" s="301"/>
      <c r="G7" s="301"/>
      <c r="H7" s="301"/>
      <c r="I7" s="301"/>
      <c r="J7" s="319"/>
      <c r="K7" s="282"/>
    </row>
    <row r="8" spans="1:20" ht="24" customHeight="1">
      <c r="A8" s="290"/>
      <c r="B8" s="461" t="s">
        <v>21</v>
      </c>
      <c r="C8" s="461"/>
      <c r="D8" s="291"/>
      <c r="E8" s="320">
        <f t="shared" ref="E8:K8" si="0">SUM(E9:E31)</f>
        <v>21083</v>
      </c>
      <c r="F8" s="293">
        <f t="shared" si="0"/>
        <v>10494</v>
      </c>
      <c r="G8" s="293">
        <f t="shared" si="0"/>
        <v>10589</v>
      </c>
      <c r="H8" s="293">
        <f t="shared" si="0"/>
        <v>2106</v>
      </c>
      <c r="I8" s="293">
        <f t="shared" si="0"/>
        <v>14687</v>
      </c>
      <c r="J8" s="293">
        <f t="shared" si="0"/>
        <v>4290</v>
      </c>
      <c r="K8" s="292">
        <f t="shared" si="0"/>
        <v>12096</v>
      </c>
    </row>
    <row r="9" spans="1:20" ht="12" customHeight="1">
      <c r="B9" s="280"/>
      <c r="C9" s="281" t="s">
        <v>482</v>
      </c>
      <c r="D9" s="280"/>
      <c r="E9" s="282">
        <v>41</v>
      </c>
      <c r="F9" s="283">
        <v>28</v>
      </c>
      <c r="G9" s="283">
        <v>13</v>
      </c>
      <c r="H9" s="283">
        <v>2</v>
      </c>
      <c r="I9" s="283">
        <v>21</v>
      </c>
      <c r="J9" s="283">
        <v>18</v>
      </c>
      <c r="K9" s="284">
        <v>15</v>
      </c>
    </row>
    <row r="10" spans="1:20" ht="12" customHeight="1">
      <c r="B10" s="280"/>
      <c r="C10" s="281" t="s">
        <v>483</v>
      </c>
      <c r="D10" s="280"/>
      <c r="E10" s="282">
        <v>305</v>
      </c>
      <c r="F10" s="283">
        <v>151</v>
      </c>
      <c r="G10" s="283">
        <v>154</v>
      </c>
      <c r="H10" s="283">
        <v>22</v>
      </c>
      <c r="I10" s="283">
        <v>183</v>
      </c>
      <c r="J10" s="283">
        <v>100</v>
      </c>
      <c r="K10" s="284">
        <v>169</v>
      </c>
    </row>
    <row r="11" spans="1:20" ht="12" customHeight="1">
      <c r="B11" s="280"/>
      <c r="C11" s="281" t="s">
        <v>484</v>
      </c>
      <c r="D11" s="280"/>
      <c r="E11" s="282">
        <v>786</v>
      </c>
      <c r="F11" s="283">
        <v>376</v>
      </c>
      <c r="G11" s="283">
        <v>410</v>
      </c>
      <c r="H11" s="283">
        <v>50</v>
      </c>
      <c r="I11" s="283">
        <v>589</v>
      </c>
      <c r="J11" s="283">
        <v>147</v>
      </c>
      <c r="K11" s="284">
        <v>529</v>
      </c>
    </row>
    <row r="12" spans="1:20" ht="12" customHeight="1">
      <c r="B12" s="280"/>
      <c r="C12" s="281" t="s">
        <v>485</v>
      </c>
      <c r="D12" s="280"/>
      <c r="E12" s="282">
        <v>178</v>
      </c>
      <c r="F12" s="283">
        <v>83</v>
      </c>
      <c r="G12" s="283">
        <v>95</v>
      </c>
      <c r="H12" s="283">
        <v>16</v>
      </c>
      <c r="I12" s="283">
        <v>98</v>
      </c>
      <c r="J12" s="283">
        <v>64</v>
      </c>
      <c r="K12" s="284">
        <v>86</v>
      </c>
    </row>
    <row r="13" spans="1:20" ht="12" customHeight="1">
      <c r="B13" s="280"/>
      <c r="C13" s="281" t="s">
        <v>486</v>
      </c>
      <c r="D13" s="280"/>
      <c r="E13" s="282">
        <v>43</v>
      </c>
      <c r="F13" s="283">
        <v>21</v>
      </c>
      <c r="G13" s="283">
        <v>22</v>
      </c>
      <c r="H13" s="283">
        <v>4</v>
      </c>
      <c r="I13" s="283">
        <v>22</v>
      </c>
      <c r="J13" s="283">
        <v>17</v>
      </c>
      <c r="K13" s="284">
        <v>15</v>
      </c>
      <c r="N13" s="279"/>
      <c r="O13" s="279"/>
      <c r="P13" s="279"/>
      <c r="Q13" s="279"/>
      <c r="R13" s="279"/>
      <c r="S13" s="279"/>
      <c r="T13" s="279"/>
    </row>
    <row r="14" spans="1:20" ht="12" customHeight="1">
      <c r="B14" s="280"/>
      <c r="C14" s="281" t="s">
        <v>487</v>
      </c>
      <c r="D14" s="280"/>
      <c r="E14" s="282">
        <v>930</v>
      </c>
      <c r="F14" s="283">
        <v>481</v>
      </c>
      <c r="G14" s="283">
        <v>449</v>
      </c>
      <c r="H14" s="283">
        <v>71</v>
      </c>
      <c r="I14" s="283">
        <v>557</v>
      </c>
      <c r="J14" s="283">
        <v>302</v>
      </c>
      <c r="K14" s="284">
        <v>541</v>
      </c>
    </row>
    <row r="15" spans="1:20" ht="12" customHeight="1">
      <c r="B15" s="280"/>
      <c r="C15" s="281" t="s">
        <v>488</v>
      </c>
      <c r="D15" s="280"/>
      <c r="E15" s="282">
        <v>374</v>
      </c>
      <c r="F15" s="283">
        <v>174</v>
      </c>
      <c r="G15" s="283">
        <v>200</v>
      </c>
      <c r="H15" s="283">
        <v>17</v>
      </c>
      <c r="I15" s="283">
        <v>246</v>
      </c>
      <c r="J15" s="283">
        <v>111</v>
      </c>
      <c r="K15" s="284">
        <v>241</v>
      </c>
    </row>
    <row r="16" spans="1:20" ht="12" customHeight="1">
      <c r="B16" s="280"/>
      <c r="C16" s="281" t="s">
        <v>489</v>
      </c>
      <c r="D16" s="280"/>
      <c r="E16" s="282">
        <v>1991</v>
      </c>
      <c r="F16" s="283">
        <v>829</v>
      </c>
      <c r="G16" s="283">
        <v>1162</v>
      </c>
      <c r="H16" s="283">
        <v>87</v>
      </c>
      <c r="I16" s="283">
        <v>1552</v>
      </c>
      <c r="J16" s="283">
        <v>352</v>
      </c>
      <c r="K16" s="284">
        <v>1517</v>
      </c>
    </row>
    <row r="17" spans="2:11" ht="12" customHeight="1">
      <c r="B17" s="280"/>
      <c r="C17" s="281" t="s">
        <v>490</v>
      </c>
      <c r="D17" s="280"/>
      <c r="E17" s="282">
        <v>232</v>
      </c>
      <c r="F17" s="283">
        <v>118</v>
      </c>
      <c r="G17" s="283">
        <v>114</v>
      </c>
      <c r="H17" s="283">
        <v>15</v>
      </c>
      <c r="I17" s="283">
        <v>162</v>
      </c>
      <c r="J17" s="283">
        <v>55</v>
      </c>
      <c r="K17" s="284">
        <v>157</v>
      </c>
    </row>
    <row r="18" spans="2:11" ht="12" customHeight="1">
      <c r="B18" s="280"/>
      <c r="C18" s="281" t="s">
        <v>491</v>
      </c>
      <c r="D18" s="280"/>
      <c r="E18" s="282">
        <v>342</v>
      </c>
      <c r="F18" s="283">
        <v>160</v>
      </c>
      <c r="G18" s="283">
        <v>182</v>
      </c>
      <c r="H18" s="283">
        <v>11</v>
      </c>
      <c r="I18" s="283">
        <v>238</v>
      </c>
      <c r="J18" s="283">
        <v>93</v>
      </c>
      <c r="K18" s="284">
        <v>242</v>
      </c>
    </row>
    <row r="19" spans="2:11" ht="12" customHeight="1">
      <c r="B19" s="280"/>
      <c r="C19" s="281" t="s">
        <v>492</v>
      </c>
      <c r="D19" s="280"/>
      <c r="E19" s="282">
        <v>317</v>
      </c>
      <c r="F19" s="283">
        <v>153</v>
      </c>
      <c r="G19" s="283">
        <v>164</v>
      </c>
      <c r="H19" s="283">
        <v>34</v>
      </c>
      <c r="I19" s="283">
        <v>179</v>
      </c>
      <c r="J19" s="283">
        <v>104</v>
      </c>
      <c r="K19" s="284">
        <v>150</v>
      </c>
    </row>
    <row r="20" spans="2:11" ht="12" customHeight="1">
      <c r="B20" s="280"/>
      <c r="C20" s="281" t="s">
        <v>493</v>
      </c>
      <c r="D20" s="280"/>
      <c r="E20" s="282">
        <v>2863</v>
      </c>
      <c r="F20" s="283">
        <v>1462</v>
      </c>
      <c r="G20" s="283">
        <v>1401</v>
      </c>
      <c r="H20" s="283">
        <v>366</v>
      </c>
      <c r="I20" s="283">
        <v>1829</v>
      </c>
      <c r="J20" s="283">
        <v>668</v>
      </c>
      <c r="K20" s="284">
        <v>1381</v>
      </c>
    </row>
    <row r="21" spans="2:11" ht="12" customHeight="1">
      <c r="B21" s="280"/>
      <c r="C21" s="281" t="s">
        <v>494</v>
      </c>
      <c r="D21" s="280"/>
      <c r="E21" s="282">
        <v>1038</v>
      </c>
      <c r="F21" s="283">
        <v>516</v>
      </c>
      <c r="G21" s="283">
        <v>522</v>
      </c>
      <c r="H21" s="283">
        <v>133</v>
      </c>
      <c r="I21" s="283">
        <v>638</v>
      </c>
      <c r="J21" s="283">
        <v>267</v>
      </c>
      <c r="K21" s="284">
        <v>532</v>
      </c>
    </row>
    <row r="22" spans="2:11" ht="12" customHeight="1">
      <c r="B22" s="280"/>
      <c r="C22" s="281" t="s">
        <v>495</v>
      </c>
      <c r="D22" s="280"/>
      <c r="E22" s="282">
        <v>1902</v>
      </c>
      <c r="F22" s="283">
        <v>992</v>
      </c>
      <c r="G22" s="283">
        <v>910</v>
      </c>
      <c r="H22" s="283">
        <v>217</v>
      </c>
      <c r="I22" s="283">
        <v>1337</v>
      </c>
      <c r="J22" s="283">
        <v>348</v>
      </c>
      <c r="K22" s="284">
        <v>1109</v>
      </c>
    </row>
    <row r="23" spans="2:11" ht="12" customHeight="1">
      <c r="B23" s="280"/>
      <c r="C23" s="281" t="s">
        <v>496</v>
      </c>
      <c r="D23" s="280"/>
      <c r="E23" s="282">
        <v>2527</v>
      </c>
      <c r="F23" s="283">
        <v>1299</v>
      </c>
      <c r="G23" s="283">
        <v>1228</v>
      </c>
      <c r="H23" s="283">
        <v>342</v>
      </c>
      <c r="I23" s="283">
        <v>1754</v>
      </c>
      <c r="J23" s="283">
        <v>431</v>
      </c>
      <c r="K23" s="284">
        <v>1283</v>
      </c>
    </row>
    <row r="24" spans="2:11" ht="12" customHeight="1">
      <c r="B24" s="280"/>
      <c r="C24" s="281" t="s">
        <v>497</v>
      </c>
      <c r="D24" s="280"/>
      <c r="E24" s="282">
        <v>11</v>
      </c>
      <c r="F24" s="283">
        <v>7</v>
      </c>
      <c r="G24" s="283">
        <v>4</v>
      </c>
      <c r="H24" s="283">
        <v>0</v>
      </c>
      <c r="I24" s="283">
        <v>5</v>
      </c>
      <c r="J24" s="283">
        <v>6</v>
      </c>
      <c r="K24" s="284">
        <v>6</v>
      </c>
    </row>
    <row r="25" spans="2:11" ht="12" customHeight="1">
      <c r="B25" s="280"/>
      <c r="C25" s="281" t="s">
        <v>498</v>
      </c>
      <c r="D25" s="280"/>
      <c r="E25" s="282">
        <v>2184</v>
      </c>
      <c r="F25" s="283">
        <v>1091</v>
      </c>
      <c r="G25" s="283">
        <v>1093</v>
      </c>
      <c r="H25" s="283">
        <v>222</v>
      </c>
      <c r="I25" s="283">
        <v>1626</v>
      </c>
      <c r="J25" s="283">
        <v>336</v>
      </c>
      <c r="K25" s="284">
        <v>1284</v>
      </c>
    </row>
    <row r="26" spans="2:11" ht="12" customHeight="1">
      <c r="B26" s="280"/>
      <c r="C26" s="281" t="s">
        <v>499</v>
      </c>
      <c r="D26" s="280"/>
      <c r="E26" s="282">
        <v>562</v>
      </c>
      <c r="F26" s="283">
        <v>255</v>
      </c>
      <c r="G26" s="283">
        <v>307</v>
      </c>
      <c r="H26" s="283">
        <v>26</v>
      </c>
      <c r="I26" s="283">
        <v>477</v>
      </c>
      <c r="J26" s="283">
        <v>59</v>
      </c>
      <c r="K26" s="284">
        <v>382</v>
      </c>
    </row>
    <row r="27" spans="2:11" ht="12" customHeight="1">
      <c r="B27" s="280"/>
      <c r="C27" s="281" t="s">
        <v>500</v>
      </c>
      <c r="D27" s="280"/>
      <c r="E27" s="282">
        <v>488</v>
      </c>
      <c r="F27" s="283">
        <v>230</v>
      </c>
      <c r="G27" s="283">
        <v>258</v>
      </c>
      <c r="H27" s="283">
        <v>26</v>
      </c>
      <c r="I27" s="283">
        <v>378</v>
      </c>
      <c r="J27" s="283">
        <v>84</v>
      </c>
      <c r="K27" s="284">
        <v>341</v>
      </c>
    </row>
    <row r="28" spans="2:11" ht="12" customHeight="1">
      <c r="B28" s="280"/>
      <c r="C28" s="281" t="s">
        <v>501</v>
      </c>
      <c r="D28" s="280"/>
      <c r="E28" s="282">
        <v>409</v>
      </c>
      <c r="F28" s="283">
        <v>223</v>
      </c>
      <c r="G28" s="283">
        <v>186</v>
      </c>
      <c r="H28" s="283">
        <v>17</v>
      </c>
      <c r="I28" s="283">
        <v>324</v>
      </c>
      <c r="J28" s="283">
        <v>68</v>
      </c>
      <c r="K28" s="284">
        <v>289</v>
      </c>
    </row>
    <row r="29" spans="2:11" ht="12" customHeight="1">
      <c r="B29" s="280"/>
      <c r="C29" s="281" t="s">
        <v>502</v>
      </c>
      <c r="D29" s="280"/>
      <c r="E29" s="282">
        <v>801</v>
      </c>
      <c r="F29" s="283">
        <v>405</v>
      </c>
      <c r="G29" s="283">
        <v>396</v>
      </c>
      <c r="H29" s="283">
        <v>89</v>
      </c>
      <c r="I29" s="283">
        <v>491</v>
      </c>
      <c r="J29" s="283">
        <v>221</v>
      </c>
      <c r="K29" s="284">
        <v>387</v>
      </c>
    </row>
    <row r="30" spans="2:11" ht="12" customHeight="1">
      <c r="B30" s="280"/>
      <c r="C30" s="281" t="s">
        <v>503</v>
      </c>
      <c r="D30" s="280"/>
      <c r="E30" s="282">
        <v>1637</v>
      </c>
      <c r="F30" s="283">
        <v>849</v>
      </c>
      <c r="G30" s="283">
        <v>788</v>
      </c>
      <c r="H30" s="283">
        <v>186</v>
      </c>
      <c r="I30" s="283">
        <v>1182</v>
      </c>
      <c r="J30" s="283">
        <v>269</v>
      </c>
      <c r="K30" s="284">
        <v>827</v>
      </c>
    </row>
    <row r="31" spans="2:11" ht="12" customHeight="1">
      <c r="B31" s="280"/>
      <c r="C31" s="281" t="s">
        <v>504</v>
      </c>
      <c r="D31" s="280"/>
      <c r="E31" s="282">
        <v>1122</v>
      </c>
      <c r="F31" s="283">
        <v>591</v>
      </c>
      <c r="G31" s="283">
        <v>531</v>
      </c>
      <c r="H31" s="283">
        <v>153</v>
      </c>
      <c r="I31" s="283">
        <v>799</v>
      </c>
      <c r="J31" s="283">
        <v>170</v>
      </c>
      <c r="K31" s="284">
        <v>613</v>
      </c>
    </row>
    <row r="32" spans="2:11" ht="12" customHeight="1">
      <c r="B32" s="280"/>
      <c r="C32" s="281"/>
      <c r="D32" s="280"/>
      <c r="E32" s="282"/>
      <c r="F32" s="301"/>
      <c r="G32" s="301"/>
      <c r="H32" s="301"/>
      <c r="I32" s="301"/>
      <c r="J32" s="301"/>
      <c r="K32" s="282"/>
    </row>
    <row r="33" spans="1:19" ht="24" customHeight="1">
      <c r="A33" s="290"/>
      <c r="B33" s="461" t="s">
        <v>24</v>
      </c>
      <c r="C33" s="461"/>
      <c r="D33" s="291"/>
      <c r="E33" s="292">
        <f t="shared" ref="E33:K33" si="1">SUM(E34:E56)</f>
        <v>33230</v>
      </c>
      <c r="F33" s="293">
        <f t="shared" si="1"/>
        <v>16358</v>
      </c>
      <c r="G33" s="293">
        <f t="shared" si="1"/>
        <v>16872</v>
      </c>
      <c r="H33" s="293">
        <f t="shared" si="1"/>
        <v>4720</v>
      </c>
      <c r="I33" s="293">
        <f t="shared" si="1"/>
        <v>23034</v>
      </c>
      <c r="J33" s="293">
        <f t="shared" si="1"/>
        <v>5476</v>
      </c>
      <c r="K33" s="292">
        <f t="shared" si="1"/>
        <v>15908</v>
      </c>
    </row>
    <row r="34" spans="1:19" ht="12" customHeight="1">
      <c r="B34" s="280"/>
      <c r="C34" s="281" t="s">
        <v>459</v>
      </c>
      <c r="D34" s="280"/>
      <c r="E34" s="282">
        <v>348</v>
      </c>
      <c r="F34" s="283">
        <v>164</v>
      </c>
      <c r="G34" s="283">
        <v>184</v>
      </c>
      <c r="H34" s="283">
        <v>39</v>
      </c>
      <c r="I34" s="283">
        <v>195</v>
      </c>
      <c r="J34" s="283">
        <v>114</v>
      </c>
      <c r="K34" s="284">
        <v>141</v>
      </c>
      <c r="M34" s="279"/>
      <c r="N34" s="279"/>
      <c r="O34" s="279"/>
      <c r="P34" s="279"/>
      <c r="Q34" s="279"/>
      <c r="R34" s="279"/>
      <c r="S34" s="279"/>
    </row>
    <row r="35" spans="1:19" ht="12" customHeight="1">
      <c r="B35" s="280"/>
      <c r="C35" s="281" t="s">
        <v>460</v>
      </c>
      <c r="D35" s="280"/>
      <c r="E35" s="282">
        <v>313</v>
      </c>
      <c r="F35" s="283">
        <v>151</v>
      </c>
      <c r="G35" s="283">
        <v>162</v>
      </c>
      <c r="H35" s="283">
        <v>19</v>
      </c>
      <c r="I35" s="283">
        <v>166</v>
      </c>
      <c r="J35" s="283">
        <v>128</v>
      </c>
      <c r="K35" s="284">
        <v>140</v>
      </c>
    </row>
    <row r="36" spans="1:19" ht="12" customHeight="1">
      <c r="B36" s="280"/>
      <c r="C36" s="281" t="s">
        <v>461</v>
      </c>
      <c r="D36" s="280"/>
      <c r="E36" s="282">
        <v>516</v>
      </c>
      <c r="F36" s="283">
        <v>246</v>
      </c>
      <c r="G36" s="283">
        <v>270</v>
      </c>
      <c r="H36" s="283">
        <v>25</v>
      </c>
      <c r="I36" s="283">
        <v>253</v>
      </c>
      <c r="J36" s="283">
        <v>238</v>
      </c>
      <c r="K36" s="284">
        <v>231</v>
      </c>
    </row>
    <row r="37" spans="1:19" ht="12" customHeight="1">
      <c r="B37" s="280"/>
      <c r="C37" s="281" t="s">
        <v>462</v>
      </c>
      <c r="D37" s="280"/>
      <c r="E37" s="282">
        <v>473</v>
      </c>
      <c r="F37" s="283">
        <v>226</v>
      </c>
      <c r="G37" s="283">
        <v>247</v>
      </c>
      <c r="H37" s="283">
        <v>38</v>
      </c>
      <c r="I37" s="283">
        <v>242</v>
      </c>
      <c r="J37" s="283">
        <v>193</v>
      </c>
      <c r="K37" s="284">
        <v>203</v>
      </c>
    </row>
    <row r="38" spans="1:19" ht="12" customHeight="1">
      <c r="B38" s="280"/>
      <c r="C38" s="281" t="s">
        <v>463</v>
      </c>
      <c r="D38" s="280"/>
      <c r="E38" s="282">
        <v>265</v>
      </c>
      <c r="F38" s="283">
        <v>128</v>
      </c>
      <c r="G38" s="283">
        <v>137</v>
      </c>
      <c r="H38" s="283">
        <v>14</v>
      </c>
      <c r="I38" s="283">
        <v>115</v>
      </c>
      <c r="J38" s="283">
        <v>136</v>
      </c>
      <c r="K38" s="284">
        <v>120</v>
      </c>
    </row>
    <row r="39" spans="1:19" ht="12" customHeight="1">
      <c r="B39" s="280"/>
      <c r="C39" s="281" t="s">
        <v>464</v>
      </c>
      <c r="D39" s="280"/>
      <c r="E39" s="282">
        <v>797</v>
      </c>
      <c r="F39" s="283">
        <v>410</v>
      </c>
      <c r="G39" s="283">
        <v>387</v>
      </c>
      <c r="H39" s="283">
        <v>70</v>
      </c>
      <c r="I39" s="283">
        <v>545</v>
      </c>
      <c r="J39" s="283">
        <v>182</v>
      </c>
      <c r="K39" s="284">
        <v>423</v>
      </c>
    </row>
    <row r="40" spans="1:19" ht="12" customHeight="1">
      <c r="B40" s="280"/>
      <c r="C40" s="281" t="s">
        <v>465</v>
      </c>
      <c r="D40" s="280"/>
      <c r="E40" s="282">
        <v>1890</v>
      </c>
      <c r="F40" s="283">
        <v>945</v>
      </c>
      <c r="G40" s="283">
        <v>945</v>
      </c>
      <c r="H40" s="283">
        <v>282</v>
      </c>
      <c r="I40" s="283">
        <v>1304</v>
      </c>
      <c r="J40" s="283">
        <v>304</v>
      </c>
      <c r="K40" s="284">
        <v>807</v>
      </c>
    </row>
    <row r="41" spans="1:19" ht="12" customHeight="1">
      <c r="B41" s="280"/>
      <c r="C41" s="281" t="s">
        <v>466</v>
      </c>
      <c r="D41" s="280"/>
      <c r="E41" s="282">
        <v>4043</v>
      </c>
      <c r="F41" s="283">
        <v>1945</v>
      </c>
      <c r="G41" s="283">
        <v>2098</v>
      </c>
      <c r="H41" s="283">
        <v>358</v>
      </c>
      <c r="I41" s="283">
        <v>2834</v>
      </c>
      <c r="J41" s="283">
        <v>851</v>
      </c>
      <c r="K41" s="284">
        <v>2280</v>
      </c>
    </row>
    <row r="42" spans="1:19" ht="12" customHeight="1">
      <c r="B42" s="280"/>
      <c r="C42" s="281" t="s">
        <v>467</v>
      </c>
      <c r="D42" s="280"/>
      <c r="E42" s="282">
        <v>8051</v>
      </c>
      <c r="F42" s="283">
        <v>4107</v>
      </c>
      <c r="G42" s="283">
        <v>3944</v>
      </c>
      <c r="H42" s="283">
        <v>1202</v>
      </c>
      <c r="I42" s="283">
        <v>5599</v>
      </c>
      <c r="J42" s="283">
        <v>1250</v>
      </c>
      <c r="K42" s="284">
        <v>3899</v>
      </c>
    </row>
    <row r="43" spans="1:19" ht="12" customHeight="1">
      <c r="B43" s="280"/>
      <c r="C43" s="281" t="s">
        <v>468</v>
      </c>
      <c r="D43" s="280"/>
      <c r="E43" s="282">
        <v>975</v>
      </c>
      <c r="F43" s="283">
        <v>483</v>
      </c>
      <c r="G43" s="283">
        <v>492</v>
      </c>
      <c r="H43" s="283">
        <v>161</v>
      </c>
      <c r="I43" s="283">
        <v>661</v>
      </c>
      <c r="J43" s="283">
        <v>153</v>
      </c>
      <c r="K43" s="284">
        <v>494</v>
      </c>
    </row>
    <row r="44" spans="1:19" ht="12" customHeight="1">
      <c r="B44" s="280"/>
      <c r="C44" s="281" t="s">
        <v>469</v>
      </c>
      <c r="D44" s="280"/>
      <c r="E44" s="282">
        <v>128</v>
      </c>
      <c r="F44" s="283">
        <v>52</v>
      </c>
      <c r="G44" s="283">
        <v>76</v>
      </c>
      <c r="H44" s="283">
        <v>19</v>
      </c>
      <c r="I44" s="283">
        <v>77</v>
      </c>
      <c r="J44" s="283">
        <v>32</v>
      </c>
      <c r="K44" s="284">
        <v>54</v>
      </c>
    </row>
    <row r="45" spans="1:19" ht="12" customHeight="1">
      <c r="B45" s="280"/>
      <c r="C45" s="281" t="s">
        <v>470</v>
      </c>
      <c r="D45" s="280"/>
      <c r="E45" s="282">
        <v>527</v>
      </c>
      <c r="F45" s="283">
        <v>274</v>
      </c>
      <c r="G45" s="283">
        <v>253</v>
      </c>
      <c r="H45" s="283">
        <v>71</v>
      </c>
      <c r="I45" s="283">
        <v>338</v>
      </c>
      <c r="J45" s="283">
        <v>118</v>
      </c>
      <c r="K45" s="284">
        <v>279</v>
      </c>
    </row>
    <row r="46" spans="1:19" ht="12" customHeight="1">
      <c r="B46" s="280"/>
      <c r="C46" s="281" t="s">
        <v>471</v>
      </c>
      <c r="D46" s="280"/>
      <c r="E46" s="282">
        <v>676</v>
      </c>
      <c r="F46" s="283">
        <v>334</v>
      </c>
      <c r="G46" s="283">
        <v>342</v>
      </c>
      <c r="H46" s="283">
        <v>66</v>
      </c>
      <c r="I46" s="283">
        <v>438</v>
      </c>
      <c r="J46" s="283">
        <v>172</v>
      </c>
      <c r="K46" s="284">
        <v>362</v>
      </c>
    </row>
    <row r="47" spans="1:19" ht="12" customHeight="1">
      <c r="B47" s="280"/>
      <c r="C47" s="281" t="s">
        <v>472</v>
      </c>
      <c r="D47" s="280"/>
      <c r="E47" s="282">
        <v>620</v>
      </c>
      <c r="F47" s="283">
        <v>291</v>
      </c>
      <c r="G47" s="283">
        <v>329</v>
      </c>
      <c r="H47" s="283">
        <v>40</v>
      </c>
      <c r="I47" s="283">
        <v>244</v>
      </c>
      <c r="J47" s="283">
        <v>336</v>
      </c>
      <c r="K47" s="284">
        <v>290</v>
      </c>
    </row>
    <row r="48" spans="1:19" ht="12" customHeight="1">
      <c r="B48" s="281"/>
      <c r="C48" s="281" t="s">
        <v>473</v>
      </c>
      <c r="D48" s="280"/>
      <c r="E48" s="282">
        <v>1004</v>
      </c>
      <c r="F48" s="283">
        <v>487</v>
      </c>
      <c r="G48" s="283">
        <v>517</v>
      </c>
      <c r="H48" s="283">
        <v>111</v>
      </c>
      <c r="I48" s="283">
        <v>673</v>
      </c>
      <c r="J48" s="283">
        <v>220</v>
      </c>
      <c r="K48" s="284">
        <v>458</v>
      </c>
    </row>
    <row r="49" spans="1:11" ht="12" customHeight="1">
      <c r="B49" s="321"/>
      <c r="C49" s="281" t="s">
        <v>474</v>
      </c>
      <c r="D49" s="280"/>
      <c r="E49" s="282">
        <v>1697</v>
      </c>
      <c r="F49" s="283">
        <v>805</v>
      </c>
      <c r="G49" s="283">
        <v>892</v>
      </c>
      <c r="H49" s="283">
        <v>221</v>
      </c>
      <c r="I49" s="283">
        <v>1249</v>
      </c>
      <c r="J49" s="283">
        <v>227</v>
      </c>
      <c r="K49" s="284">
        <v>856</v>
      </c>
    </row>
    <row r="50" spans="1:11" ht="12" customHeight="1">
      <c r="B50" s="321"/>
      <c r="C50" s="281" t="s">
        <v>475</v>
      </c>
      <c r="D50" s="280"/>
      <c r="E50" s="282">
        <v>1291</v>
      </c>
      <c r="F50" s="283">
        <v>636</v>
      </c>
      <c r="G50" s="283">
        <v>655</v>
      </c>
      <c r="H50" s="283">
        <v>167</v>
      </c>
      <c r="I50" s="283">
        <v>965</v>
      </c>
      <c r="J50" s="283">
        <v>159</v>
      </c>
      <c r="K50" s="284">
        <v>674</v>
      </c>
    </row>
    <row r="51" spans="1:11" ht="12" customHeight="1">
      <c r="B51" s="321"/>
      <c r="C51" s="281" t="s">
        <v>476</v>
      </c>
      <c r="D51" s="280"/>
      <c r="E51" s="282">
        <v>3526</v>
      </c>
      <c r="F51" s="283">
        <v>1695</v>
      </c>
      <c r="G51" s="283">
        <v>1831</v>
      </c>
      <c r="H51" s="283">
        <v>486</v>
      </c>
      <c r="I51" s="283">
        <v>2736</v>
      </c>
      <c r="J51" s="283">
        <v>304</v>
      </c>
      <c r="K51" s="284">
        <v>1867</v>
      </c>
    </row>
    <row r="52" spans="1:11" ht="12" customHeight="1">
      <c r="B52" s="321"/>
      <c r="C52" s="281" t="s">
        <v>477</v>
      </c>
      <c r="D52" s="280"/>
      <c r="E52" s="282">
        <v>1311</v>
      </c>
      <c r="F52" s="283">
        <v>611</v>
      </c>
      <c r="G52" s="283">
        <v>700</v>
      </c>
      <c r="H52" s="283">
        <v>185</v>
      </c>
      <c r="I52" s="283">
        <v>1022</v>
      </c>
      <c r="J52" s="283">
        <v>104</v>
      </c>
      <c r="K52" s="284">
        <v>710</v>
      </c>
    </row>
    <row r="53" spans="1:11" ht="12" customHeight="1">
      <c r="B53" s="321"/>
      <c r="C53" s="281" t="s">
        <v>478</v>
      </c>
      <c r="D53" s="280"/>
      <c r="E53" s="282">
        <v>1132</v>
      </c>
      <c r="F53" s="283">
        <v>535</v>
      </c>
      <c r="G53" s="283">
        <v>597</v>
      </c>
      <c r="H53" s="283">
        <v>186</v>
      </c>
      <c r="I53" s="283">
        <v>860</v>
      </c>
      <c r="J53" s="283">
        <v>86</v>
      </c>
      <c r="K53" s="284">
        <v>523</v>
      </c>
    </row>
    <row r="54" spans="1:11" ht="12" customHeight="1">
      <c r="B54" s="321"/>
      <c r="C54" s="281" t="s">
        <v>479</v>
      </c>
      <c r="D54" s="280"/>
      <c r="E54" s="282">
        <v>985</v>
      </c>
      <c r="F54" s="283">
        <v>494</v>
      </c>
      <c r="G54" s="283">
        <v>491</v>
      </c>
      <c r="H54" s="283">
        <v>201</v>
      </c>
      <c r="I54" s="283">
        <v>730</v>
      </c>
      <c r="J54" s="283">
        <v>54</v>
      </c>
      <c r="K54" s="284">
        <v>309</v>
      </c>
    </row>
    <row r="55" spans="1:11" ht="12" customHeight="1">
      <c r="B55" s="321"/>
      <c r="C55" s="281" t="s">
        <v>480</v>
      </c>
      <c r="D55" s="280"/>
      <c r="E55" s="282">
        <v>1483</v>
      </c>
      <c r="F55" s="283">
        <v>747</v>
      </c>
      <c r="G55" s="283">
        <v>736</v>
      </c>
      <c r="H55" s="283">
        <v>405</v>
      </c>
      <c r="I55" s="283">
        <v>1028</v>
      </c>
      <c r="J55" s="283">
        <v>50</v>
      </c>
      <c r="K55" s="284">
        <v>429</v>
      </c>
    </row>
    <row r="56" spans="1:11" ht="12" customHeight="1">
      <c r="B56" s="321"/>
      <c r="C56" s="281" t="s">
        <v>481</v>
      </c>
      <c r="D56" s="280"/>
      <c r="E56" s="282">
        <v>1179</v>
      </c>
      <c r="F56" s="283">
        <v>592</v>
      </c>
      <c r="G56" s="283">
        <v>587</v>
      </c>
      <c r="H56" s="283">
        <v>354</v>
      </c>
      <c r="I56" s="283">
        <v>760</v>
      </c>
      <c r="J56" s="283">
        <v>65</v>
      </c>
      <c r="K56" s="284">
        <v>359</v>
      </c>
    </row>
    <row r="57" spans="1:11" ht="12" customHeight="1">
      <c r="A57" s="290"/>
      <c r="B57" s="290"/>
      <c r="C57" s="298"/>
      <c r="D57" s="290"/>
      <c r="E57" s="304"/>
      <c r="F57" s="322"/>
      <c r="G57" s="322"/>
      <c r="H57" s="322"/>
      <c r="I57" s="322"/>
      <c r="J57" s="322"/>
      <c r="K57" s="304"/>
    </row>
    <row r="58" spans="1:11" ht="12.75" customHeight="1">
      <c r="E58" s="323"/>
      <c r="F58" s="323"/>
      <c r="G58" s="323"/>
      <c r="H58" s="323"/>
      <c r="I58" s="323"/>
      <c r="J58" s="323"/>
      <c r="K58" s="324" t="s">
        <v>639</v>
      </c>
    </row>
    <row r="59" spans="1:11" ht="12.75" customHeight="1">
      <c r="C59" s="325"/>
      <c r="E59" s="323"/>
      <c r="F59" s="326"/>
      <c r="G59" s="326"/>
      <c r="H59" s="326"/>
      <c r="I59" s="326"/>
      <c r="J59" s="326"/>
      <c r="K59" s="326"/>
    </row>
    <row r="60" spans="1:11" ht="12.75" customHeight="1">
      <c r="C60" s="325"/>
      <c r="E60" s="323"/>
      <c r="F60" s="326"/>
      <c r="G60" s="326"/>
      <c r="H60" s="326"/>
      <c r="I60" s="326"/>
      <c r="J60" s="326"/>
      <c r="K60" s="326"/>
    </row>
    <row r="61" spans="1:11" ht="12.75" customHeight="1">
      <c r="C61" s="325"/>
      <c r="E61" s="323"/>
      <c r="F61" s="326"/>
      <c r="G61" s="326"/>
      <c r="H61" s="326"/>
      <c r="I61" s="326"/>
      <c r="J61" s="326"/>
      <c r="K61" s="326"/>
    </row>
    <row r="62" spans="1:11" ht="12" customHeight="1">
      <c r="C62" s="325"/>
      <c r="E62" s="323"/>
      <c r="F62" s="326"/>
      <c r="G62" s="326"/>
      <c r="H62" s="326"/>
      <c r="I62" s="326"/>
      <c r="J62" s="326"/>
      <c r="K62" s="326"/>
    </row>
    <row r="63" spans="1:11" ht="12.75" customHeight="1">
      <c r="C63" s="325"/>
      <c r="E63" s="323"/>
      <c r="F63" s="326"/>
      <c r="G63" s="326"/>
      <c r="H63" s="326"/>
      <c r="I63" s="326"/>
      <c r="J63" s="326"/>
      <c r="K63" s="326"/>
    </row>
    <row r="64" spans="1:11" ht="12.75" customHeight="1">
      <c r="C64" s="325"/>
      <c r="E64" s="323"/>
      <c r="F64" s="326"/>
      <c r="G64" s="326"/>
      <c r="H64" s="326"/>
      <c r="I64" s="326"/>
      <c r="J64" s="326"/>
      <c r="K64" s="326"/>
    </row>
    <row r="65" spans="3:11" ht="12.75" customHeight="1">
      <c r="C65" s="325"/>
      <c r="E65" s="323"/>
      <c r="F65" s="326"/>
      <c r="G65" s="326"/>
      <c r="H65" s="326"/>
      <c r="I65" s="326"/>
      <c r="J65" s="326"/>
      <c r="K65" s="326"/>
    </row>
    <row r="66" spans="3:11" ht="12.75" customHeight="1">
      <c r="C66" s="325"/>
      <c r="E66" s="323"/>
      <c r="F66" s="326"/>
      <c r="G66" s="326"/>
      <c r="H66" s="326"/>
      <c r="I66" s="326"/>
      <c r="J66" s="326"/>
      <c r="K66" s="326"/>
    </row>
    <row r="67" spans="3:11" ht="12.75" customHeight="1"/>
  </sheetData>
  <mergeCells count="5">
    <mergeCell ref="B33:C33"/>
    <mergeCell ref="B8:C8"/>
    <mergeCell ref="A1:K1"/>
    <mergeCell ref="B4:C4"/>
    <mergeCell ref="B6:C6"/>
  </mergeCells>
  <phoneticPr fontId="7"/>
  <printOptions horizontalCentered="1"/>
  <pageMargins left="0.59055118110236227" right="0.59055118110236227" top="0.39370078740157483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T55"/>
  <sheetViews>
    <sheetView view="pageBreakPreview" topLeftCell="A27" zoomScale="70" zoomScaleNormal="100" zoomScaleSheetLayoutView="70" workbookViewId="0">
      <selection activeCell="K4" sqref="K4"/>
    </sheetView>
  </sheetViews>
  <sheetFormatPr defaultColWidth="9" defaultRowHeight="11.25" customHeight="1"/>
  <cols>
    <col min="1" max="1" width="0.90625" style="268" customWidth="1"/>
    <col min="2" max="2" width="1.6328125" style="268" customWidth="1"/>
    <col min="3" max="3" width="14.90625" style="268" customWidth="1"/>
    <col min="4" max="4" width="0.90625" style="268" customWidth="1"/>
    <col min="5" max="5" width="10.26953125" style="268" customWidth="1"/>
    <col min="6" max="11" width="9.7265625" style="268" customWidth="1"/>
    <col min="12" max="16384" width="9" style="268"/>
  </cols>
  <sheetData>
    <row r="1" spans="1:19" ht="16.5" customHeight="1">
      <c r="A1" s="464" t="s">
        <v>512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9" ht="9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9" ht="16.5" customHeight="1">
      <c r="K3" s="270" t="s">
        <v>713</v>
      </c>
    </row>
    <row r="4" spans="1:19" ht="21" customHeight="1">
      <c r="A4" s="271"/>
      <c r="B4" s="463" t="s">
        <v>19</v>
      </c>
      <c r="C4" s="463"/>
      <c r="D4" s="299"/>
      <c r="E4" s="273" t="s">
        <v>18</v>
      </c>
      <c r="F4" s="273" t="s">
        <v>9</v>
      </c>
      <c r="G4" s="273" t="s">
        <v>10</v>
      </c>
      <c r="H4" s="300" t="s">
        <v>28</v>
      </c>
      <c r="I4" s="273" t="s">
        <v>29</v>
      </c>
      <c r="J4" s="273" t="s">
        <v>30</v>
      </c>
      <c r="K4" s="274" t="s">
        <v>20</v>
      </c>
    </row>
    <row r="5" spans="1:19" ht="24" customHeight="1">
      <c r="A5" s="290"/>
      <c r="B5" s="467" t="s">
        <v>17</v>
      </c>
      <c r="C5" s="467"/>
      <c r="D5" s="291"/>
      <c r="E5" s="277">
        <f t="shared" ref="E5:K5" si="0">SUM(E6:E13)</f>
        <v>3243</v>
      </c>
      <c r="F5" s="278">
        <f t="shared" si="0"/>
        <v>1594</v>
      </c>
      <c r="G5" s="278">
        <f t="shared" si="0"/>
        <v>1649</v>
      </c>
      <c r="H5" s="278">
        <f t="shared" si="0"/>
        <v>371</v>
      </c>
      <c r="I5" s="278">
        <f t="shared" si="0"/>
        <v>1661</v>
      </c>
      <c r="J5" s="278">
        <f t="shared" si="0"/>
        <v>1211</v>
      </c>
      <c r="K5" s="277">
        <f t="shared" si="0"/>
        <v>1445</v>
      </c>
    </row>
    <row r="6" spans="1:19" ht="12" customHeight="1">
      <c r="B6" s="280"/>
      <c r="C6" s="281" t="s">
        <v>451</v>
      </c>
      <c r="D6" s="280"/>
      <c r="E6" s="282">
        <v>794</v>
      </c>
      <c r="F6" s="283">
        <v>409</v>
      </c>
      <c r="G6" s="283">
        <v>385</v>
      </c>
      <c r="H6" s="301">
        <v>81</v>
      </c>
      <c r="I6" s="301">
        <v>436</v>
      </c>
      <c r="J6" s="301">
        <v>277</v>
      </c>
      <c r="K6" s="302">
        <v>390</v>
      </c>
      <c r="M6" s="279"/>
      <c r="N6" s="279"/>
      <c r="O6" s="279"/>
      <c r="P6" s="279"/>
      <c r="Q6" s="279"/>
      <c r="R6" s="279"/>
      <c r="S6" s="279"/>
    </row>
    <row r="7" spans="1:19" ht="12" customHeight="1">
      <c r="B7" s="280"/>
      <c r="C7" s="281" t="s">
        <v>452</v>
      </c>
      <c r="D7" s="280"/>
      <c r="E7" s="282">
        <v>523</v>
      </c>
      <c r="F7" s="283">
        <v>258</v>
      </c>
      <c r="G7" s="283">
        <v>265</v>
      </c>
      <c r="H7" s="303">
        <v>45</v>
      </c>
      <c r="I7" s="303">
        <v>242</v>
      </c>
      <c r="J7" s="303">
        <v>236</v>
      </c>
      <c r="K7" s="284">
        <v>242</v>
      </c>
    </row>
    <row r="8" spans="1:19" ht="12" customHeight="1">
      <c r="B8" s="280"/>
      <c r="C8" s="281" t="s">
        <v>453</v>
      </c>
      <c r="D8" s="280"/>
      <c r="E8" s="285">
        <v>105</v>
      </c>
      <c r="F8" s="283">
        <v>48</v>
      </c>
      <c r="G8" s="283">
        <v>57</v>
      </c>
      <c r="H8" s="301">
        <v>6</v>
      </c>
      <c r="I8" s="301">
        <v>45</v>
      </c>
      <c r="J8" s="301">
        <v>54</v>
      </c>
      <c r="K8" s="284">
        <v>44</v>
      </c>
    </row>
    <row r="9" spans="1:19" ht="12" customHeight="1">
      <c r="B9" s="280"/>
      <c r="C9" s="281" t="s">
        <v>454</v>
      </c>
      <c r="D9" s="280"/>
      <c r="E9" s="282">
        <v>204</v>
      </c>
      <c r="F9" s="283">
        <v>94</v>
      </c>
      <c r="G9" s="283">
        <v>110</v>
      </c>
      <c r="H9" s="301">
        <v>30</v>
      </c>
      <c r="I9" s="301">
        <v>98</v>
      </c>
      <c r="J9" s="301">
        <v>76</v>
      </c>
      <c r="K9" s="284">
        <v>78</v>
      </c>
    </row>
    <row r="10" spans="1:19" ht="12" customHeight="1">
      <c r="B10" s="280"/>
      <c r="C10" s="281" t="s">
        <v>455</v>
      </c>
      <c r="D10" s="280"/>
      <c r="E10" s="282">
        <v>450</v>
      </c>
      <c r="F10" s="283">
        <v>228</v>
      </c>
      <c r="G10" s="283">
        <v>222</v>
      </c>
      <c r="H10" s="283">
        <v>38</v>
      </c>
      <c r="I10" s="283">
        <v>220</v>
      </c>
      <c r="J10" s="283">
        <v>192</v>
      </c>
      <c r="K10" s="284">
        <v>186</v>
      </c>
    </row>
    <row r="11" spans="1:19" ht="12" customHeight="1">
      <c r="B11" s="280"/>
      <c r="C11" s="281" t="s">
        <v>456</v>
      </c>
      <c r="D11" s="280"/>
      <c r="E11" s="282">
        <v>616</v>
      </c>
      <c r="F11" s="283">
        <v>284</v>
      </c>
      <c r="G11" s="283">
        <v>332</v>
      </c>
      <c r="H11" s="283">
        <v>81</v>
      </c>
      <c r="I11" s="283">
        <v>307</v>
      </c>
      <c r="J11" s="283">
        <v>228</v>
      </c>
      <c r="K11" s="284">
        <v>276</v>
      </c>
    </row>
    <row r="12" spans="1:19" ht="12" customHeight="1">
      <c r="B12" s="280"/>
      <c r="C12" s="281" t="s">
        <v>457</v>
      </c>
      <c r="D12" s="280"/>
      <c r="E12" s="282">
        <v>413</v>
      </c>
      <c r="F12" s="283">
        <v>200</v>
      </c>
      <c r="G12" s="283">
        <v>213</v>
      </c>
      <c r="H12" s="283">
        <v>59</v>
      </c>
      <c r="I12" s="283">
        <v>240</v>
      </c>
      <c r="J12" s="283">
        <v>114</v>
      </c>
      <c r="K12" s="284">
        <v>182</v>
      </c>
    </row>
    <row r="13" spans="1:19" ht="12" customHeight="1">
      <c r="B13" s="280"/>
      <c r="C13" s="281" t="s">
        <v>458</v>
      </c>
      <c r="D13" s="280"/>
      <c r="E13" s="282">
        <v>138</v>
      </c>
      <c r="F13" s="283">
        <v>73</v>
      </c>
      <c r="G13" s="283">
        <v>65</v>
      </c>
      <c r="H13" s="283">
        <v>31</v>
      </c>
      <c r="I13" s="283">
        <v>73</v>
      </c>
      <c r="J13" s="283">
        <v>34</v>
      </c>
      <c r="K13" s="284">
        <v>47</v>
      </c>
    </row>
    <row r="14" spans="1:19" ht="12" customHeight="1">
      <c r="B14" s="286"/>
      <c r="C14" s="286"/>
      <c r="D14" s="280"/>
      <c r="E14" s="287"/>
      <c r="F14" s="288"/>
      <c r="G14" s="288"/>
      <c r="H14" s="283"/>
      <c r="I14" s="283"/>
      <c r="J14" s="283"/>
      <c r="K14" s="289"/>
    </row>
    <row r="15" spans="1:19" ht="24" customHeight="1">
      <c r="A15" s="290"/>
      <c r="B15" s="461" t="s">
        <v>22</v>
      </c>
      <c r="C15" s="461"/>
      <c r="D15" s="291"/>
      <c r="E15" s="292">
        <f>SUM(E16:E25)</f>
        <v>1097</v>
      </c>
      <c r="F15" s="293">
        <f>SUM(F16:F25)</f>
        <v>559</v>
      </c>
      <c r="G15" s="293">
        <f t="shared" ref="G15:I15" si="1">SUM(G16:G25)</f>
        <v>538</v>
      </c>
      <c r="H15" s="293">
        <f t="shared" si="1"/>
        <v>73</v>
      </c>
      <c r="I15" s="293">
        <f t="shared" si="1"/>
        <v>556</v>
      </c>
      <c r="J15" s="293">
        <f>SUM(J16:J25)</f>
        <v>468</v>
      </c>
      <c r="K15" s="292">
        <f>SUM(K16:K25)</f>
        <v>490</v>
      </c>
    </row>
    <row r="16" spans="1:19" ht="12" customHeight="1">
      <c r="B16" s="280"/>
      <c r="C16" s="281" t="s">
        <v>441</v>
      </c>
      <c r="D16" s="280"/>
      <c r="E16" s="282">
        <v>120</v>
      </c>
      <c r="F16" s="283">
        <v>65</v>
      </c>
      <c r="G16" s="283">
        <v>55</v>
      </c>
      <c r="H16" s="283">
        <v>1</v>
      </c>
      <c r="I16" s="283">
        <v>72</v>
      </c>
      <c r="J16" s="283">
        <v>47</v>
      </c>
      <c r="K16" s="284">
        <v>56</v>
      </c>
      <c r="M16" s="279"/>
      <c r="N16" s="279"/>
      <c r="O16" s="279"/>
      <c r="P16" s="279"/>
      <c r="Q16" s="279"/>
      <c r="R16" s="279"/>
      <c r="S16" s="279"/>
    </row>
    <row r="17" spans="1:19" ht="12" customHeight="1">
      <c r="B17" s="280"/>
      <c r="C17" s="281" t="s">
        <v>442</v>
      </c>
      <c r="D17" s="280"/>
      <c r="E17" s="282">
        <v>72</v>
      </c>
      <c r="F17" s="283">
        <v>38</v>
      </c>
      <c r="G17" s="283">
        <v>34</v>
      </c>
      <c r="H17" s="283">
        <v>7</v>
      </c>
      <c r="I17" s="283">
        <v>36</v>
      </c>
      <c r="J17" s="283">
        <v>29</v>
      </c>
      <c r="K17" s="284">
        <v>35</v>
      </c>
    </row>
    <row r="18" spans="1:19" ht="12" customHeight="1">
      <c r="B18" s="280"/>
      <c r="C18" s="281" t="s">
        <v>443</v>
      </c>
      <c r="D18" s="280"/>
      <c r="E18" s="282">
        <v>63</v>
      </c>
      <c r="F18" s="283">
        <v>31</v>
      </c>
      <c r="G18" s="283">
        <v>32</v>
      </c>
      <c r="H18" s="283">
        <v>10</v>
      </c>
      <c r="I18" s="283">
        <v>27</v>
      </c>
      <c r="J18" s="283">
        <v>26</v>
      </c>
      <c r="K18" s="284">
        <v>29</v>
      </c>
    </row>
    <row r="19" spans="1:19" ht="12" customHeight="1">
      <c r="B19" s="280"/>
      <c r="C19" s="281" t="s">
        <v>444</v>
      </c>
      <c r="D19" s="280"/>
      <c r="E19" s="282">
        <v>112</v>
      </c>
      <c r="F19" s="283">
        <v>56</v>
      </c>
      <c r="G19" s="283">
        <v>56</v>
      </c>
      <c r="H19" s="283">
        <v>9</v>
      </c>
      <c r="I19" s="283">
        <v>53</v>
      </c>
      <c r="J19" s="283">
        <v>50</v>
      </c>
      <c r="K19" s="284">
        <v>50</v>
      </c>
    </row>
    <row r="20" spans="1:19" ht="12" customHeight="1">
      <c r="B20" s="280"/>
      <c r="C20" s="281" t="s">
        <v>445</v>
      </c>
      <c r="D20" s="280"/>
      <c r="E20" s="282">
        <v>132</v>
      </c>
      <c r="F20" s="283">
        <v>69</v>
      </c>
      <c r="G20" s="283">
        <v>63</v>
      </c>
      <c r="H20" s="283">
        <v>10</v>
      </c>
      <c r="I20" s="283">
        <v>76</v>
      </c>
      <c r="J20" s="283">
        <v>46</v>
      </c>
      <c r="K20" s="284">
        <v>47</v>
      </c>
    </row>
    <row r="21" spans="1:19" ht="12" customHeight="1">
      <c r="B21" s="280"/>
      <c r="C21" s="281" t="s">
        <v>446</v>
      </c>
      <c r="D21" s="280"/>
      <c r="E21" s="282">
        <v>227</v>
      </c>
      <c r="F21" s="283">
        <v>114</v>
      </c>
      <c r="G21" s="283">
        <v>113</v>
      </c>
      <c r="H21" s="283">
        <v>15</v>
      </c>
      <c r="I21" s="283">
        <v>106</v>
      </c>
      <c r="J21" s="283">
        <v>106</v>
      </c>
      <c r="K21" s="284">
        <v>105</v>
      </c>
    </row>
    <row r="22" spans="1:19" ht="12" customHeight="1">
      <c r="B22" s="280"/>
      <c r="C22" s="281" t="s">
        <v>447</v>
      </c>
      <c r="D22" s="280"/>
      <c r="E22" s="282">
        <v>98</v>
      </c>
      <c r="F22" s="283">
        <v>50</v>
      </c>
      <c r="G22" s="283">
        <v>48</v>
      </c>
      <c r="H22" s="283">
        <v>3</v>
      </c>
      <c r="I22" s="283">
        <v>39</v>
      </c>
      <c r="J22" s="283">
        <v>56</v>
      </c>
      <c r="K22" s="284">
        <v>45</v>
      </c>
    </row>
    <row r="23" spans="1:19" ht="12" customHeight="1">
      <c r="B23" s="280"/>
      <c r="C23" s="281" t="s">
        <v>448</v>
      </c>
      <c r="D23" s="280"/>
      <c r="E23" s="282">
        <v>58</v>
      </c>
      <c r="F23" s="283">
        <v>29</v>
      </c>
      <c r="G23" s="283">
        <v>29</v>
      </c>
      <c r="H23" s="283">
        <v>3</v>
      </c>
      <c r="I23" s="283">
        <v>32</v>
      </c>
      <c r="J23" s="283">
        <v>23</v>
      </c>
      <c r="K23" s="284">
        <v>25</v>
      </c>
    </row>
    <row r="24" spans="1:19" ht="12" customHeight="1">
      <c r="B24" s="280"/>
      <c r="C24" s="281" t="s">
        <v>449</v>
      </c>
      <c r="D24" s="280"/>
      <c r="E24" s="282">
        <v>34</v>
      </c>
      <c r="F24" s="283">
        <v>12</v>
      </c>
      <c r="G24" s="283">
        <v>22</v>
      </c>
      <c r="H24" s="283">
        <v>1</v>
      </c>
      <c r="I24" s="283">
        <v>21</v>
      </c>
      <c r="J24" s="283">
        <v>12</v>
      </c>
      <c r="K24" s="284">
        <v>13</v>
      </c>
    </row>
    <row r="25" spans="1:19" ht="12" customHeight="1">
      <c r="B25" s="280"/>
      <c r="C25" s="281" t="s">
        <v>450</v>
      </c>
      <c r="D25" s="280"/>
      <c r="E25" s="282">
        <v>181</v>
      </c>
      <c r="F25" s="283">
        <v>95</v>
      </c>
      <c r="G25" s="283">
        <v>86</v>
      </c>
      <c r="H25" s="283">
        <v>14</v>
      </c>
      <c r="I25" s="283">
        <v>94</v>
      </c>
      <c r="J25" s="283">
        <v>73</v>
      </c>
      <c r="K25" s="284">
        <v>85</v>
      </c>
    </row>
    <row r="26" spans="1:19" ht="12" customHeight="1">
      <c r="B26" s="286"/>
      <c r="C26" s="286"/>
      <c r="D26" s="280"/>
      <c r="E26" s="287"/>
      <c r="F26" s="288"/>
      <c r="G26" s="288"/>
      <c r="H26" s="283"/>
      <c r="I26" s="283"/>
      <c r="J26" s="283"/>
      <c r="K26" s="287"/>
    </row>
    <row r="27" spans="1:19" ht="24" customHeight="1">
      <c r="A27" s="290"/>
      <c r="B27" s="461" t="s">
        <v>23</v>
      </c>
      <c r="C27" s="461"/>
      <c r="D27" s="291"/>
      <c r="E27" s="292">
        <f>SUM(E28:E43)</f>
        <v>4972</v>
      </c>
      <c r="F27" s="293">
        <f>SUM(F28:F43)</f>
        <v>2486</v>
      </c>
      <c r="G27" s="293">
        <f t="shared" ref="G27:I27" si="2">SUM(G28:G43)</f>
        <v>2486</v>
      </c>
      <c r="H27" s="293">
        <f t="shared" si="2"/>
        <v>1011</v>
      </c>
      <c r="I27" s="293">
        <f t="shared" si="2"/>
        <v>2915</v>
      </c>
      <c r="J27" s="293">
        <f>SUM(J28:J43)</f>
        <v>1046</v>
      </c>
      <c r="K27" s="292">
        <f>SUM(K28:K43)</f>
        <v>1949</v>
      </c>
      <c r="M27" s="279"/>
      <c r="N27" s="279"/>
      <c r="O27" s="279"/>
      <c r="P27" s="279"/>
      <c r="Q27" s="279"/>
      <c r="R27" s="279"/>
      <c r="S27" s="279"/>
    </row>
    <row r="28" spans="1:19" ht="12" customHeight="1">
      <c r="B28" s="280"/>
      <c r="C28" s="281" t="s">
        <v>425</v>
      </c>
      <c r="D28" s="280"/>
      <c r="E28" s="282">
        <v>241</v>
      </c>
      <c r="F28" s="283">
        <v>123</v>
      </c>
      <c r="G28" s="283">
        <v>118</v>
      </c>
      <c r="H28" s="283">
        <v>22</v>
      </c>
      <c r="I28" s="283">
        <v>109</v>
      </c>
      <c r="J28" s="283">
        <v>110</v>
      </c>
      <c r="K28" s="284">
        <v>102</v>
      </c>
    </row>
    <row r="29" spans="1:19" ht="12" customHeight="1">
      <c r="B29" s="280"/>
      <c r="C29" s="281" t="s">
        <v>426</v>
      </c>
      <c r="D29" s="280"/>
      <c r="E29" s="282">
        <v>313</v>
      </c>
      <c r="F29" s="283">
        <v>152</v>
      </c>
      <c r="G29" s="283">
        <v>161</v>
      </c>
      <c r="H29" s="283">
        <v>14</v>
      </c>
      <c r="I29" s="283">
        <v>133</v>
      </c>
      <c r="J29" s="283">
        <v>166</v>
      </c>
      <c r="K29" s="284">
        <v>152</v>
      </c>
    </row>
    <row r="30" spans="1:19" ht="12" customHeight="1">
      <c r="B30" s="280"/>
      <c r="C30" s="281" t="s">
        <v>427</v>
      </c>
      <c r="D30" s="280"/>
      <c r="E30" s="282">
        <v>94</v>
      </c>
      <c r="F30" s="283">
        <v>41</v>
      </c>
      <c r="G30" s="283">
        <v>53</v>
      </c>
      <c r="H30" s="283">
        <v>7</v>
      </c>
      <c r="I30" s="283">
        <v>42</v>
      </c>
      <c r="J30" s="283">
        <v>45</v>
      </c>
      <c r="K30" s="284">
        <v>40</v>
      </c>
    </row>
    <row r="31" spans="1:19" ht="12" customHeight="1">
      <c r="B31" s="280"/>
      <c r="C31" s="281" t="s">
        <v>428</v>
      </c>
      <c r="D31" s="280"/>
      <c r="E31" s="282">
        <v>136</v>
      </c>
      <c r="F31" s="283">
        <v>70</v>
      </c>
      <c r="G31" s="283">
        <v>66</v>
      </c>
      <c r="H31" s="301">
        <v>5</v>
      </c>
      <c r="I31" s="301">
        <v>72</v>
      </c>
      <c r="J31" s="301">
        <v>59</v>
      </c>
      <c r="K31" s="284">
        <v>62</v>
      </c>
    </row>
    <row r="32" spans="1:19" ht="12" customHeight="1">
      <c r="B32" s="286"/>
      <c r="C32" s="281" t="s">
        <v>429</v>
      </c>
      <c r="D32" s="286"/>
      <c r="E32" s="282">
        <v>102</v>
      </c>
      <c r="F32" s="283">
        <v>55</v>
      </c>
      <c r="G32" s="283">
        <v>47</v>
      </c>
      <c r="H32" s="301">
        <v>5</v>
      </c>
      <c r="I32" s="301">
        <v>67</v>
      </c>
      <c r="J32" s="301">
        <v>30</v>
      </c>
      <c r="K32" s="284">
        <v>40</v>
      </c>
    </row>
    <row r="33" spans="1:20" ht="12" customHeight="1">
      <c r="B33" s="280"/>
      <c r="C33" s="281" t="s">
        <v>430</v>
      </c>
      <c r="D33" s="280"/>
      <c r="E33" s="282">
        <v>59</v>
      </c>
      <c r="F33" s="283">
        <v>30</v>
      </c>
      <c r="G33" s="283">
        <v>29</v>
      </c>
      <c r="H33" s="301">
        <v>4</v>
      </c>
      <c r="I33" s="301">
        <v>17</v>
      </c>
      <c r="J33" s="301">
        <v>38</v>
      </c>
      <c r="K33" s="284">
        <v>31</v>
      </c>
    </row>
    <row r="34" spans="1:20" ht="12" customHeight="1">
      <c r="B34" s="280"/>
      <c r="C34" s="281" t="s">
        <v>431</v>
      </c>
      <c r="D34" s="280"/>
      <c r="E34" s="282">
        <v>124</v>
      </c>
      <c r="F34" s="283">
        <v>67</v>
      </c>
      <c r="G34" s="283">
        <v>57</v>
      </c>
      <c r="H34" s="283">
        <v>11</v>
      </c>
      <c r="I34" s="283">
        <v>62</v>
      </c>
      <c r="J34" s="283">
        <v>51</v>
      </c>
      <c r="K34" s="284">
        <v>58</v>
      </c>
    </row>
    <row r="35" spans="1:20" ht="12" customHeight="1">
      <c r="B35" s="280"/>
      <c r="C35" s="281" t="s">
        <v>432</v>
      </c>
      <c r="D35" s="280"/>
      <c r="E35" s="282">
        <v>246</v>
      </c>
      <c r="F35" s="283">
        <v>120</v>
      </c>
      <c r="G35" s="283">
        <v>126</v>
      </c>
      <c r="H35" s="283">
        <v>20</v>
      </c>
      <c r="I35" s="283">
        <v>119</v>
      </c>
      <c r="J35" s="283">
        <v>107</v>
      </c>
      <c r="K35" s="284">
        <v>116</v>
      </c>
    </row>
    <row r="36" spans="1:20" ht="12" customHeight="1">
      <c r="B36" s="280"/>
      <c r="C36" s="281" t="s">
        <v>433</v>
      </c>
      <c r="D36" s="280"/>
      <c r="E36" s="282">
        <v>236</v>
      </c>
      <c r="F36" s="283">
        <v>126</v>
      </c>
      <c r="G36" s="283">
        <v>110</v>
      </c>
      <c r="H36" s="283">
        <v>19</v>
      </c>
      <c r="I36" s="283">
        <v>114</v>
      </c>
      <c r="J36" s="283">
        <v>103</v>
      </c>
      <c r="K36" s="284">
        <v>93</v>
      </c>
    </row>
    <row r="37" spans="1:20" ht="12" customHeight="1">
      <c r="B37" s="286"/>
      <c r="C37" s="281" t="s">
        <v>434</v>
      </c>
      <c r="D37" s="286"/>
      <c r="E37" s="282">
        <v>221</v>
      </c>
      <c r="F37" s="283">
        <v>113</v>
      </c>
      <c r="G37" s="283">
        <v>108</v>
      </c>
      <c r="H37" s="283">
        <v>27</v>
      </c>
      <c r="I37" s="283">
        <v>103</v>
      </c>
      <c r="J37" s="283">
        <v>91</v>
      </c>
      <c r="K37" s="284">
        <v>95</v>
      </c>
    </row>
    <row r="38" spans="1:20" ht="12" customHeight="1">
      <c r="B38" s="280"/>
      <c r="C38" s="281" t="s">
        <v>435</v>
      </c>
      <c r="D38" s="280"/>
      <c r="E38" s="282">
        <v>66</v>
      </c>
      <c r="F38" s="283">
        <v>30</v>
      </c>
      <c r="G38" s="283">
        <v>36</v>
      </c>
      <c r="H38" s="283">
        <v>2</v>
      </c>
      <c r="I38" s="283">
        <v>31</v>
      </c>
      <c r="J38" s="283">
        <v>33</v>
      </c>
      <c r="K38" s="284">
        <v>28</v>
      </c>
    </row>
    <row r="39" spans="1:20" ht="12" customHeight="1">
      <c r="B39" s="280"/>
      <c r="C39" s="281" t="s">
        <v>436</v>
      </c>
      <c r="D39" s="280"/>
      <c r="E39" s="282">
        <v>0</v>
      </c>
      <c r="F39" s="301">
        <v>0</v>
      </c>
      <c r="G39" s="301">
        <v>0</v>
      </c>
      <c r="H39" s="301">
        <v>0</v>
      </c>
      <c r="I39" s="301">
        <v>0</v>
      </c>
      <c r="J39" s="301">
        <v>0</v>
      </c>
      <c r="K39" s="282">
        <v>0</v>
      </c>
    </row>
    <row r="40" spans="1:20" ht="12" customHeight="1">
      <c r="B40" s="280"/>
      <c r="C40" s="281" t="s">
        <v>437</v>
      </c>
      <c r="D40" s="280"/>
      <c r="E40" s="282">
        <v>693</v>
      </c>
      <c r="F40" s="301">
        <v>338</v>
      </c>
      <c r="G40" s="301">
        <v>355</v>
      </c>
      <c r="H40" s="301">
        <v>185</v>
      </c>
      <c r="I40" s="301">
        <v>448</v>
      </c>
      <c r="J40" s="301">
        <v>60</v>
      </c>
      <c r="K40" s="282">
        <v>259</v>
      </c>
    </row>
    <row r="41" spans="1:20" ht="12" customHeight="1">
      <c r="B41" s="280"/>
      <c r="C41" s="281" t="s">
        <v>438</v>
      </c>
      <c r="D41" s="280"/>
      <c r="E41" s="282">
        <v>648</v>
      </c>
      <c r="F41" s="301">
        <v>317</v>
      </c>
      <c r="G41" s="301">
        <v>331</v>
      </c>
      <c r="H41" s="301">
        <v>192</v>
      </c>
      <c r="I41" s="301">
        <v>418</v>
      </c>
      <c r="J41" s="301">
        <v>38</v>
      </c>
      <c r="K41" s="282">
        <v>236</v>
      </c>
    </row>
    <row r="42" spans="1:20" ht="12" customHeight="1">
      <c r="B42" s="280"/>
      <c r="C42" s="281" t="s">
        <v>439</v>
      </c>
      <c r="D42" s="280"/>
      <c r="E42" s="282">
        <v>694</v>
      </c>
      <c r="F42" s="301">
        <v>352</v>
      </c>
      <c r="G42" s="301">
        <v>342</v>
      </c>
      <c r="H42" s="301">
        <v>202</v>
      </c>
      <c r="I42" s="301">
        <v>444</v>
      </c>
      <c r="J42" s="301">
        <v>48</v>
      </c>
      <c r="K42" s="282">
        <v>241</v>
      </c>
    </row>
    <row r="43" spans="1:20" ht="12" customHeight="1">
      <c r="B43" s="280"/>
      <c r="C43" s="281" t="s">
        <v>440</v>
      </c>
      <c r="D43" s="280"/>
      <c r="E43" s="282">
        <v>1099</v>
      </c>
      <c r="F43" s="301">
        <v>552</v>
      </c>
      <c r="G43" s="301">
        <v>547</v>
      </c>
      <c r="H43" s="301">
        <v>296</v>
      </c>
      <c r="I43" s="301">
        <v>736</v>
      </c>
      <c r="J43" s="301">
        <v>67</v>
      </c>
      <c r="K43" s="282">
        <v>396</v>
      </c>
    </row>
    <row r="44" spans="1:20" ht="12" customHeight="1">
      <c r="B44" s="280"/>
      <c r="C44" s="281"/>
      <c r="D44" s="280"/>
      <c r="E44" s="282"/>
      <c r="F44" s="301"/>
      <c r="G44" s="301"/>
      <c r="H44" s="283"/>
      <c r="I44" s="283"/>
      <c r="J44" s="283"/>
      <c r="K44" s="282"/>
    </row>
    <row r="45" spans="1:20" ht="24" customHeight="1">
      <c r="A45" s="290"/>
      <c r="B45" s="461" t="s">
        <v>15</v>
      </c>
      <c r="C45" s="461"/>
      <c r="D45" s="291"/>
      <c r="E45" s="292">
        <f>SUM(E46:E53)</f>
        <v>1572</v>
      </c>
      <c r="F45" s="293">
        <f>SUM(F46:F53)</f>
        <v>773</v>
      </c>
      <c r="G45" s="293">
        <f>SUM(G46:G53)</f>
        <v>799</v>
      </c>
      <c r="H45" s="293">
        <f t="shared" ref="H45:I45" si="3">SUM(H46:H53)</f>
        <v>81</v>
      </c>
      <c r="I45" s="293">
        <f t="shared" si="3"/>
        <v>747</v>
      </c>
      <c r="J45" s="293">
        <f>SUM(J46:J53)</f>
        <v>744</v>
      </c>
      <c r="K45" s="292">
        <f>SUM(K46:K53)</f>
        <v>733</v>
      </c>
      <c r="N45" s="279"/>
      <c r="O45" s="279"/>
      <c r="P45" s="279"/>
      <c r="Q45" s="279"/>
      <c r="R45" s="279"/>
      <c r="S45" s="279"/>
      <c r="T45" s="279"/>
    </row>
    <row r="46" spans="1:20" ht="12" customHeight="1">
      <c r="B46" s="280"/>
      <c r="C46" s="281" t="s">
        <v>417</v>
      </c>
      <c r="D46" s="280"/>
      <c r="E46" s="282">
        <v>523</v>
      </c>
      <c r="F46" s="283">
        <v>248</v>
      </c>
      <c r="G46" s="283">
        <v>275</v>
      </c>
      <c r="H46" s="283">
        <v>26</v>
      </c>
      <c r="I46" s="283">
        <v>261</v>
      </c>
      <c r="J46" s="283">
        <v>236</v>
      </c>
      <c r="K46" s="284">
        <v>238</v>
      </c>
    </row>
    <row r="47" spans="1:20" ht="12" customHeight="1">
      <c r="B47" s="280"/>
      <c r="C47" s="281" t="s">
        <v>418</v>
      </c>
      <c r="D47" s="280"/>
      <c r="E47" s="282">
        <v>335</v>
      </c>
      <c r="F47" s="283">
        <v>163</v>
      </c>
      <c r="G47" s="283">
        <v>172</v>
      </c>
      <c r="H47" s="283">
        <v>12</v>
      </c>
      <c r="I47" s="283">
        <v>143</v>
      </c>
      <c r="J47" s="283">
        <v>180</v>
      </c>
      <c r="K47" s="284">
        <v>162</v>
      </c>
    </row>
    <row r="48" spans="1:20" ht="12" customHeight="1">
      <c r="B48" s="280"/>
      <c r="C48" s="281" t="s">
        <v>419</v>
      </c>
      <c r="D48" s="280"/>
      <c r="E48" s="282">
        <v>255</v>
      </c>
      <c r="F48" s="283">
        <v>131</v>
      </c>
      <c r="G48" s="283">
        <v>124</v>
      </c>
      <c r="H48" s="283">
        <v>10</v>
      </c>
      <c r="I48" s="283">
        <v>112</v>
      </c>
      <c r="J48" s="283">
        <v>133</v>
      </c>
      <c r="K48" s="284">
        <v>135</v>
      </c>
    </row>
    <row r="49" spans="1:11" ht="12" customHeight="1">
      <c r="B49" s="280"/>
      <c r="C49" s="281" t="s">
        <v>420</v>
      </c>
      <c r="D49" s="280"/>
      <c r="E49" s="282">
        <v>40</v>
      </c>
      <c r="F49" s="283">
        <v>17</v>
      </c>
      <c r="G49" s="283">
        <v>23</v>
      </c>
      <c r="H49" s="283">
        <v>4</v>
      </c>
      <c r="I49" s="283">
        <v>19</v>
      </c>
      <c r="J49" s="283">
        <v>17</v>
      </c>
      <c r="K49" s="284">
        <v>18</v>
      </c>
    </row>
    <row r="50" spans="1:11" ht="12" customHeight="1">
      <c r="B50" s="280"/>
      <c r="C50" s="281" t="s">
        <v>421</v>
      </c>
      <c r="D50" s="280"/>
      <c r="E50" s="282">
        <v>213</v>
      </c>
      <c r="F50" s="283">
        <v>107</v>
      </c>
      <c r="G50" s="283">
        <v>106</v>
      </c>
      <c r="H50" s="283">
        <v>14</v>
      </c>
      <c r="I50" s="283">
        <v>104</v>
      </c>
      <c r="J50" s="283">
        <v>95</v>
      </c>
      <c r="K50" s="284">
        <v>89</v>
      </c>
    </row>
    <row r="51" spans="1:11" ht="12" customHeight="1">
      <c r="B51" s="280"/>
      <c r="C51" s="281" t="s">
        <v>422</v>
      </c>
      <c r="D51" s="280"/>
      <c r="E51" s="282">
        <v>150</v>
      </c>
      <c r="F51" s="283">
        <v>79</v>
      </c>
      <c r="G51" s="283">
        <v>71</v>
      </c>
      <c r="H51" s="283">
        <v>7</v>
      </c>
      <c r="I51" s="283">
        <v>73</v>
      </c>
      <c r="J51" s="283">
        <v>70</v>
      </c>
      <c r="K51" s="284">
        <v>66</v>
      </c>
    </row>
    <row r="52" spans="1:11" ht="12" customHeight="1">
      <c r="B52" s="280"/>
      <c r="C52" s="281" t="s">
        <v>423</v>
      </c>
      <c r="D52" s="280"/>
      <c r="E52" s="282">
        <v>14</v>
      </c>
      <c r="F52" s="283">
        <v>8</v>
      </c>
      <c r="G52" s="283">
        <v>6</v>
      </c>
      <c r="H52" s="283">
        <v>3</v>
      </c>
      <c r="I52" s="283">
        <v>7</v>
      </c>
      <c r="J52" s="283">
        <v>4</v>
      </c>
      <c r="K52" s="284">
        <v>5</v>
      </c>
    </row>
    <row r="53" spans="1:11" ht="12" customHeight="1">
      <c r="B53" s="280"/>
      <c r="C53" s="281" t="s">
        <v>424</v>
      </c>
      <c r="D53" s="280"/>
      <c r="E53" s="282">
        <v>42</v>
      </c>
      <c r="F53" s="283">
        <v>20</v>
      </c>
      <c r="G53" s="283">
        <v>22</v>
      </c>
      <c r="H53" s="283">
        <v>5</v>
      </c>
      <c r="I53" s="283">
        <v>28</v>
      </c>
      <c r="J53" s="283">
        <v>9</v>
      </c>
      <c r="K53" s="284">
        <v>20</v>
      </c>
    </row>
    <row r="54" spans="1:11" ht="12" customHeight="1">
      <c r="A54" s="290"/>
      <c r="B54" s="465"/>
      <c r="C54" s="465"/>
      <c r="D54" s="290"/>
      <c r="E54" s="304"/>
      <c r="F54" s="305"/>
      <c r="G54" s="305"/>
      <c r="H54" s="305"/>
      <c r="I54" s="305"/>
      <c r="J54" s="305"/>
      <c r="K54" s="306"/>
    </row>
    <row r="55" spans="1:11" ht="12" customHeight="1">
      <c r="B55" s="466"/>
      <c r="C55" s="466"/>
      <c r="E55" s="307"/>
      <c r="F55" s="308"/>
      <c r="G55" s="308"/>
      <c r="H55" s="308"/>
      <c r="I55" s="308"/>
      <c r="J55" s="308"/>
      <c r="K55" s="308"/>
    </row>
  </sheetData>
  <mergeCells count="8">
    <mergeCell ref="A1:K1"/>
    <mergeCell ref="B4:C4"/>
    <mergeCell ref="B54:C54"/>
    <mergeCell ref="B55:C55"/>
    <mergeCell ref="B5:C5"/>
    <mergeCell ref="B15:C15"/>
    <mergeCell ref="B45:C45"/>
    <mergeCell ref="B27:C27"/>
  </mergeCells>
  <phoneticPr fontId="7"/>
  <printOptions horizontalCentered="1"/>
  <pageMargins left="0.59055118110236227" right="0.59055118110236227" top="0.39370078740157483" bottom="0.59055118110236227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7</vt:i4>
      </vt:variant>
    </vt:vector>
  </HeadingPairs>
  <TitlesOfParts>
    <vt:vector size="29" baseType="lpstr">
      <vt:lpstr> ２  人口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'16'!Print_Area</vt:lpstr>
      <vt:lpstr>'18'!Print_Area</vt:lpstr>
      <vt:lpstr>'21'!Print_Area</vt:lpstr>
      <vt:lpstr>'24'!Print_Area</vt:lpstr>
      <vt:lpstr>'26'!Print_Area</vt:lpstr>
      <vt:lpstr>'32'!Print_Area</vt:lpstr>
      <vt:lpstr>'33'!Print_Area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