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5FD96C79-DBC8-4F0A-A3CD-55A089692184}" xr6:coauthVersionLast="47" xr6:coauthVersionMax="47" xr10:uidLastSave="{00000000-0000-0000-0000-000000000000}"/>
  <bookViews>
    <workbookView xWindow="-120" yWindow="-120" windowWidth="29040" windowHeight="15720" tabRatio="7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C37" i="10"/>
  <c r="BE36" i="10"/>
  <c r="C36" i="10"/>
  <c r="BE35" i="10"/>
  <c r="C35" i="10"/>
  <c r="CO34" i="10"/>
  <c r="CO35" i="10" s="1"/>
  <c r="CO36" i="10" s="1"/>
  <c r="CO37" i="10" s="1"/>
  <c r="CO38" i="10" s="1"/>
  <c r="CO39" i="10" s="1"/>
  <c r="CO40" i="10" s="1"/>
  <c r="BW34" i="10"/>
  <c r="BW35" i="10" s="1"/>
  <c r="BW36" i="10" s="1"/>
  <c r="BW37" i="10" s="1"/>
  <c r="BW38" i="10" s="1"/>
  <c r="BW39" i="10" s="1"/>
  <c r="BW40" i="10" s="1"/>
  <c r="BW41" i="10" s="1"/>
  <c r="BW42" i="10" s="1"/>
  <c r="BW43" i="10" s="1"/>
  <c r="C34" i="10"/>
  <c r="AM34" i="10" l="1"/>
  <c r="AM35" i="10" s="1"/>
  <c r="AM36" i="10" s="1"/>
  <c r="AM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<sst xmlns="http://schemas.openxmlformats.org/spreadsheetml/2006/main" count="1111" uniqueCount="576">
  <si>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</si>
  <si>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</si>
  <si>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</si>
  <si>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</si>
  <si>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</si>
  <si>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</si>
  <si>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</si>
  <si>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</si>
  <si>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</si>
  <si>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</si>
  <si>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</si>
  <si>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</si>
  <si>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</si>
  <si>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</si>
  <si>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</si>
  <si>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</si>
  <si>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</si>
  <si>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</si>
  <si>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</si>
  <si>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</si>
  <si>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</si>
  <si>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</si>
  <si>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</si>
  <si>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</si>
  <si>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</si>
  <si>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</si>
  <si>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</si>
  <si>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</si>
  <si>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</si>
  <si>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</si>
  <si>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</si>
  <si>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</si>
  <si>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</si>
  <si>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</si>
  <si>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</si>
  <si>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</si>
  <si>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</si>
  <si>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</si>
  <si>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</si>
  <si>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</si>
  <si>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</si>
  <si>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</si>
  <si>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</si>
  <si>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</si>
  <si>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</si>
  <si>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</si>
  <si>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</si>
  <si>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</si>
  <si>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</si>
  <si>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</si>
  <si>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</si>
  <si>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</si>
  <si>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</si>
  <si>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</si>
  <si>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</si>
  <si>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</si>
  <si>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</si>
  <si>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</si>
  <si>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</si>
  <si>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</si>
  <si>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</si>
  <si>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</si>
  <si>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</si>
  <si>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</si>
  <si>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</si>
  <si>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</si>
  <si>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</si>
  <si>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</si>
  <si>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</si>
  <si>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</si>
  <si>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</si>
  <si>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</si>
  <si>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</si>
  <si>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</si>
  <si>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</si>
  <si>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</si>
  <si>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</si>
  <si>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</si>
  <si>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</si>
  <si>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</si>
  <si>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</si>
  <si>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</si>
  <si>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</si>
  <si>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</si>
  <si>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</si>
  <si>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</si>
  <si>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</si>
  <si>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</si>
  <si>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</si>
  <si>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</si>
  <si>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</si>
  <si>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</si>
  <si>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</si>
  <si>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</si>
  <si>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成田市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</si>
  <si>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</si>
  <si>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</si>
  <si>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</si>
  <si>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</si>
  <si>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</si>
  <si>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</si>
  <si>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</si>
  <si>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</si>
  <si>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</si>
  <si>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</si>
  <si>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</si>
  <si>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</si>
  <si>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</si>
  <si>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</si>
  <si>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</si>
  <si>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</si>
  <si>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</si>
  <si>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</si>
  <si>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</si>
  <si>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</si>
  <si>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</si>
  <si>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</si>
  <si>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</si>
  <si>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</si>
  <si>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</si>
  <si>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</si>
  <si>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</si>
  <si>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</si>
  <si>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</si>
  <si>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</si>
  <si>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</si>
  <si>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</si>
  <si>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</si>
  <si>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</si>
  <si>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</si>
  <si>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</si>
  <si>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</si>
  <si>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</si>
  <si>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</si>
  <si>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</si>
  <si>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</si>
  <si>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</si>
  <si>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</si>
  <si>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</si>
  <si>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</si>
  <si>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</si>
  <si>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</si>
  <si>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</si>
  <si>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</si>
  <si>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</si>
  <si>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</si>
  <si>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</si>
  <si>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</si>
  <si>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</si>
  <si>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</si>
  <si>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</si>
  <si>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</si>
  <si>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</si>
  <si>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</si>
  <si>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</si>
  <si>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</si>
  <si>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</si>
  <si>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</si>
  <si>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</si>
  <si>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</si>
  <si>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</si>
  <si>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</si>
  <si>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</si>
  <si>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</si>
  <si>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</si>
  <si>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</si>
  <si>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</si>
  <si>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</si>
  <si>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</si>
  <si>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</si>
  <si>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</si>
  <si>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</si>
  <si>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</si>
  <si>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</si>
  <si>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</si>
  <si>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</si>
  <si>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</si>
  <si>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</si>
  <si>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</si>
  <si>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</si>
  <si>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</si>
  <si>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</si>
  <si>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</si>
  <si>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</si>
  <si>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</si>
  <si>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</si>
  <si>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</si>
  <si>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</si>
  <si>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</si>
  <si>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</si>
  <si>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</si>
  <si>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</si>
  <si>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</si>
  <si>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</si>
  <si>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</si>
  <si>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</si>
  <si>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</si>
  <si>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</si>
  <si>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</si>
  <si>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</si>
  <si>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</si>
  <si>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</si>
  <si>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</si>
  <si>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千葉県成田市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</si>
  <si>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</si>
  <si>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</si>
  <si>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</si>
  <si>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</si>
  <si>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</si>
  <si>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</si>
  <si>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</si>
  <si>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</si>
  <si>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</si>
  <si>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</si>
  <si>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</si>
  <si>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</si>
  <si>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</si>
  <si>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</si>
  <si>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</si>
  <si>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</si>
  <si>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</si>
  <si>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</si>
  <si>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</si>
  <si>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</si>
  <si>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</si>
  <si>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</si>
  <si>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</si>
  <si>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</si>
  <si>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</si>
  <si>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</si>
  <si>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</si>
  <si>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</si>
  <si>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</si>
  <si>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</si>
  <si>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</si>
  <si>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</si>
  <si>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</si>
  <si>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</si>
  <si>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</si>
  <si>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</si>
  <si>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</si>
  <si>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</si>
  <si>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</si>
  <si>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</si>
  <si>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</si>
  <si>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</si>
  <si>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</si>
  <si>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</si>
  <si>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</si>
  <si>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</si>
  <si>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</si>
  <si>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</si>
  <si>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</si>
  <si>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</si>
  <si>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</si>
  <si>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</si>
  <si>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</si>
  <si>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</si>
  <si>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</si>
  <si>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</si>
  <si>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</si>
  <si>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</si>
  <si>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</si>
  <si>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</si>
  <si>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</si>
  <si>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</si>
  <si>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</si>
  <si>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</si>
  <si>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</si>
  <si>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</si>
  <si>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</si>
  <si>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</si>
  <si>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</si>
  <si>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</si>
  <si>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</si>
  <si>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</si>
  <si>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</si>
  <si>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</si>
  <si>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</si>
  <si>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</si>
  <si>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</si>
  <si>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</si>
  <si>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</si>
  <si>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</si>
  <si>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</si>
  <si>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</si>
  <si>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</si>
  <si>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</si>
  <si>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</si>
  <si>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</si>
  <si>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</si>
  <si>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</si>
  <si>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</si>
  <si>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</si>
  <si>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</si>
  <si>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</si>
  <si>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</si>
  <si>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</si>
  <si>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</si>
  <si>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</si>
  <si>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</si>
  <si>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</si>
  <si>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</si>
  <si>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</si>
  <si>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</si>
  <si>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</si>
  <si>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</si>
  <si>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</si>
  <si>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</si>
  <si>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</si>
  <si>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</si>
  <si>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</si>
  <si>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</si>
  <si>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</si>
  <si>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</si>
  <si>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</si>
  <si>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</si>
  <si>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</si>
  <si>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</si>
  <si>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</si>
  <si>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</si>
  <si>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</si>
  <si>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</si>
  <si>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</si>
  <si>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</si>
  <si>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</si>
  <si>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</si>
  <si>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</si>
  <si>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</si>
  <si>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</si>
  <si>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</si>
  <si>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</si>
  <si>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</si>
  <si>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</si>
  <si>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</si>
  <si>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</si>
  <si>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</si>
  <si>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</si>
  <si>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</si>
  <si>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</si>
  <si>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</si>
  <si>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</si>
  <si>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</si>
  <si>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</si>
  <si>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</si>
  <si>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</si>
  <si>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</si>
  <si>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</si>
  <si>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</si>
  <si>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</si>
  <si>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</si>
  <si>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</si>
  <si>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</si>
  <si>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</si>
  <si>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千葉県成田市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</si>
  <si>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</si>
  <si>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</si>
  <si>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</si>
  <si>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</si>
  <si>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</si>
  <si>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</si>
  <si>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</si>
  <si>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</si>
  <si>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</si>
  <si>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</si>
  <si>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</si>
  <si>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</si>
  <si>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</si>
  <si>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</si>
  <si>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</si>
  <si>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</si>
  <si>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</si>
  <si>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</si>
  <si>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</si>
  <si>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</si>
  <si>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</si>
  <si>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</si>
  <si>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</si>
  <si>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</si>
  <si>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</si>
  <si>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</si>
  <si>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</si>
  <si>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</si>
  <si>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</si>
  <si>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</si>
  <si>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</si>
  <si>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</si>
  <si>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</si>
  <si>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</si>
  <si>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</si>
  <si>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</si>
  <si>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</si>
  <si>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</si>
  <si>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</si>
  <si>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</si>
  <si>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</si>
  <si>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農業集落排水事業会計</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</si>
  <si>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</si>
  <si>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</si>
  <si>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</si>
  <si>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</si>
  <si>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</si>
  <si>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</si>
  <si>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</si>
  <si>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</si>
  <si>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</si>
  <si>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</si>
  <si>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</si>
  <si>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</si>
  <si>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</si>
  <si>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</si>
  <si>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</si>
  <si>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</si>
  <si>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</si>
  <si>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</si>
  <si>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</si>
  <si>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</si>
  <si>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</si>
  <si>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</si>
  <si>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</si>
  <si>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</si>
  <si>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</si>
  <si>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</si>
  <si>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</si>
  <si>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</si>
  <si>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</si>
  <si>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</si>
  <si>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</si>
  <si>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</si>
  <si>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</si>
  <si>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</si>
  <si>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</si>
  <si>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</si>
  <si>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</si>
  <si>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</si>
  <si>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</si>
  <si>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</si>
  <si>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</si>
  <si>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</si>
  <si>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</si>
  <si>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</si>
  <si>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</si>
  <si>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</si>
  <si>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</si>
  <si>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</si>
  <si>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</si>
  <si>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</si>
  <si>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</si>
  <si>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</si>
  <si>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</si>
  <si>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</si>
  <si>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</si>
  <si>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</si>
  <si>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</si>
  <si>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</si>
  <si>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</si>
  <si>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</si>
  <si>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</si>
  <si>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</si>
  <si>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</si>
  <si>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</si>
  <si>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</si>
  <si>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</si>
  <si>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</si>
  <si>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</si>
  <si>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</si>
  <si>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</si>
  <si>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</si>
  <si>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</si>
  <si>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</si>
  <si>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</si>
  <si>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</si>
  <si>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</si>
  <si>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</si>
  <si>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</si>
  <si>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</si>
  <si>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</si>
  <si>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</si>
  <si>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</si>
  <si>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</si>
  <si>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</si>
  <si>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</si>
  <si>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</si>
  <si>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</si>
  <si>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</si>
  <si>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</si>
  <si>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</si>
  <si>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</si>
  <si>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</si>
  <si>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</si>
  <si>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</si>
  <si>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</si>
  <si>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</si>
  <si>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</si>
  <si>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</si>
  <si>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</si>
  <si>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</si>
  <si>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</si>
  <si>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</si>
  <si>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</si>
  <si>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</si>
  <si>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</si>
  <si>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</si>
  <si>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</si>
  <si>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</si>
  <si>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</si>
  <si>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</si>
  <si>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</si>
  <si>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</si>
  <si>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</si>
  <si>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</si>
  <si>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</si>
  <si>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</si>
  <si>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</si>
  <si>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</si>
  <si>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</si>
  <si>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</si>
  <si>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</si>
  <si>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</si>
  <si>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</si>
  <si>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</si>
  <si>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</si>
  <si>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</si>
  <si>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</si>
  <si>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</si>
  <si>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</si>
  <si>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</si>
  <si>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</si>
  <si>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</si>
  <si>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</si>
  <si>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</si>
  <si>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</si>
  <si>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</si>
  <si>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</si>
  <si>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4.83</t>
  </si>
  <si>
    <t>▲ 3.13</t>
  </si>
  <si>
    <t>▲ 3.50</t>
  </si>
  <si>
    <t>▲ 2.73</t>
  </si>
  <si>
    <t>一般会計</t>
  </si>
  <si>
    <t>水道事業会計</t>
  </si>
  <si>
    <t>下水道事業会計</t>
  </si>
  <si>
    <t>簡易水道事業会計</t>
  </si>
  <si>
    <t>国民健康保険特別会計（事業勘定）</t>
  </si>
  <si>
    <t>介護保険特別会計</t>
  </si>
  <si>
    <t>国民健康保険特別会計（施設勘定）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</si>
  <si>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</si>
  <si>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</si>
  <si>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</si>
  <si>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</si>
  <si>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</si>
  <si>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</si>
  <si>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</si>
  <si>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</si>
  <si>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</si>
  <si>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3">
      <t>チバケン</t>
    </rPh>
    <rPh sb="3" eb="6">
      <t>シチョウソン</t>
    </rPh>
    <rPh sb="6" eb="8">
      <t>ソウゴウ</t>
    </rPh>
    <rPh sb="8" eb="12">
      <t>ジムクミアイ</t>
    </rPh>
    <rPh sb="13" eb="17">
      <t>イッパンカイケイ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</si>
  <si>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phoneticPr fontId="2"/>
  </si>
  <si>
    <t>千葉県市町村総合事務組合（千葉県自治研修センター特別会計）</t>
    <rPh sb="18" eb="20">
      <t>ケンシュウ</t>
    </rPh>
    <phoneticPr fontId="2"/>
  </si>
  <si>
    <t>千葉県市町村総合事務組合（千葉県市町村交通災害共済特別会計）</t>
    <rPh sb="16" eb="19">
      <t>シチョウソン</t>
    </rPh>
    <rPh sb="19" eb="23">
      <t>コウツウサイガイ</t>
    </rPh>
    <rPh sb="23" eb="25">
      <t>キョウサイ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</si>
  <si>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</si>
  <si>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</si>
  <si>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印旛郡市広域市町村圏事務組合（一般会計）</t>
    <rPh sb="0" eb="2">
      <t>インバ</t>
    </rPh>
    <rPh sb="2" eb="4">
      <t>グンシ</t>
    </rPh>
    <rPh sb="4" eb="6">
      <t>コウイキ</t>
    </rPh>
    <rPh sb="6" eb="10">
      <t>シチョウソンケン</t>
    </rPh>
    <rPh sb="10" eb="12">
      <t>ジム</t>
    </rPh>
    <rPh sb="12" eb="14">
      <t>クミアイ</t>
    </rPh>
    <rPh sb="15" eb="19">
      <t>イッパンカイケイ</t>
    </rPh>
    <phoneticPr fontId="2"/>
  </si>
  <si>
    <t>印旛郡市広域市町村圏事務組合（水道用水供給事業会計）</t>
    <rPh sb="0" eb="2">
      <t>インバ</t>
    </rPh>
    <rPh sb="2" eb="4">
      <t>グンシ</t>
    </rPh>
    <rPh sb="4" eb="6">
      <t>コウイキ</t>
    </rPh>
    <rPh sb="6" eb="10">
      <t>シチョウソンケン</t>
    </rPh>
    <rPh sb="10" eb="12">
      <t>ジム</t>
    </rPh>
    <rPh sb="12" eb="14">
      <t>クミアイ</t>
    </rPh>
    <rPh sb="15" eb="17">
      <t>スイドウ</t>
    </rPh>
    <rPh sb="17" eb="19">
      <t>ヨウスイ</t>
    </rPh>
    <rPh sb="19" eb="21">
      <t>キョウキュウ</t>
    </rPh>
    <rPh sb="21" eb="23">
      <t>ジギョウ</t>
    </rPh>
    <rPh sb="23" eb="25">
      <t>カイケイ</t>
    </rPh>
    <phoneticPr fontId="2"/>
  </si>
  <si>
    <t>香取広域市町村圏事務組合（一般会計）</t>
    <rPh sb="0" eb="2">
      <t>カトリ</t>
    </rPh>
    <rPh sb="2" eb="4">
      <t>コウイキ</t>
    </rPh>
    <rPh sb="4" eb="8">
      <t>シチョウソンケン</t>
    </rPh>
    <rPh sb="8" eb="10">
      <t>ジム</t>
    </rPh>
    <rPh sb="10" eb="12">
      <t>クミアイ</t>
    </rPh>
    <rPh sb="13" eb="15">
      <t>イッパン</t>
    </rPh>
    <rPh sb="15" eb="17">
      <t>カイケイ</t>
    </rPh>
    <phoneticPr fontId="2"/>
  </si>
  <si>
    <t>印旛利根川水防事務組合（一般会計）</t>
    <rPh sb="0" eb="2">
      <t>インバ</t>
    </rPh>
    <rPh sb="2" eb="5">
      <t>トネガワ</t>
    </rPh>
    <rPh sb="5" eb="7">
      <t>スイボウ</t>
    </rPh>
    <rPh sb="7" eb="9">
      <t>ジム</t>
    </rPh>
    <rPh sb="9" eb="11">
      <t>クミアイ</t>
    </rPh>
    <rPh sb="12" eb="14">
      <t>イッパン</t>
    </rPh>
    <rPh sb="14" eb="16">
      <t>カイケイ</t>
    </rPh>
    <phoneticPr fontId="2"/>
  </si>
  <si>
    <t>（公財）成田市スポーツ・みどり振興財団</t>
    <rPh sb="1" eb="3">
      <t>コウザイ</t>
    </rPh>
    <rPh sb="4" eb="7">
      <t>ナリタシ</t>
    </rPh>
    <rPh sb="15" eb="17">
      <t>シンコウ</t>
    </rPh>
    <rPh sb="17" eb="19">
      <t>ザイダン</t>
    </rPh>
    <phoneticPr fontId="2"/>
  </si>
  <si>
    <t>（公財）成田市農業センター</t>
    <rPh sb="1" eb="3">
      <t>コウザイ</t>
    </rPh>
    <rPh sb="4" eb="7">
      <t>ナリタシ</t>
    </rPh>
    <rPh sb="7" eb="9">
      <t>ノウギョウ</t>
    </rPh>
    <phoneticPr fontId="2"/>
  </si>
  <si>
    <t>成田市土地開発公社</t>
    <rPh sb="0" eb="3">
      <t>ナリタシ</t>
    </rPh>
    <rPh sb="3" eb="5">
      <t>トチ</t>
    </rPh>
    <rPh sb="5" eb="7">
      <t>カイハツ</t>
    </rPh>
    <rPh sb="7" eb="9">
      <t>コウシャ</t>
    </rPh>
    <phoneticPr fontId="2"/>
  </si>
  <si>
    <t>（有）ティ・ティ・エス</t>
    <rPh sb="1" eb="2">
      <t>ユウ</t>
    </rPh>
    <phoneticPr fontId="2"/>
  </si>
  <si>
    <t>（公財）印旛郡市文化財センター</t>
    <rPh sb="1" eb="3">
      <t>コウザイ</t>
    </rPh>
    <rPh sb="4" eb="6">
      <t>インバ</t>
    </rPh>
    <rPh sb="6" eb="8">
      <t>グンシ</t>
    </rPh>
    <rPh sb="8" eb="10">
      <t>ブンカ</t>
    </rPh>
    <rPh sb="10" eb="11">
      <t>ザイ</t>
    </rPh>
    <phoneticPr fontId="2"/>
  </si>
  <si>
    <t>芝山鉄道（株）</t>
    <rPh sb="0" eb="2">
      <t>シバヤマ</t>
    </rPh>
    <rPh sb="2" eb="4">
      <t>テツドウ</t>
    </rPh>
    <rPh sb="5" eb="6">
      <t>カブ</t>
    </rPh>
    <phoneticPr fontId="2"/>
  </si>
  <si>
    <t>（株）成田香取エネルギー</t>
    <rPh sb="1" eb="2">
      <t>カブ</t>
    </rPh>
    <rPh sb="3" eb="5">
      <t>ナリタ</t>
    </rPh>
    <rPh sb="5" eb="7">
      <t>カトリ</t>
    </rPh>
    <phoneticPr fontId="2"/>
  </si>
  <si>
    <t>空港周辺対策事業基金</t>
    <rPh sb="0" eb="4">
      <t>クウコウシュウヘン</t>
    </rPh>
    <rPh sb="4" eb="8">
      <t>タイサクジギョウ</t>
    </rPh>
    <rPh sb="8" eb="10">
      <t>キキン</t>
    </rPh>
    <phoneticPr fontId="5"/>
  </si>
  <si>
    <t>大栄工業団地汚水処理施設等維持管理基金</t>
    <phoneticPr fontId="5"/>
  </si>
  <si>
    <t>国際交流基金</t>
    <rPh sb="0" eb="6">
      <t>コクサイコウリュウキキン</t>
    </rPh>
    <phoneticPr fontId="5"/>
  </si>
  <si>
    <t>と畜場跡地整備基金</t>
    <rPh sb="1" eb="3">
      <t>チクジョウ</t>
    </rPh>
    <rPh sb="3" eb="5">
      <t>アトチ</t>
    </rPh>
    <rPh sb="5" eb="9">
      <t>セイビキキン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</si>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</sst>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19" Target="../customXml/item1.xml" Type="http://schemas.openxmlformats.org/officeDocument/2006/relationships/customXml"/><Relationship Id="rId2" Target="worksheets/sheet2.xml" Type="http://schemas.openxmlformats.org/officeDocument/2006/relationships/worksheet"/><Relationship Id="rId20" Target="../customXml/item2.xml" Type="http://schemas.openxmlformats.org/officeDocument/2006/relationships/customXml"/><Relationship Id="rId21"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1E11-4EDA-9375-A00D1D2D30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79480</c:v>
                </c:pt>
                <c:pt idx="1">
                  <c:v>79748</c:v>
                </c:pt>
                <c:pt idx="2">
                  <c:v>45365</c:v>
                </c:pt>
                <c:pt idx="3">
                  <c:v>76795</c:v>
                </c:pt>
                <c:pt idx="4">
                  <c:v>64904</c:v>
                </c:pt>
              </c:numCache>
            </c:numRef>
          </c:val>
          <c:smooth val="0"/>
          <c:extLst>
            <c:ext xmlns:c16="http://schemas.microsoft.com/office/drawing/2014/chart" uri="{C3380CC4-5D6E-409C-BE32-E72D297353CC}">
              <c16:uniqueId val="{00000001-1E11-4EDA-9375-A00D1D2D30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8.66</c:v>
                </c:pt>
                <c:pt idx="1">
                  <c:v>8.8800000000000008</c:v>
                </c:pt>
                <c:pt idx="2">
                  <c:v>8.77</c:v>
                </c:pt>
                <c:pt idx="3">
                  <c:v>5.1100000000000003</c:v>
                </c:pt>
                <c:pt idx="4">
                  <c:v>4.72</c:v>
                </c:pt>
              </c:numCache>
            </c:numRef>
          </c:val>
          <c:extLst>
            <c:ext xmlns:c16="http://schemas.microsoft.com/office/drawing/2014/chart" uri="{C3380CC4-5D6E-409C-BE32-E72D297353CC}">
              <c16:uniqueId val="{00000000-8080-4590-832A-A215AC6E77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13.16</c:v>
                </c:pt>
                <c:pt idx="1">
                  <c:v>15.93</c:v>
                </c:pt>
                <c:pt idx="2">
                  <c:v>11.52</c:v>
                </c:pt>
                <c:pt idx="3">
                  <c:v>11.6</c:v>
                </c:pt>
                <c:pt idx="4">
                  <c:v>9.06</c:v>
                </c:pt>
              </c:numCache>
            </c:numRef>
          </c:val>
          <c:extLst>
            <c:ext xmlns:c16="http://schemas.microsoft.com/office/drawing/2014/chart" uri="{C3380CC4-5D6E-409C-BE32-E72D297353CC}">
              <c16:uniqueId val="{00000001-8080-4590-832A-A215AC6E77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-4.83</c:v>
                </c:pt>
                <c:pt idx="1">
                  <c:v>1.43</c:v>
                </c:pt>
                <c:pt idx="2">
                  <c:v>-3.13</c:v>
                </c:pt>
                <c:pt idx="3">
                  <c:v>-3.5</c:v>
                </c:pt>
                <c:pt idx="4">
                  <c:v>-2.73</c:v>
                </c:pt>
              </c:numCache>
            </c:numRef>
          </c:val>
          <c:smooth val="0"/>
          <c:extLst>
            <c:ext xmlns:c16="http://schemas.microsoft.com/office/drawing/2014/chart" uri="{C3380CC4-5D6E-409C-BE32-E72D297353CC}">
              <c16:uniqueId val="{00000002-8080-4590-832A-A215AC6E77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0-44AC-4573-8DF7-9862236025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AC-4573-8DF7-98622360252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44AC-4573-8DF7-986223602521}"/>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44AC-4573-8DF7-98622360252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0.33</c:v>
                </c:pt>
                <c:pt idx="4">
                  <c:v>#N/A</c:v>
                </c:pt>
                <c:pt idx="5">
                  <c:v>0.4</c:v>
                </c:pt>
                <c:pt idx="6">
                  <c:v>#N/A</c:v>
                </c:pt>
                <c:pt idx="7">
                  <c:v>0.25</c:v>
                </c:pt>
                <c:pt idx="8">
                  <c:v>#N/A</c:v>
                </c:pt>
                <c:pt idx="9">
                  <c:v>0.25</c:v>
                </c:pt>
              </c:numCache>
            </c:numRef>
          </c:val>
          <c:extLst>
            <c:ext xmlns:c16="http://schemas.microsoft.com/office/drawing/2014/chart" uri="{C3380CC4-5D6E-409C-BE32-E72D297353CC}">
              <c16:uniqueId val="{00000004-44AC-4573-8DF7-98622360252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0.47</c:v>
                </c:pt>
                <c:pt idx="4">
                  <c:v>#N/A</c:v>
                </c:pt>
                <c:pt idx="5">
                  <c:v>0.5</c:v>
                </c:pt>
                <c:pt idx="6">
                  <c:v>#N/A</c:v>
                </c:pt>
                <c:pt idx="7">
                  <c:v>0.19</c:v>
                </c:pt>
                <c:pt idx="8">
                  <c:v>#N/A</c:v>
                </c:pt>
                <c:pt idx="9">
                  <c:v>0.33</c:v>
                </c:pt>
              </c:numCache>
            </c:numRef>
          </c:val>
          <c:extLst>
            <c:ext xmlns:c16="http://schemas.microsoft.com/office/drawing/2014/chart" uri="{C3380CC4-5D6E-409C-BE32-E72D297353CC}">
              <c16:uniqueId val="{00000005-44AC-4573-8DF7-98622360252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0.66</c:v>
                </c:pt>
                <c:pt idx="4">
                  <c:v>#N/A</c:v>
                </c:pt>
                <c:pt idx="5">
                  <c:v>0.5</c:v>
                </c:pt>
                <c:pt idx="6">
                  <c:v>#N/A</c:v>
                </c:pt>
                <c:pt idx="7">
                  <c:v>0.6</c:v>
                </c:pt>
                <c:pt idx="8">
                  <c:v>#N/A</c:v>
                </c:pt>
                <c:pt idx="9">
                  <c:v>0.64</c:v>
                </c:pt>
              </c:numCache>
            </c:numRef>
          </c:val>
          <c:extLst>
            <c:ext xmlns:c16="http://schemas.microsoft.com/office/drawing/2014/chart" uri="{C3380CC4-5D6E-409C-BE32-E72D297353CC}">
              <c16:uniqueId val="{00000006-44AC-4573-8DF7-98622360252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0.48</c:v>
                </c:pt>
                <c:pt idx="4">
                  <c:v>#N/A</c:v>
                </c:pt>
                <c:pt idx="5">
                  <c:v>0.41</c:v>
                </c:pt>
                <c:pt idx="6">
                  <c:v>#N/A</c:v>
                </c:pt>
                <c:pt idx="7">
                  <c:v>1.1299999999999999</c:v>
                </c:pt>
                <c:pt idx="8">
                  <c:v>#N/A</c:v>
                </c:pt>
                <c:pt idx="9">
                  <c:v>1.38</c:v>
                </c:pt>
              </c:numCache>
            </c:numRef>
          </c:val>
          <c:extLst>
            <c:ext xmlns:c16="http://schemas.microsoft.com/office/drawing/2014/chart" uri="{C3380CC4-5D6E-409C-BE32-E72D297353CC}">
              <c16:uniqueId val="{00000007-44AC-4573-8DF7-9862236025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6.48</c:v>
                </c:pt>
                <c:pt idx="2">
                  <c:v>#N/A</c:v>
                </c:pt>
                <c:pt idx="3">
                  <c:v>5.94</c:v>
                </c:pt>
                <c:pt idx="4">
                  <c:v>#N/A</c:v>
                </c:pt>
                <c:pt idx="5">
                  <c:v>5.54</c:v>
                </c:pt>
                <c:pt idx="6">
                  <c:v>#N/A</c:v>
                </c:pt>
                <c:pt idx="7">
                  <c:v>5.23</c:v>
                </c:pt>
                <c:pt idx="8">
                  <c:v>#N/A</c:v>
                </c:pt>
                <c:pt idx="9">
                  <c:v>4.3600000000000003</c:v>
                </c:pt>
              </c:numCache>
            </c:numRef>
          </c:val>
          <c:extLst>
            <c:ext xmlns:c16="http://schemas.microsoft.com/office/drawing/2014/chart" uri="{C3380CC4-5D6E-409C-BE32-E72D297353CC}">
              <c16:uniqueId val="{00000008-44AC-4573-8DF7-98622360252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8.65</c:v>
                </c:pt>
                <c:pt idx="2">
                  <c:v>#N/A</c:v>
                </c:pt>
                <c:pt idx="3">
                  <c:v>8.8800000000000008</c:v>
                </c:pt>
                <c:pt idx="4">
                  <c:v>#N/A</c:v>
                </c:pt>
                <c:pt idx="5">
                  <c:v>8.76</c:v>
                </c:pt>
                <c:pt idx="6">
                  <c:v>#N/A</c:v>
                </c:pt>
                <c:pt idx="7">
                  <c:v>5.0999999999999996</c:v>
                </c:pt>
                <c:pt idx="8">
                  <c:v>#N/A</c:v>
                </c:pt>
                <c:pt idx="9">
                  <c:v>4.72</c:v>
                </c:pt>
              </c:numCache>
            </c:numRef>
          </c:val>
          <c:extLst>
            <c:ext xmlns:c16="http://schemas.microsoft.com/office/drawing/2014/chart" uri="{C3380CC4-5D6E-409C-BE32-E72D297353CC}">
              <c16:uniqueId val="{00000009-44AC-4573-8DF7-9862236025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2705</c:v>
                </c:pt>
                <c:pt idx="5">
                  <c:v>2575</c:v>
                </c:pt>
                <c:pt idx="8">
                  <c:v>2389</c:v>
                </c:pt>
                <c:pt idx="11">
                  <c:v>2266</c:v>
                </c:pt>
                <c:pt idx="14">
                  <c:v>2122</c:v>
                </c:pt>
              </c:numCache>
            </c:numRef>
          </c:val>
          <c:extLst>
            <c:ext xmlns:c16="http://schemas.microsoft.com/office/drawing/2014/chart" uri="{C3380CC4-5D6E-409C-BE32-E72D297353CC}">
              <c16:uniqueId val="{00000000-D4AF-49A6-8E23-9C773D0CA4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AF-49A6-8E23-9C773D0CA4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105</c:v>
                </c:pt>
                <c:pt idx="3">
                  <c:v>2</c:v>
                </c:pt>
                <c:pt idx="6">
                  <c:v>8</c:v>
                </c:pt>
                <c:pt idx="9">
                  <c:v>42</c:v>
                </c:pt>
                <c:pt idx="12">
                  <c:v>30</c:v>
                </c:pt>
              </c:numCache>
            </c:numRef>
          </c:val>
          <c:extLst>
            <c:ext xmlns:c16="http://schemas.microsoft.com/office/drawing/2014/chart" uri="{C3380CC4-5D6E-409C-BE32-E72D297353CC}">
              <c16:uniqueId val="{00000002-D4AF-49A6-8E23-9C773D0CA4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D4AF-49A6-8E23-9C773D0CA4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409</c:v>
                </c:pt>
                <c:pt idx="3">
                  <c:v>386</c:v>
                </c:pt>
                <c:pt idx="6">
                  <c:v>459</c:v>
                </c:pt>
                <c:pt idx="9">
                  <c:v>412</c:v>
                </c:pt>
                <c:pt idx="12">
                  <c:v>383</c:v>
                </c:pt>
              </c:numCache>
            </c:numRef>
          </c:val>
          <c:extLst>
            <c:ext xmlns:c16="http://schemas.microsoft.com/office/drawing/2014/chart" uri="{C3380CC4-5D6E-409C-BE32-E72D297353CC}">
              <c16:uniqueId val="{00000004-D4AF-49A6-8E23-9C773D0CA4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AF-49A6-8E23-9C773D0CA4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AF-49A6-8E23-9C773D0CA4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5284</c:v>
                </c:pt>
                <c:pt idx="3">
                  <c:v>5513</c:v>
                </c:pt>
                <c:pt idx="6">
                  <c:v>5549</c:v>
                </c:pt>
                <c:pt idx="9">
                  <c:v>5595</c:v>
                </c:pt>
                <c:pt idx="12">
                  <c:v>5764</c:v>
                </c:pt>
              </c:numCache>
            </c:numRef>
          </c:val>
          <c:extLst>
            <c:ext xmlns:c16="http://schemas.microsoft.com/office/drawing/2014/chart" uri="{C3380CC4-5D6E-409C-BE32-E72D297353CC}">
              <c16:uniqueId val="{00000007-D4AF-49A6-8E23-9C773D0CA4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3100</c:v>
                </c:pt>
                <c:pt idx="2">
                  <c:v>#N/A</c:v>
                </c:pt>
                <c:pt idx="3">
                  <c:v>#N/A</c:v>
                </c:pt>
                <c:pt idx="4">
                  <c:v>3326</c:v>
                </c:pt>
                <c:pt idx="5">
                  <c:v>#N/A</c:v>
                </c:pt>
                <c:pt idx="6">
                  <c:v>#N/A</c:v>
                </c:pt>
                <c:pt idx="7">
                  <c:v>3627</c:v>
                </c:pt>
                <c:pt idx="8">
                  <c:v>#N/A</c:v>
                </c:pt>
                <c:pt idx="9">
                  <c:v>#N/A</c:v>
                </c:pt>
                <c:pt idx="10">
                  <c:v>3783</c:v>
                </c:pt>
                <c:pt idx="11">
                  <c:v>#N/A</c:v>
                </c:pt>
                <c:pt idx="12">
                  <c:v>#N/A</c:v>
                </c:pt>
                <c:pt idx="13">
                  <c:v>4055</c:v>
                </c:pt>
                <c:pt idx="14">
                  <c:v>#N/A</c:v>
                </c:pt>
              </c:numCache>
            </c:numRef>
          </c:val>
          <c:smooth val="0"/>
          <c:extLst>
            <c:ext xmlns:c16="http://schemas.microsoft.com/office/drawing/2014/chart" uri="{C3380CC4-5D6E-409C-BE32-E72D297353CC}">
              <c16:uniqueId val="{00000008-D4AF-49A6-8E23-9C773D0CA4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20037</c:v>
                </c:pt>
                <c:pt idx="5">
                  <c:v>18298</c:v>
                </c:pt>
                <c:pt idx="8">
                  <c:v>17216</c:v>
                </c:pt>
                <c:pt idx="11">
                  <c:v>15733</c:v>
                </c:pt>
                <c:pt idx="14">
                  <c:v>14476</c:v>
                </c:pt>
              </c:numCache>
            </c:numRef>
          </c:val>
          <c:extLst>
            <c:ext xmlns:c16="http://schemas.microsoft.com/office/drawing/2014/chart" uri="{C3380CC4-5D6E-409C-BE32-E72D297353CC}">
              <c16:uniqueId val="{00000000-6A2B-462C-8ABC-62E534EDA4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3358</c:v>
                </c:pt>
                <c:pt idx="5">
                  <c:v>2354</c:v>
                </c:pt>
                <c:pt idx="8">
                  <c:v>2436</c:v>
                </c:pt>
                <c:pt idx="11">
                  <c:v>2396</c:v>
                </c:pt>
                <c:pt idx="14">
                  <c:v>2223</c:v>
                </c:pt>
              </c:numCache>
            </c:numRef>
          </c:val>
          <c:extLst>
            <c:ext xmlns:c16="http://schemas.microsoft.com/office/drawing/2014/chart" uri="{C3380CC4-5D6E-409C-BE32-E72D297353CC}">
              <c16:uniqueId val="{00000001-6A2B-462C-8ABC-62E534EDA4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8068</c:v>
                </c:pt>
                <c:pt idx="5">
                  <c:v>8894</c:v>
                </c:pt>
                <c:pt idx="8">
                  <c:v>7273</c:v>
                </c:pt>
                <c:pt idx="11">
                  <c:v>6990</c:v>
                </c:pt>
                <c:pt idx="14">
                  <c:v>5748</c:v>
                </c:pt>
              </c:numCache>
            </c:numRef>
          </c:val>
          <c:extLst>
            <c:ext xmlns:c16="http://schemas.microsoft.com/office/drawing/2014/chart" uri="{C3380CC4-5D6E-409C-BE32-E72D297353CC}">
              <c16:uniqueId val="{00000002-6A2B-462C-8ABC-62E534EDA4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2B-462C-8ABC-62E534EDA4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2B-462C-8ABC-62E534EDA4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c:v>
                </c:pt>
                <c:pt idx="3">
                  <c:v>3</c:v>
                </c:pt>
                <c:pt idx="6">
                  <c:v>6</c:v>
                </c:pt>
                <c:pt idx="9">
                  <c:v>6</c:v>
                </c:pt>
                <c:pt idx="12">
                  <c:v>1</c:v>
                </c:pt>
              </c:numCache>
            </c:numRef>
          </c:val>
          <c:extLst>
            <c:ext xmlns:c16="http://schemas.microsoft.com/office/drawing/2014/chart" uri="{C3380CC4-5D6E-409C-BE32-E72D297353CC}">
              <c16:uniqueId val="{00000005-6A2B-462C-8ABC-62E534EDA4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4368</c:v>
                </c:pt>
                <c:pt idx="3">
                  <c:v>3729</c:v>
                </c:pt>
                <c:pt idx="6">
                  <c:v>3056</c:v>
                </c:pt>
                <c:pt idx="9">
                  <c:v>2706</c:v>
                </c:pt>
                <c:pt idx="12">
                  <c:v>2944</c:v>
                </c:pt>
              </c:numCache>
            </c:numRef>
          </c:val>
          <c:extLst>
            <c:ext xmlns:c16="http://schemas.microsoft.com/office/drawing/2014/chart" uri="{C3380CC4-5D6E-409C-BE32-E72D297353CC}">
              <c16:uniqueId val="{00000006-6A2B-462C-8ABC-62E534EDA4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A2B-462C-8ABC-62E534EDA4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7993</c:v>
                </c:pt>
                <c:pt idx="3">
                  <c:v>9460</c:v>
                </c:pt>
                <c:pt idx="6">
                  <c:v>9605</c:v>
                </c:pt>
                <c:pt idx="9">
                  <c:v>9593</c:v>
                </c:pt>
                <c:pt idx="12">
                  <c:v>9606</c:v>
                </c:pt>
              </c:numCache>
            </c:numRef>
          </c:val>
          <c:extLst>
            <c:ext xmlns:c16="http://schemas.microsoft.com/office/drawing/2014/chart" uri="{C3380CC4-5D6E-409C-BE32-E72D297353CC}">
              <c16:uniqueId val="{00000008-6A2B-462C-8ABC-62E534EDA4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1465</c:v>
                </c:pt>
                <c:pt idx="3">
                  <c:v>1651</c:v>
                </c:pt>
                <c:pt idx="6">
                  <c:v>1583</c:v>
                </c:pt>
                <c:pt idx="9">
                  <c:v>1509</c:v>
                </c:pt>
                <c:pt idx="12">
                  <c:v>1509</c:v>
                </c:pt>
              </c:numCache>
            </c:numRef>
          </c:val>
          <c:extLst>
            <c:ext xmlns:c16="http://schemas.microsoft.com/office/drawing/2014/chart" uri="{C3380CC4-5D6E-409C-BE32-E72D297353CC}">
              <c16:uniqueId val="{00000009-6A2B-462C-8ABC-62E534EDA4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49499</c:v>
                </c:pt>
                <c:pt idx="3">
                  <c:v>48762</c:v>
                </c:pt>
                <c:pt idx="6">
                  <c:v>45675</c:v>
                </c:pt>
                <c:pt idx="9">
                  <c:v>45298</c:v>
                </c:pt>
                <c:pt idx="12">
                  <c:v>44021</c:v>
                </c:pt>
              </c:numCache>
            </c:numRef>
          </c:val>
          <c:extLst>
            <c:ext xmlns:c16="http://schemas.microsoft.com/office/drawing/2014/chart" uri="{C3380CC4-5D6E-409C-BE32-E72D297353CC}">
              <c16:uniqueId val="{0000000A-6A2B-462C-8ABC-62E534EDA4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31884</c:v>
                </c:pt>
                <c:pt idx="2">
                  <c:v>#N/A</c:v>
                </c:pt>
                <c:pt idx="3">
                  <c:v>#N/A</c:v>
                </c:pt>
                <c:pt idx="4">
                  <c:v>34060</c:v>
                </c:pt>
                <c:pt idx="5">
                  <c:v>#N/A</c:v>
                </c:pt>
                <c:pt idx="6">
                  <c:v>#N/A</c:v>
                </c:pt>
                <c:pt idx="7">
                  <c:v>33001</c:v>
                </c:pt>
                <c:pt idx="8">
                  <c:v>#N/A</c:v>
                </c:pt>
                <c:pt idx="9">
                  <c:v>#N/A</c:v>
                </c:pt>
                <c:pt idx="10">
                  <c:v>33994</c:v>
                </c:pt>
                <c:pt idx="11">
                  <c:v>#N/A</c:v>
                </c:pt>
                <c:pt idx="12">
                  <c:v>#N/A</c:v>
                </c:pt>
                <c:pt idx="13">
                  <c:v>35635</c:v>
                </c:pt>
                <c:pt idx="14">
                  <c:v>#N/A</c:v>
                </c:pt>
              </c:numCache>
            </c:numRef>
          </c:val>
          <c:smooth val="0"/>
          <c:extLst>
            <c:ext xmlns:c16="http://schemas.microsoft.com/office/drawing/2014/chart" uri="{C3380CC4-5D6E-409C-BE32-E72D297353CC}">
              <c16:uniqueId val="{0000000B-6A2B-462C-8ABC-62E534EDA4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4471</c:v>
                </c:pt>
                <c:pt idx="1">
                  <c:v>4520</c:v>
                </c:pt>
                <c:pt idx="2">
                  <c:v>3571</c:v>
                </c:pt>
              </c:numCache>
            </c:numRef>
          </c:val>
          <c:extLst>
            <c:ext xmlns:c16="http://schemas.microsoft.com/office/drawing/2014/chart" uri="{C3380CC4-5D6E-409C-BE32-E72D297353CC}">
              <c16:uniqueId val="{00000000-D486-44D0-A8E5-5F603A5145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D486-44D0-A8E5-5F603A5145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1295</c:v>
                </c:pt>
                <c:pt idx="1">
                  <c:v>1219</c:v>
                </c:pt>
                <c:pt idx="2">
                  <c:v>1097</c:v>
                </c:pt>
              </c:numCache>
            </c:numRef>
          </c:val>
          <c:extLst>
            <c:ext xmlns:c16="http://schemas.microsoft.com/office/drawing/2014/chart" uri="{C3380CC4-5D6E-409C-BE32-E72D297353CC}">
              <c16:uniqueId val="{00000002-D486-44D0-A8E5-5F603A5145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大規模事業の進捗に応じて市債の借入を行っており、据置期間の終了に伴う元金償還の開始により公債費が増加している。また、算入公債費等が減少傾向にあることから、実質公債費比率の分子は前年度比で増加し、近年においても増加傾向にある。</a:t>
          </a:r>
          <a:endParaRPr lang="ja-JP" altLang="ja-JP" sz="1400">
            <a:effectLst/>
          </a:endParaRPr>
        </a:p>
        <a:p>
          <a:r>
            <a:rPr kumimoji="1" lang="ja-JP" altLang="ja-JP" sz="1100">
              <a:solidFill>
                <a:schemeClr val="dk1"/>
              </a:solidFill>
              <a:effectLst/>
              <a:latin typeface="+mn-lt"/>
              <a:ea typeface="+mn-ea"/>
              <a:cs typeface="+mn-cs"/>
            </a:rPr>
            <a:t>　今後も、短期的な公債費の増加、実質公債費比率の上昇が想定されるため、市債の借入額と償還額のバランスを考慮し、財政の健全性を維持する。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減債基金については、満期一括償還地方債の償還財源としての積立ては行っていない。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年度に新型コロナウイルス感染症の影響による減収対策として、</a:t>
          </a:r>
          <a:r>
            <a:rPr kumimoji="1" lang="ja-JP" altLang="en-US" sz="1100">
              <a:solidFill>
                <a:schemeClr val="dk1"/>
              </a:solidFill>
              <a:effectLst/>
              <a:latin typeface="+mn-lt"/>
              <a:ea typeface="+mn-ea"/>
              <a:cs typeface="+mn-cs"/>
            </a:rPr>
            <a:t>猶予特例</a:t>
          </a:r>
          <a:r>
            <a:rPr kumimoji="1" lang="ja-JP" altLang="ja-JP" sz="1100">
              <a:solidFill>
                <a:schemeClr val="dk1"/>
              </a:solidFill>
              <a:effectLst/>
              <a:latin typeface="+mn-lt"/>
              <a:ea typeface="+mn-ea"/>
              <a:cs typeface="+mn-cs"/>
            </a:rPr>
            <a:t>債の借入を行ったことなどにより、地方債現在高が一時的に増加したものの、近年においては、年度ごとの市債の借入額が元金償還額を下回るよう留意することにより、地方債の現在高は減少傾向にある。</a:t>
          </a:r>
          <a:endParaRPr lang="ja-JP" altLang="ja-JP" sz="1400">
            <a:effectLst/>
          </a:endParaRPr>
        </a:p>
        <a:p>
          <a:r>
            <a:rPr kumimoji="1" lang="ja-JP" altLang="ja-JP" sz="1100">
              <a:solidFill>
                <a:schemeClr val="dk1"/>
              </a:solidFill>
              <a:effectLst/>
              <a:latin typeface="+mn-lt"/>
              <a:ea typeface="+mn-ea"/>
              <a:cs typeface="+mn-cs"/>
            </a:rPr>
            <a:t>　一方で、基準財政需要額参入見込額の減少や充当可能基金も減少していることから、将来負担比率の分子は増加傾向にある。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市債の借入額と償還額のバランスを考慮し、財政の健全性を維持する。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千葉県成田市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財政調整基金については、給与改定等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3,752,908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千円の取崩しを行った一方で、前年度の決算剰余金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や土地開発基金廃止に伴い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2,804,097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948,811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また、空港周辺対策事業基金については、運用収入の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千円の減額となった。大栄工業団地汚水処理施設等維持管理基金は、運用収入として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千円を積立てたことにより、残額は増額となった。国際交流基金は、国際交流事業の財源として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千円の取崩しを行ったことにより、減額となった。と畜場跡地整備基金は、運用収入及び貸地料として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千円を積立てたことにより、残高は増額となった。森林環境整備基金は、運用収入及び森林環境譲与税の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千円の積立てを行う一方、森林整備事業の財源として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17,267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の大規模事業の実施に備え、今後も行政改革推進計画の措置事項の確実な実践や、行政評価、実施計画のローリングを活用した事務事業の見直しを行い、経常的経費の削減を図るとともに、基金残高の標準財政規模に占める割合を考慮しつつ、財政調整基金をはじめとする各基金の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・空港周辺対策事業基金　　　　　　　　　：空港周辺の土地利用などを円滑に推進する。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・大栄工業団地汚水処理施設等維持管理基金：大栄工業団地内の汚水処理施設、井戸及び給水施設の維持管理費用に充てる。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・国際交流基金　　　　　　　　　　　　　：国際交流の振興に寄与する。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・と畜場跡地整備基金　　　　　　　　　　：と畜場跡地及び施設の整備資金に充てる。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・森林環境整備基金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森林整備やその促進に充てる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・空港周辺対策事業基金：運用収入の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51,222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51,081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・大栄工業団地汚水処理施設等維持管理基金：運用収入として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千円を積立てたことにより、残額は増額となった。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・国際交流基金：国際交流事業の財源として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36,668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千円の取崩しを行ったことにより、減額となった。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・と畜場跡地整備基金：運用収入及び貸地料として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千円を積立てたことにより、残高は増額となった。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・森林環境整備基金：運用収入及び森林環境譲与税の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23,124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千円の積立てを行う一方、森林整備事業の財源として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17,267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5,837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空港周辺対策事業基金については、成田空港の更なる機能強化に伴い、今後も騒音対策・環境対策に資する事業費の増加が見込まれることから、運用方法の検討が必要である。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本市では、例年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月補正予算以降において、地方財政法第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項に基づき前年度の決算剰余金（実質収支額）の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を下らない額の積立てを行っているほか、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月補正予算においては決算見込みに応じて適宜積立てを行っている。令和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年度の財政調整基金の残高は、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の実施に伴い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3,752,908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千円の取崩しを行った一方で、前年度の決算剰余金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や土地開発基金廃止に伴い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2,804,097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948,811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年度の財政調整基金残高の標準財政規模に占める割合は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一般的な目安としている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％を下回ったものの、決算剰余金の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を下らない額の積立てを考慮すると、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適正な水準を確保できていると分析している。今後も引き続き、財政調整基金残高に留意し、将来の大規模事業の実施に備えた適切な運用に努める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年度においても、減債基金の取崩しはなく、運用収入の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円の積立てのみを行った。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年度において取崩しを行っていたが、平成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年度以降は運用収入の積立てのみで、取崩しは行っていない。本市では、元金均等または元利均等により計画的に市債を償還しているため、急激な償還額の増加は生じないものと見込んでいる。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固定資産税をはじめとする空港関連の税収に支えられ、類似団体中</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位の財政力となっており、近年は横ばいで推移している。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しかしながら、高齢化の進行及び子育て施策の拡充等に伴う扶助費や人件費などの義務的経費の増加が見込まれる。また、公共施設等の更新や長寿命化などの投資的経費についても多くの支出が見込まれるとともに、施設の維持管理経費等の経常的経費についても、昨今の物価高騰や賃金の上昇に伴う増加が想定されることから、より一層の効率的かつ効果的な行財政運営に努め、今後も財政の健全性を維持す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37</xdr:row>
      <xdr:rowOff>3628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128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140607</xdr:rowOff>
    </xdr:from>
    <xdr:to>
      <xdr:col>19</xdr:col>
      <xdr:colOff>133350</xdr:colOff>
      <xdr:row>37</xdr:row>
      <xdr:rowOff>3628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36</xdr:row>
      <xdr:rowOff>140607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1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71664</xdr:rowOff>
    </xdr:from>
    <xdr:to>
      <xdr:col>11</xdr:col>
      <xdr:colOff>31750</xdr:colOff>
      <xdr:row>36</xdr:row>
      <xdr:rowOff>140607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438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89807</xdr:rowOff>
    </xdr:from>
    <xdr:to>
      <xdr:col>23</xdr:col>
      <xdr:colOff>184150</xdr:colOff>
      <xdr:row>37</xdr:row>
      <xdr:rowOff>19957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11084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124278</xdr:rowOff>
    </xdr:from>
    <xdr:to>
      <xdr:col>19</xdr:col>
      <xdr:colOff>184150</xdr:colOff>
      <xdr:row>37</xdr:row>
      <xdr:rowOff>54428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64605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6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89807</xdr:rowOff>
    </xdr:from>
    <xdr:to>
      <xdr:col>15</xdr:col>
      <xdr:colOff>133350</xdr:colOff>
      <xdr:row>37</xdr:row>
      <xdr:rowOff>19957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30134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20864</xdr:rowOff>
    </xdr:from>
    <xdr:to>
      <xdr:col>7</xdr:col>
      <xdr:colOff>31750</xdr:colOff>
      <xdr:row>36</xdr:row>
      <xdr:rowOff>122464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132641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歳入において、企業収益の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による法人住民税の</a:t>
          </a:r>
          <a:r>
            <a:rPr kumimoji="1" lang="ja-JP" altLang="en-US" sz="1000">
              <a:solidFill>
                <a:schemeClr val="dk1"/>
              </a:solidFill>
              <a:effectLst/>
              <a:latin typeface="+mn-lt"/>
              <a:ea typeface="+mn-ea"/>
              <a:cs typeface="+mn-cs"/>
            </a:rPr>
            <a:t>減や償却資産の大臣配分額の減</a:t>
          </a:r>
          <a:r>
            <a:rPr kumimoji="1" lang="ja-JP" altLang="ja-JP" sz="1000">
              <a:solidFill>
                <a:schemeClr val="dk1"/>
              </a:solidFill>
              <a:effectLst/>
              <a:latin typeface="+mn-lt"/>
              <a:ea typeface="+mn-ea"/>
              <a:cs typeface="+mn-cs"/>
            </a:rPr>
            <a:t>などにより、経常一般財源が前年度比</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また、</a:t>
          </a:r>
          <a:r>
            <a:rPr kumimoji="1" lang="ja-JP" altLang="ja-JP" sz="1000">
              <a:solidFill>
                <a:schemeClr val="dk1"/>
              </a:solidFill>
              <a:effectLst/>
              <a:latin typeface="+mn-lt"/>
              <a:ea typeface="+mn-ea"/>
              <a:cs typeface="+mn-cs"/>
            </a:rPr>
            <a:t>歳出においては</a:t>
          </a:r>
          <a:r>
            <a:rPr kumimoji="1" lang="ja-JP" altLang="en-US" sz="1000">
              <a:solidFill>
                <a:schemeClr val="dk1"/>
              </a:solidFill>
              <a:effectLst/>
              <a:latin typeface="+mn-lt"/>
              <a:ea typeface="+mn-ea"/>
              <a:cs typeface="+mn-cs"/>
            </a:rPr>
            <a:t>、障害者福祉サービスに係る扶助費の増や物価高騰等に伴う物件費等の増により、経常的経費に充当された一般財源が前年度比</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10.7</a:t>
          </a:r>
          <a:r>
            <a:rPr kumimoji="1" lang="ja-JP" altLang="en-US" sz="1000">
              <a:solidFill>
                <a:schemeClr val="dk1"/>
              </a:solidFill>
              <a:effectLst/>
              <a:latin typeface="+mn-lt"/>
              <a:ea typeface="+mn-ea"/>
              <a:cs typeface="+mn-cs"/>
            </a:rPr>
            <a:t>億円増加し、経常収支比率が</a:t>
          </a:r>
          <a:r>
            <a:rPr kumimoji="1" lang="en-US" altLang="ja-JP" sz="1000">
              <a:solidFill>
                <a:schemeClr val="dk1"/>
              </a:solidFill>
              <a:effectLst/>
              <a:latin typeface="+mn-lt"/>
              <a:ea typeface="+mn-ea"/>
              <a:cs typeface="+mn-cs"/>
            </a:rPr>
            <a:t>3.3</a:t>
          </a:r>
          <a:r>
            <a:rPr kumimoji="1" lang="ja-JP" altLang="en-US" sz="1000">
              <a:solidFill>
                <a:schemeClr val="dk1"/>
              </a:solidFill>
              <a:effectLst/>
              <a:latin typeface="+mn-lt"/>
              <a:ea typeface="+mn-ea"/>
              <a:cs typeface="+mn-cs"/>
            </a:rPr>
            <a:t>％増加した。</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今後も</a:t>
          </a:r>
          <a:r>
            <a:rPr kumimoji="1" lang="ja-JP" altLang="ja-JP" sz="1000">
              <a:solidFill>
                <a:schemeClr val="dk1"/>
              </a:solidFill>
              <a:effectLst/>
              <a:latin typeface="+mn-lt"/>
              <a:ea typeface="+mn-ea"/>
              <a:cs typeface="+mn-cs"/>
            </a:rPr>
            <a:t>公共施設の老朽化に伴う維持管理経費などの増加が見込まれることから、更なる歳入確保を図るとともに、事務事業の見直し、効率化を図ることで経常的経費の削減に努める。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0892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164677</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8022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60</xdr:row>
      <xdr:rowOff>41487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8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156633</xdr:rowOff>
    </xdr:from>
    <xdr:to>
      <xdr:col>11</xdr:col>
      <xdr:colOff>31750</xdr:colOff>
      <xdr:row>60</xdr:row>
      <xdr:rowOff>41487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7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113877</xdr:rowOff>
    </xdr:from>
    <xdr:to>
      <xdr:col>15</xdr:col>
      <xdr:colOff>133350</xdr:colOff>
      <xdr:row>60</xdr:row>
      <xdr:rowOff>44027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102464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成田空港の更なる機能強化や卸売市場の輸出拠点化、待機児童対策や保育の質の向上等、複雑多様化する行政需要に対応するため、相当数の職員を確保していることから、人口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人当たりの人件費・物件費等決算額が高額となっている。</a:t>
          </a:r>
          <a:endParaRPr lang="ja-JP" altLang="ja-JP" sz="11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年度は、給与改定等に伴う一般職給料などの人件費が前年度比</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億円増加し、</a:t>
          </a:r>
          <a:r>
            <a:rPr kumimoji="1" lang="ja-JP" altLang="en-US" sz="1000">
              <a:solidFill>
                <a:schemeClr val="dk1"/>
              </a:solidFill>
              <a:effectLst/>
              <a:latin typeface="+mn-lt"/>
              <a:ea typeface="+mn-ea"/>
              <a:cs typeface="+mn-cs"/>
            </a:rPr>
            <a:t>物件費についても、標準化対応等による電算システム管理</a:t>
          </a:r>
          <a:r>
            <a:rPr kumimoji="1" lang="ja-JP" altLang="ja-JP" sz="1000">
              <a:solidFill>
                <a:schemeClr val="dk1"/>
              </a:solidFill>
              <a:effectLst/>
              <a:latin typeface="+mn-lt"/>
              <a:ea typeface="+mn-ea"/>
              <a:cs typeface="+mn-cs"/>
            </a:rPr>
            <a:t>委託料の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a:t>
          </a:r>
          <a:r>
            <a:rPr kumimoji="1" lang="ja-JP" altLang="en-US"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3.6</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　今後も必要な業務量に応じた職員数の見直しを行い、職員定数及び職員給与の適正化に努める。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137292</xdr:rowOff>
    </xdr:from>
    <xdr:to>
      <xdr:col>23</xdr:col>
      <xdr:colOff>133350</xdr:colOff>
      <xdr:row>88</xdr:row>
      <xdr:rowOff>87658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53442"/>
          <a:ext cx="838200" cy="1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137292</xdr:rowOff>
    </xdr:from>
    <xdr:to>
      <xdr:col>19</xdr:col>
      <xdr:colOff>133350</xdr:colOff>
      <xdr:row>88</xdr:row>
      <xdr:rowOff>80728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053442"/>
          <a:ext cx="889000" cy="1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122265</xdr:rowOff>
    </xdr:from>
    <xdr:to>
      <xdr:col>15</xdr:col>
      <xdr:colOff>82550</xdr:colOff>
      <xdr:row>88</xdr:row>
      <xdr:rowOff>80728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038415"/>
          <a:ext cx="889000" cy="1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105173</xdr:rowOff>
    </xdr:from>
    <xdr:to>
      <xdr:col>11</xdr:col>
      <xdr:colOff>31750</xdr:colOff>
      <xdr:row>87</xdr:row>
      <xdr:rowOff>122265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5021323"/>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145270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0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36858</xdr:rowOff>
    </xdr:from>
    <xdr:to>
      <xdr:col>23</xdr:col>
      <xdr:colOff>184150</xdr:colOff>
      <xdr:row>88</xdr:row>
      <xdr:rowOff>138458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1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104185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2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86492</xdr:rowOff>
    </xdr:from>
    <xdr:to>
      <xdr:col>19</xdr:col>
      <xdr:colOff>184150</xdr:colOff>
      <xdr:row>88</xdr:row>
      <xdr:rowOff>16642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1419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8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29928</xdr:rowOff>
    </xdr:from>
    <xdr:to>
      <xdr:col>15</xdr:col>
      <xdr:colOff>133350</xdr:colOff>
      <xdr:row>88</xdr:row>
      <xdr:rowOff>131528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1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116305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71465</xdr:rowOff>
    </xdr:from>
    <xdr:to>
      <xdr:col>11</xdr:col>
      <xdr:colOff>82550</xdr:colOff>
      <xdr:row>88</xdr:row>
      <xdr:rowOff>1615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9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157842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07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54373</xdr:rowOff>
    </xdr:from>
    <xdr:to>
      <xdr:col>7</xdr:col>
      <xdr:colOff>31750</xdr:colOff>
      <xdr:row>87</xdr:row>
      <xdr:rowOff>155973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9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140750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05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近隣</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町との合併があったことにより、給与構造改革の導入時期が国から遅れたことが主な要因となり、</a:t>
          </a:r>
          <a:r>
            <a:rPr kumimoji="1" lang="ja-JP" altLang="ja-JP" sz="1100" b="0" i="0" baseline="0">
              <a:solidFill>
                <a:schemeClr val="dk1"/>
              </a:solidFill>
              <a:effectLst/>
              <a:latin typeface="+mn-lt"/>
              <a:ea typeface="+mn-ea"/>
              <a:cs typeface="+mn-cs"/>
            </a:rPr>
            <a:t>類似団体等と比べ</a:t>
          </a:r>
          <a:r>
            <a:rPr kumimoji="1" lang="ja-JP" altLang="ja-JP" sz="1100">
              <a:solidFill>
                <a:schemeClr val="dk1"/>
              </a:solidFill>
              <a:effectLst/>
              <a:latin typeface="+mn-lt"/>
              <a:ea typeface="+mn-ea"/>
              <a:cs typeface="+mn-cs"/>
            </a:rPr>
            <a:t>高い水準となっている。</a:t>
          </a:r>
          <a:endParaRPr lang="ja-JP" altLang="ja-JP" sz="1400">
            <a:effectLst/>
          </a:endParaRPr>
        </a:p>
        <a:p>
          <a:r>
            <a:rPr kumimoji="1" lang="ja-JP" altLang="ja-JP" sz="1100">
              <a:solidFill>
                <a:schemeClr val="dk1"/>
              </a:solidFill>
              <a:effectLst/>
              <a:latin typeface="+mn-lt"/>
              <a:ea typeface="+mn-ea"/>
              <a:cs typeface="+mn-cs"/>
            </a:rPr>
            <a:t>　昇給停止や職制の見直しを実施した結果、県内の市平均に近い水準となっているが、今後も給与水準の適正化に留意していく。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100541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278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成田空港の更なる機能強化や卸売市場の輸出拠点化、待機児童対策や保育の質の向上等、複雑多様化する行政需要に対応するため、相当数の職員を確保している。</a:t>
          </a:r>
          <a:endParaRPr lang="ja-JP" altLang="ja-JP" sz="1400">
            <a:effectLst/>
          </a:endParaRPr>
        </a:p>
        <a:p>
          <a:r>
            <a:rPr kumimoji="1" lang="ja-JP" altLang="ja-JP" sz="1100">
              <a:solidFill>
                <a:schemeClr val="dk1"/>
              </a:solidFill>
              <a:effectLst/>
              <a:latin typeface="+mn-lt"/>
              <a:ea typeface="+mn-ea"/>
              <a:cs typeface="+mn-cs"/>
            </a:rPr>
            <a:t>　今後も必要な業務量に応じた職員数の見直しを行い、適正な定員管理に努める。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154940</xdr:rowOff>
    </xdr:from>
    <xdr:to>
      <xdr:col>81</xdr:col>
      <xdr:colOff>44450</xdr:colOff>
      <xdr:row>66</xdr:row>
      <xdr:rowOff>158962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47064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158962</xdr:rowOff>
    </xdr:from>
    <xdr:to>
      <xdr:col>77</xdr:col>
      <xdr:colOff>44450</xdr:colOff>
      <xdr:row>67</xdr:row>
      <xdr:rowOff>13653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47466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160972</xdr:rowOff>
    </xdr:from>
    <xdr:to>
      <xdr:col>72</xdr:col>
      <xdr:colOff>203200</xdr:colOff>
      <xdr:row>67</xdr:row>
      <xdr:rowOff>13653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766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138854</xdr:rowOff>
    </xdr:from>
    <xdr:to>
      <xdr:col>68</xdr:col>
      <xdr:colOff>152400</xdr:colOff>
      <xdr:row>66</xdr:row>
      <xdr:rowOff>160972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5455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122466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104140</xdr:rowOff>
    </xdr:from>
    <xdr:to>
      <xdr:col>81</xdr:col>
      <xdr:colOff>95250</xdr:colOff>
      <xdr:row>67</xdr:row>
      <xdr:rowOff>34290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76217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9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108162</xdr:rowOff>
    </xdr:from>
    <xdr:to>
      <xdr:col>77</xdr:col>
      <xdr:colOff>95250</xdr:colOff>
      <xdr:row>67</xdr:row>
      <xdr:rowOff>38312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23089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134303</xdr:rowOff>
    </xdr:from>
    <xdr:to>
      <xdr:col>73</xdr:col>
      <xdr:colOff>44450</xdr:colOff>
      <xdr:row>67</xdr:row>
      <xdr:rowOff>64453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49230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3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110172</xdr:rowOff>
    </xdr:from>
    <xdr:to>
      <xdr:col>68</xdr:col>
      <xdr:colOff>203200</xdr:colOff>
      <xdr:row>67</xdr:row>
      <xdr:rowOff>40322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25099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5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88054</xdr:rowOff>
    </xdr:from>
    <xdr:to>
      <xdr:col>64</xdr:col>
      <xdr:colOff>152400</xdr:colOff>
      <xdr:row>67</xdr:row>
      <xdr:rowOff>18204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2981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大規模事業の財源として借入を行った市債について、据置期間終了に伴い元金償還が開始されたことによる公債費の増などにより前年度比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今後も、市債の借入額と償還額とのバランスを考慮し、財政の健全性維持に努める。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61685</xdr:rowOff>
    </xdr:from>
    <xdr:to>
      <xdr:col>81</xdr:col>
      <xdr:colOff>44450</xdr:colOff>
      <xdr:row>44</xdr:row>
      <xdr:rowOff>107648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6054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61685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5365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83759</xdr:rowOff>
    </xdr:from>
    <xdr:to>
      <xdr:col>72</xdr:col>
      <xdr:colOff>203200</xdr:colOff>
      <xdr:row>43</xdr:row>
      <xdr:rowOff>164193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561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3326</xdr:rowOff>
    </xdr:from>
    <xdr:to>
      <xdr:col>68</xdr:col>
      <xdr:colOff>152400</xdr:colOff>
      <xdr:row>43</xdr:row>
      <xdr:rowOff>83759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756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56848</xdr:rowOff>
    </xdr:from>
    <xdr:to>
      <xdr:col>81</xdr:col>
      <xdr:colOff>95250</xdr:colOff>
      <xdr:row>44</xdr:row>
      <xdr:rowOff>158448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124175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10885</xdr:rowOff>
    </xdr:from>
    <xdr:to>
      <xdr:col>77</xdr:col>
      <xdr:colOff>95250</xdr:colOff>
      <xdr:row>44</xdr:row>
      <xdr:rowOff>112485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97262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113393</xdr:rowOff>
    </xdr:from>
    <xdr:to>
      <xdr:col>73</xdr:col>
      <xdr:colOff>44450</xdr:colOff>
      <xdr:row>44</xdr:row>
      <xdr:rowOff>43543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28320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市債の元金償還額が借入額を上回り、市債残高が前年度比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億円減少したものの、</a:t>
          </a:r>
          <a:r>
            <a:rPr kumimoji="1" lang="ja-JP" altLang="en-US" sz="1100">
              <a:solidFill>
                <a:schemeClr val="dk1"/>
              </a:solidFill>
              <a:effectLst/>
              <a:latin typeface="+mn-lt"/>
              <a:ea typeface="+mn-ea"/>
              <a:cs typeface="+mn-cs"/>
            </a:rPr>
            <a:t>財政調整基金等の充当可能基金が</a:t>
          </a:r>
          <a:r>
            <a:rPr kumimoji="1" lang="en-US" altLang="ja-JP" sz="1100">
              <a:solidFill>
                <a:schemeClr val="dk1"/>
              </a:solidFill>
              <a:effectLst/>
              <a:latin typeface="+mn-lt"/>
              <a:ea typeface="+mn-ea"/>
              <a:cs typeface="+mn-cs"/>
            </a:rPr>
            <a:t>12.4</a:t>
          </a:r>
          <a:r>
            <a:rPr kumimoji="1" lang="ja-JP" altLang="en-US" sz="1100">
              <a:solidFill>
                <a:schemeClr val="dk1"/>
              </a:solidFill>
              <a:effectLst/>
              <a:latin typeface="+mn-lt"/>
              <a:ea typeface="+mn-ea"/>
              <a:cs typeface="+mn-cs"/>
            </a:rPr>
            <a:t>億円減少したことや、</a:t>
          </a:r>
          <a:r>
            <a:rPr kumimoji="1" lang="ja-JP" altLang="ja-JP" sz="1100">
              <a:solidFill>
                <a:schemeClr val="dk1"/>
              </a:solidFill>
              <a:effectLst/>
              <a:latin typeface="+mn-lt"/>
              <a:ea typeface="+mn-ea"/>
              <a:cs typeface="+mn-cs"/>
            </a:rPr>
            <a:t>交付税措置対象となる公債費など基準財政需要額参入見込額が</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億円減少したことにより、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大規模事業の進捗状況等により一時的に増加が見込まれているが、中長期的には将来負担比率は逓減していくものと分析している。市債の借入額と償還額とのバランスを考慮し、財政の健全性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130447</xdr:rowOff>
    </xdr:from>
    <xdr:to>
      <xdr:col>81</xdr:col>
      <xdr:colOff>44450</xdr:colOff>
      <xdr:row>23</xdr:row>
      <xdr:rowOff>8981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902347"/>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94252</xdr:rowOff>
    </xdr:from>
    <xdr:to>
      <xdr:col>77</xdr:col>
      <xdr:colOff>44450</xdr:colOff>
      <xdr:row>22</xdr:row>
      <xdr:rowOff>130447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86615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94252</xdr:rowOff>
    </xdr:from>
    <xdr:to>
      <xdr:col>72</xdr:col>
      <xdr:colOff>203200</xdr:colOff>
      <xdr:row>23</xdr:row>
      <xdr:rowOff>83094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866152"/>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35651</xdr:rowOff>
    </xdr:from>
    <xdr:to>
      <xdr:col>68</xdr:col>
      <xdr:colOff>152400</xdr:colOff>
      <xdr:row>23</xdr:row>
      <xdr:rowOff>83094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807551"/>
          <a:ext cx="889000" cy="2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96446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129631</xdr:rowOff>
    </xdr:from>
    <xdr:to>
      <xdr:col>81</xdr:col>
      <xdr:colOff>95250</xdr:colOff>
      <xdr:row>23</xdr:row>
      <xdr:rowOff>59781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9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25508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79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79647</xdr:rowOff>
    </xdr:from>
    <xdr:to>
      <xdr:col>77</xdr:col>
      <xdr:colOff>95250</xdr:colOff>
      <xdr:row>23</xdr:row>
      <xdr:rowOff>9797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8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166024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93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43452</xdr:rowOff>
    </xdr:from>
    <xdr:to>
      <xdr:col>73</xdr:col>
      <xdr:colOff>44450</xdr:colOff>
      <xdr:row>22</xdr:row>
      <xdr:rowOff>145052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8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129829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90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23</xdr:row>
      <xdr:rowOff>32294</xdr:rowOff>
    </xdr:from>
    <xdr:to>
      <xdr:col>68</xdr:col>
      <xdr:colOff>203200</xdr:colOff>
      <xdr:row>23</xdr:row>
      <xdr:rowOff>133894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9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118671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40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156301</xdr:rowOff>
    </xdr:from>
    <xdr:to>
      <xdr:col>64</xdr:col>
      <xdr:colOff>152400</xdr:colOff>
      <xdr:row>22</xdr:row>
      <xdr:rowOff>86451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7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71228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8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成田空港の更なる機能強化や卸売市場の輸出拠点化、待機児童対策や保育の質の向上等、複雑多様化する行政需要に対応するため、相当数の職員を確保していることから、類似団体等と比べ高い水準となっている。</a:t>
          </a:r>
          <a:endParaRPr lang="ja-JP" altLang="ja-JP" sz="1400">
            <a:effectLst/>
          </a:endParaRPr>
        </a:p>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年度においても、給与改定等に伴う一般職給料の増加などにより、前年度</a:t>
          </a:r>
          <a:r>
            <a:rPr kumimoji="1" lang="ja-JP" altLang="en-US" sz="1100" b="0" i="0" baseline="0">
              <a:solidFill>
                <a:schemeClr val="dk1"/>
              </a:solidFill>
              <a:effectLst/>
              <a:latin typeface="+mn-lt"/>
              <a:ea typeface="+mn-ea"/>
              <a:cs typeface="+mn-cs"/>
            </a:rPr>
            <a:t>比微増の</a:t>
          </a:r>
          <a:r>
            <a:rPr kumimoji="1" lang="en-US" altLang="ja-JP" sz="1100" b="0" i="0" baseline="0">
              <a:solidFill>
                <a:schemeClr val="dk1"/>
              </a:solidFill>
              <a:effectLst/>
              <a:latin typeface="+mn-lt"/>
              <a:ea typeface="+mn-ea"/>
              <a:cs typeface="+mn-cs"/>
            </a:rPr>
            <a:t>30.8</a:t>
          </a:r>
          <a:r>
            <a:rPr kumimoji="1" lang="ja-JP" altLang="ja-JP" sz="1100" b="0" i="0" baseline="0">
              <a:solidFill>
                <a:schemeClr val="dk1"/>
              </a:solidFill>
              <a:effectLst/>
              <a:latin typeface="+mn-lt"/>
              <a:ea typeface="+mn-ea"/>
              <a:cs typeface="+mn-cs"/>
            </a:rPr>
            <a:t>％となっている。</a:t>
          </a:r>
          <a:endParaRPr lang="ja-JP" altLang="ja-JP" sz="1400">
            <a:effectLst/>
          </a:endParaRPr>
        </a:p>
        <a:p>
          <a:r>
            <a:rPr kumimoji="1" lang="ja-JP" altLang="ja-JP" sz="1100" b="0" i="0" baseline="0">
              <a:solidFill>
                <a:schemeClr val="dk1"/>
              </a:solidFill>
              <a:effectLst/>
              <a:latin typeface="+mn-lt"/>
              <a:ea typeface="+mn-ea"/>
              <a:cs typeface="+mn-cs"/>
            </a:rPr>
            <a:t>　今後も業務量に応じた職員数の見直しを行い、時間外勤務の縮減や定員管理と給与水準の適正化に努める。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146050</xdr:rowOff>
    </xdr:from>
    <xdr:to>
      <xdr:col>24</xdr:col>
      <xdr:colOff>25400</xdr:colOff>
      <xdr:row>39</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3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146050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86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100330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8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経常収支比率に占める物件費の割合は、類似団体と比較して上回っているが、</a:t>
          </a:r>
          <a:r>
            <a:rPr kumimoji="1" lang="ja-JP" altLang="ja-JP" sz="1100" b="0" i="0" baseline="0">
              <a:solidFill>
                <a:schemeClr val="dk1"/>
              </a:solidFill>
              <a:effectLst/>
              <a:latin typeface="+mn-lt"/>
              <a:ea typeface="+mn-ea"/>
              <a:cs typeface="+mn-cs"/>
            </a:rPr>
            <a:t>成田空港の騒音地域に建築された公共施設の維持管理費等の経費や、他市と共同で整備した斎場等の維持管理運営費について、他市から負担金を徴収し本市でまとめて支出していることなどが挙げられる。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年度は物価高騰の影響により委託料等の金額が上昇したことなどの理由で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39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18</xdr:row>
      <xdr:rowOff>53848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576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経常収支比率に占める扶助費の割合は、</a:t>
          </a:r>
          <a:r>
            <a:rPr kumimoji="1" lang="ja-JP" altLang="ja-JP" sz="1100" b="0" i="0" baseline="0">
              <a:solidFill>
                <a:schemeClr val="dk1"/>
              </a:solidFill>
              <a:effectLst/>
              <a:latin typeface="+mn-lt"/>
              <a:ea typeface="+mn-ea"/>
              <a:cs typeface="+mn-cs"/>
            </a:rPr>
            <a:t>類似団体等と比べ低い水準で推移しているが、</a:t>
          </a:r>
          <a:r>
            <a:rPr kumimoji="1" lang="ja-JP" altLang="ja-JP" sz="1100">
              <a:solidFill>
                <a:schemeClr val="dk1"/>
              </a:solidFill>
              <a:effectLst/>
              <a:latin typeface="+mn-lt"/>
              <a:ea typeface="+mn-ea"/>
              <a:cs typeface="+mn-cs"/>
            </a:rPr>
            <a:t>障害者福祉サービスに係る扶助費の</a:t>
          </a:r>
          <a:r>
            <a:rPr kumimoji="1" lang="ja-JP" altLang="en-US" sz="110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などにより、前年度比</a:t>
          </a:r>
          <a:r>
            <a:rPr kumimoji="1" lang="en-US" altLang="ja-JP" sz="1100" b="0" i="0" baseline="0">
              <a:solidFill>
                <a:schemeClr val="dk1"/>
              </a:solidFill>
              <a:effectLst/>
              <a:latin typeface="+mn-lt"/>
              <a:ea typeface="+mn-ea"/>
              <a:cs typeface="+mn-cs"/>
            </a:rPr>
            <a:t>5.7</a:t>
          </a:r>
          <a:r>
            <a:rPr kumimoji="1" lang="ja-JP" altLang="ja-JP" sz="1100" b="0" i="0" baseline="0">
              <a:solidFill>
                <a:schemeClr val="dk1"/>
              </a:solidFill>
              <a:effectLst/>
              <a:latin typeface="+mn-lt"/>
              <a:ea typeface="+mn-ea"/>
              <a:cs typeface="+mn-cs"/>
            </a:rPr>
            <a:t>％増の</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億円増加した。今後も高齢化の進行等により扶助費の増加が想定されることから、資格審査や給付の適正化に努め、財政構造の弾力性を維持する。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55</xdr:row>
      <xdr:rowOff>153670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100330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5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161307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近年はほぼ横ばいで推移しており、類似団体等の平均を大きく下回っている。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年度は、被保険者数の増による後期高齢者医療特別会計への繰出金が増加したこと等により、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今後も引き続き事務事業の見直しを行い、経常的経費の削減に努める。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170543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54</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54</xdr:row>
      <xdr:rowOff>105228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63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105228</xdr:rowOff>
    </xdr:from>
    <xdr:to>
      <xdr:col>69</xdr:col>
      <xdr:colOff>92075</xdr:colOff>
      <xdr:row>54</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54428</xdr:rowOff>
    </xdr:from>
    <xdr:to>
      <xdr:col>69</xdr:col>
      <xdr:colOff>142875</xdr:colOff>
      <xdr:row>54</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166205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経常収支比率に占める補助費等の割合は、類似団体等の平均を下回っており、低い水準を維持している。</a:t>
          </a:r>
          <a:endParaRPr lang="ja-JP" altLang="ja-JP" sz="1400">
            <a:effectLst/>
          </a:endParaRPr>
        </a:p>
        <a:p>
          <a:r>
            <a:rPr kumimoji="1" lang="ja-JP" altLang="ja-JP" sz="1100">
              <a:solidFill>
                <a:schemeClr val="dk1"/>
              </a:solidFill>
              <a:effectLst/>
              <a:latin typeface="+mn-lt"/>
              <a:ea typeface="+mn-ea"/>
              <a:cs typeface="+mn-cs"/>
            </a:rPr>
            <a:t>　補助金の公益性、必要性、適格性及び有効性の観点から、令和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年度に団体運営費補助金、令和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年度に事業費補助金の見直しを実施したところであり、今後も定期的な見直し、検証を行うことにより補助金支出の適正化を図る。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282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19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経常収支比率に占める公債費の割合は、</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14.4</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今後も大規模事業での市債活用を予定しており、短期的な公債費の増加が予想されるため、市債の借入額と償還額のバランスを考慮し、財政の健全性を維持する。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72137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995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26415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79</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995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79</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903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成田空港が所在することによる騒音対策等の行政需要などにより、人件費及び物件費が類似団体等の平均を上回っているが、公債費以外の項目においては、それらの平均を下回っている。</a:t>
          </a:r>
          <a:endParaRPr lang="ja-JP" altLang="ja-JP" sz="1400">
            <a:effectLst/>
          </a:endParaRPr>
        </a:p>
        <a:p>
          <a:r>
            <a:rPr kumimoji="1" lang="ja-JP" altLang="ja-JP" sz="1100" b="0" i="0" baseline="0">
              <a:solidFill>
                <a:schemeClr val="dk1"/>
              </a:solidFill>
              <a:effectLst/>
              <a:latin typeface="+mn-lt"/>
              <a:ea typeface="+mn-ea"/>
              <a:cs typeface="+mn-cs"/>
            </a:rPr>
            <a:t>　今後も引き続き事務事業の見直しを行い、経常的経費の削減に努める。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130810</xdr:rowOff>
    </xdr:from>
    <xdr:to>
      <xdr:col>82</xdr:col>
      <xdr:colOff>107950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895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75</xdr:row>
      <xdr:rowOff>130810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676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8890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8890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80010</xdr:rowOff>
    </xdr:from>
    <xdr:to>
      <xdr:col>78</xdr:col>
      <xdr:colOff>120650</xdr:colOff>
      <xdr:row>76</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20337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60592</xdr:rowOff>
    </xdr:from>
    <xdr:to>
      <xdr:col>29</xdr:col>
      <xdr:colOff>127000</xdr:colOff>
      <xdr:row>14</xdr:row>
      <xdr:rowOff>6833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7067"/>
          <a:ext cx="647700" cy="1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6833</xdr:rowOff>
    </xdr:from>
    <xdr:to>
      <xdr:col>26</xdr:col>
      <xdr:colOff>50800</xdr:colOff>
      <xdr:row>14</xdr:row>
      <xdr:rowOff>27502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54758"/>
          <a:ext cx="698500" cy="2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27502</xdr:rowOff>
    </xdr:from>
    <xdr:to>
      <xdr:col>22</xdr:col>
      <xdr:colOff>114300</xdr:colOff>
      <xdr:row>14</xdr:row>
      <xdr:rowOff>49771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5427"/>
          <a:ext cx="698500" cy="2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49771</xdr:rowOff>
    </xdr:from>
    <xdr:to>
      <xdr:col>18</xdr:col>
      <xdr:colOff>177800</xdr:colOff>
      <xdr:row>14</xdr:row>
      <xdr:rowOff>85433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97696"/>
          <a:ext cx="6985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109732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9792</xdr:rowOff>
    </xdr:from>
    <xdr:to>
      <xdr:col>29</xdr:col>
      <xdr:colOff>177800</xdr:colOff>
      <xdr:row>13</xdr:row>
      <xdr:rowOff>111392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89819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127483</xdr:rowOff>
    </xdr:from>
    <xdr:to>
      <xdr:col>26</xdr:col>
      <xdr:colOff>101600</xdr:colOff>
      <xdr:row>14</xdr:row>
      <xdr:rowOff>57633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0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67810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7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148152</xdr:rowOff>
    </xdr:from>
    <xdr:to>
      <xdr:col>22</xdr:col>
      <xdr:colOff>165100</xdr:colOff>
      <xdr:row>14</xdr:row>
      <xdr:rowOff>78302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88479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170421</xdr:rowOff>
    </xdr:from>
    <xdr:to>
      <xdr:col>19</xdr:col>
      <xdr:colOff>38100</xdr:colOff>
      <xdr:row>14</xdr:row>
      <xdr:rowOff>100571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46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110748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1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34633</xdr:rowOff>
    </xdr:from>
    <xdr:to>
      <xdr:col>15</xdr:col>
      <xdr:colOff>101600</xdr:colOff>
      <xdr:row>14</xdr:row>
      <xdr:rowOff>136233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8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146410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90272</xdr:rowOff>
    </xdr:from>
    <xdr:to>
      <xdr:col>29</xdr:col>
      <xdr:colOff>127000</xdr:colOff>
      <xdr:row>33</xdr:row>
      <xdr:rowOff>159118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14822"/>
          <a:ext cx="647700" cy="6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159118</xdr:rowOff>
    </xdr:from>
    <xdr:to>
      <xdr:col>26</xdr:col>
      <xdr:colOff>50800</xdr:colOff>
      <xdr:row>33</xdr:row>
      <xdr:rowOff>195351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083668"/>
          <a:ext cx="6985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195351</xdr:rowOff>
    </xdr:from>
    <xdr:to>
      <xdr:col>22</xdr:col>
      <xdr:colOff>114300</xdr:colOff>
      <xdr:row>33</xdr:row>
      <xdr:rowOff>279019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19901"/>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279019</xdr:rowOff>
    </xdr:from>
    <xdr:to>
      <xdr:col>18</xdr:col>
      <xdr:colOff>177800</xdr:colOff>
      <xdr:row>34</xdr:row>
      <xdr:rowOff>12167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203569"/>
          <a:ext cx="6985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2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39472</xdr:rowOff>
    </xdr:from>
    <xdr:to>
      <xdr:col>29</xdr:col>
      <xdr:colOff>177800</xdr:colOff>
      <xdr:row>33</xdr:row>
      <xdr:rowOff>141072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596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157599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1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108318</xdr:rowOff>
    </xdr:from>
    <xdr:to>
      <xdr:col>26</xdr:col>
      <xdr:colOff>101600</xdr:colOff>
      <xdr:row>33</xdr:row>
      <xdr:rowOff>209918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03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48645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0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144551</xdr:rowOff>
    </xdr:from>
    <xdr:to>
      <xdr:col>22</xdr:col>
      <xdr:colOff>165100</xdr:colOff>
      <xdr:row>33</xdr:row>
      <xdr:rowOff>246151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06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84878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3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228219</xdr:rowOff>
    </xdr:from>
    <xdr:to>
      <xdr:col>19</xdr:col>
      <xdr:colOff>38100</xdr:colOff>
      <xdr:row>33</xdr:row>
      <xdr:rowOff>329819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168546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304267</xdr:rowOff>
    </xdr:from>
    <xdr:to>
      <xdr:col>15</xdr:col>
      <xdr:colOff>101600</xdr:colOff>
      <xdr:row>34</xdr:row>
      <xdr:rowOff>62967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2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73144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9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146764</xdr:rowOff>
    </xdr:from>
    <xdr:to>
      <xdr:col>24</xdr:col>
      <xdr:colOff>63500</xdr:colOff>
      <xdr:row>30</xdr:row>
      <xdr:rowOff>160617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90264"/>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160617</xdr:rowOff>
    </xdr:from>
    <xdr:to>
      <xdr:col>19</xdr:col>
      <xdr:colOff>177800</xdr:colOff>
      <xdr:row>30</xdr:row>
      <xdr:rowOff>160937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0411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160937</xdr:rowOff>
    </xdr:from>
    <xdr:to>
      <xdr:col>15</xdr:col>
      <xdr:colOff>50800</xdr:colOff>
      <xdr:row>31</xdr:row>
      <xdr:rowOff>33904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0443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33904</xdr:rowOff>
    </xdr:from>
    <xdr:to>
      <xdr:col>10</xdr:col>
      <xdr:colOff>114300</xdr:colOff>
      <xdr:row>31</xdr:row>
      <xdr:rowOff>82527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348854"/>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29196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95964</xdr:rowOff>
    </xdr:from>
    <xdr:to>
      <xdr:col>24</xdr:col>
      <xdr:colOff>114300</xdr:colOff>
      <xdr:row>31</xdr:row>
      <xdr:rowOff>26114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48991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109817</xdr:rowOff>
    </xdr:from>
    <xdr:to>
      <xdr:col>20</xdr:col>
      <xdr:colOff>38100</xdr:colOff>
      <xdr:row>31</xdr:row>
      <xdr:rowOff>39967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56494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02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110137</xdr:rowOff>
    </xdr:from>
    <xdr:to>
      <xdr:col>15</xdr:col>
      <xdr:colOff>101600</xdr:colOff>
      <xdr:row>31</xdr:row>
      <xdr:rowOff>40287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56814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0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154554</xdr:rowOff>
    </xdr:from>
    <xdr:to>
      <xdr:col>10</xdr:col>
      <xdr:colOff>165100</xdr:colOff>
      <xdr:row>31</xdr:row>
      <xdr:rowOff>84704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2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101231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0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31727</xdr:rowOff>
    </xdr:from>
    <xdr:to>
      <xdr:col>6</xdr:col>
      <xdr:colOff>38100</xdr:colOff>
      <xdr:row>31</xdr:row>
      <xdr:rowOff>133327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149854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1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16518</xdr:rowOff>
    </xdr:from>
    <xdr:to>
      <xdr:col>24</xdr:col>
      <xdr:colOff>63500</xdr:colOff>
      <xdr:row>55</xdr:row>
      <xdr:rowOff>54416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46268"/>
          <a:ext cx="8382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69259</xdr:rowOff>
    </xdr:from>
    <xdr:to>
      <xdr:col>19</xdr:col>
      <xdr:colOff>177800</xdr:colOff>
      <xdr:row>55</xdr:row>
      <xdr:rowOff>54416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27559"/>
          <a:ext cx="889000" cy="15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69259</xdr:rowOff>
    </xdr:from>
    <xdr:to>
      <xdr:col>15</xdr:col>
      <xdr:colOff>50800</xdr:colOff>
      <xdr:row>55</xdr:row>
      <xdr:rowOff>38757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27559"/>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24502</xdr:rowOff>
    </xdr:from>
    <xdr:to>
      <xdr:col>10</xdr:col>
      <xdr:colOff>114300</xdr:colOff>
      <xdr:row>55</xdr:row>
      <xdr:rowOff>38757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454252"/>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29853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137168</xdr:rowOff>
    </xdr:from>
    <xdr:to>
      <xdr:col>24</xdr:col>
      <xdr:colOff>114300</xdr:colOff>
      <xdr:row>55</xdr:row>
      <xdr:rowOff>67318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160045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3616</xdr:rowOff>
    </xdr:from>
    <xdr:to>
      <xdr:col>20</xdr:col>
      <xdr:colOff>38100</xdr:colOff>
      <xdr:row>55</xdr:row>
      <xdr:rowOff>105216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121743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18459</xdr:rowOff>
    </xdr:from>
    <xdr:to>
      <xdr:col>15</xdr:col>
      <xdr:colOff>101600</xdr:colOff>
      <xdr:row>54</xdr:row>
      <xdr:rowOff>120059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136586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159407</xdr:rowOff>
    </xdr:from>
    <xdr:to>
      <xdr:col>10</xdr:col>
      <xdr:colOff>165100</xdr:colOff>
      <xdr:row>55</xdr:row>
      <xdr:rowOff>89557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106084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145152</xdr:rowOff>
    </xdr:from>
    <xdr:to>
      <xdr:col>6</xdr:col>
      <xdr:colOff>38100</xdr:colOff>
      <xdr:row>55</xdr:row>
      <xdr:rowOff>75302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91829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77863</xdr:rowOff>
    </xdr:from>
    <xdr:to>
      <xdr:col>24</xdr:col>
      <xdr:colOff>63500</xdr:colOff>
      <xdr:row>76</xdr:row>
      <xdr:rowOff>94551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08063"/>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94551</xdr:rowOff>
    </xdr:from>
    <xdr:to>
      <xdr:col>19</xdr:col>
      <xdr:colOff>177800</xdr:colOff>
      <xdr:row>76</xdr:row>
      <xdr:rowOff>96208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24751"/>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84035</xdr:rowOff>
    </xdr:from>
    <xdr:to>
      <xdr:col>15</xdr:col>
      <xdr:colOff>50800</xdr:colOff>
      <xdr:row>76</xdr:row>
      <xdr:rowOff>96208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14235"/>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84035</xdr:rowOff>
    </xdr:from>
    <xdr:to>
      <xdr:col>10</xdr:col>
      <xdr:colOff>114300</xdr:colOff>
      <xdr:row>76</xdr:row>
      <xdr:rowOff>89979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142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27063</xdr:rowOff>
    </xdr:from>
    <xdr:to>
      <xdr:col>24</xdr:col>
      <xdr:colOff>114300</xdr:colOff>
      <xdr:row>76</xdr:row>
      <xdr:rowOff>128663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49940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43751</xdr:rowOff>
    </xdr:from>
    <xdr:to>
      <xdr:col>20</xdr:col>
      <xdr:colOff>38100</xdr:colOff>
      <xdr:row>76</xdr:row>
      <xdr:rowOff>145351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161879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45408</xdr:rowOff>
    </xdr:from>
    <xdr:to>
      <xdr:col>15</xdr:col>
      <xdr:colOff>101600</xdr:colOff>
      <xdr:row>76</xdr:row>
      <xdr:rowOff>147008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163536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5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33235</xdr:rowOff>
    </xdr:from>
    <xdr:to>
      <xdr:col>10</xdr:col>
      <xdr:colOff>165100</xdr:colOff>
      <xdr:row>76</xdr:row>
      <xdr:rowOff>134835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151363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3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39179</xdr:rowOff>
    </xdr:from>
    <xdr:to>
      <xdr:col>6</xdr:col>
      <xdr:colOff>38100</xdr:colOff>
      <xdr:row>76</xdr:row>
      <xdr:rowOff>140779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131906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151395</xdr:rowOff>
    </xdr:from>
    <xdr:to>
      <xdr:col>24</xdr:col>
      <xdr:colOff>63500</xdr:colOff>
      <xdr:row>98</xdr:row>
      <xdr:rowOff>65734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82045"/>
          <a:ext cx="838200" cy="8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65734</xdr:rowOff>
    </xdr:from>
    <xdr:to>
      <xdr:col>19</xdr:col>
      <xdr:colOff>177800</xdr:colOff>
      <xdr:row>98</xdr:row>
      <xdr:rowOff>131973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67834"/>
          <a:ext cx="889000" cy="6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165193</xdr:rowOff>
    </xdr:from>
    <xdr:to>
      <xdr:col>15</xdr:col>
      <xdr:colOff>50800</xdr:colOff>
      <xdr:row>98</xdr:row>
      <xdr:rowOff>131973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95843"/>
          <a:ext cx="889000" cy="1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165193</xdr:rowOff>
    </xdr:from>
    <xdr:to>
      <xdr:col>10</xdr:col>
      <xdr:colOff>114300</xdr:colOff>
      <xdr:row>99</xdr:row>
      <xdr:rowOff>40908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95843"/>
          <a:ext cx="889000" cy="2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44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100595</xdr:rowOff>
    </xdr:from>
    <xdr:to>
      <xdr:col>24</xdr:col>
      <xdr:colOff>114300</xdr:colOff>
      <xdr:row>98</xdr:row>
      <xdr:rowOff>30745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79022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0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14934</xdr:rowOff>
    </xdr:from>
    <xdr:to>
      <xdr:col>20</xdr:col>
      <xdr:colOff>38100</xdr:colOff>
      <xdr:row>98</xdr:row>
      <xdr:rowOff>116534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107661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90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81173</xdr:rowOff>
    </xdr:from>
    <xdr:to>
      <xdr:col>15</xdr:col>
      <xdr:colOff>101600</xdr:colOff>
      <xdr:row>99</xdr:row>
      <xdr:rowOff>11323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2450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7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114393</xdr:rowOff>
    </xdr:from>
    <xdr:to>
      <xdr:col>10</xdr:col>
      <xdr:colOff>165100</xdr:colOff>
      <xdr:row>98</xdr:row>
      <xdr:rowOff>44543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35670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161558</xdr:rowOff>
    </xdr:from>
    <xdr:to>
      <xdr:col>6</xdr:col>
      <xdr:colOff>38100</xdr:colOff>
      <xdr:row>99</xdr:row>
      <xdr:rowOff>91708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82835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101400</xdr:rowOff>
    </xdr:from>
    <xdr:to>
      <xdr:col>55</xdr:col>
      <xdr:colOff>0</xdr:colOff>
      <xdr:row>37</xdr:row>
      <xdr:rowOff>126165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50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49250</xdr:rowOff>
    </xdr:from>
    <xdr:to>
      <xdr:col>50</xdr:col>
      <xdr:colOff>114300</xdr:colOff>
      <xdr:row>37</xdr:row>
      <xdr:rowOff>126165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92900"/>
          <a:ext cx="889000" cy="7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49250</xdr:rowOff>
    </xdr:from>
    <xdr:to>
      <xdr:col>45</xdr:col>
      <xdr:colOff>177800</xdr:colOff>
      <xdr:row>37</xdr:row>
      <xdr:rowOff>159645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2900"/>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124489</xdr:rowOff>
    </xdr:from>
    <xdr:to>
      <xdr:col>41</xdr:col>
      <xdr:colOff>50800</xdr:colOff>
      <xdr:row>37</xdr:row>
      <xdr:rowOff>159645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39439"/>
          <a:ext cx="889000" cy="10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50600</xdr:rowOff>
    </xdr:from>
    <xdr:to>
      <xdr:col>55</xdr:col>
      <xdr:colOff>50800</xdr:colOff>
      <xdr:row>37</xdr:row>
      <xdr:rowOff>152200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29027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75365</xdr:rowOff>
    </xdr:from>
    <xdr:to>
      <xdr:col>50</xdr:col>
      <xdr:colOff>165100</xdr:colOff>
      <xdr:row>38</xdr:row>
      <xdr:rowOff>5515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168092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1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169900</xdr:rowOff>
    </xdr:from>
    <xdr:to>
      <xdr:col>46</xdr:col>
      <xdr:colOff>38100</xdr:colOff>
      <xdr:row>37</xdr:row>
      <xdr:rowOff>100050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91177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108845</xdr:rowOff>
    </xdr:from>
    <xdr:to>
      <xdr:col>41</xdr:col>
      <xdr:colOff>101600</xdr:colOff>
      <xdr:row>38</xdr:row>
      <xdr:rowOff>38995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30122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73689</xdr:rowOff>
    </xdr:from>
    <xdr:to>
      <xdr:col>36</xdr:col>
      <xdr:colOff>165100</xdr:colOff>
      <xdr:row>32</xdr:row>
      <xdr:rowOff>3839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166416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8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120160</xdr:rowOff>
    </xdr:from>
    <xdr:to>
      <xdr:col>55</xdr:col>
      <xdr:colOff>0</xdr:colOff>
      <xdr:row>55</xdr:row>
      <xdr:rowOff>78152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78460"/>
          <a:ext cx="838200" cy="1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120160</xdr:rowOff>
    </xdr:from>
    <xdr:to>
      <xdr:col>50</xdr:col>
      <xdr:colOff>114300</xdr:colOff>
      <xdr:row>56</xdr:row>
      <xdr:rowOff>119398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78460"/>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88015</xdr:rowOff>
    </xdr:from>
    <xdr:to>
      <xdr:col>45</xdr:col>
      <xdr:colOff>177800</xdr:colOff>
      <xdr:row>56</xdr:row>
      <xdr:rowOff>119398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46315"/>
          <a:ext cx="889000" cy="3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88015</xdr:rowOff>
    </xdr:from>
    <xdr:to>
      <xdr:col>41</xdr:col>
      <xdr:colOff>50800</xdr:colOff>
      <xdr:row>54</xdr:row>
      <xdr:rowOff>90932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46315"/>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34604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27352</xdr:rowOff>
    </xdr:from>
    <xdr:to>
      <xdr:col>55</xdr:col>
      <xdr:colOff>50800</xdr:colOff>
      <xdr:row>55</xdr:row>
      <xdr:rowOff>128952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50229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0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69360</xdr:rowOff>
    </xdr:from>
    <xdr:to>
      <xdr:col>50</xdr:col>
      <xdr:colOff>165100</xdr:colOff>
      <xdr:row>54</xdr:row>
      <xdr:rowOff>170960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16037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68598</xdr:rowOff>
    </xdr:from>
    <xdr:to>
      <xdr:col>46</xdr:col>
      <xdr:colOff>38100</xdr:colOff>
      <xdr:row>56</xdr:row>
      <xdr:rowOff>170198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15275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37215</xdr:rowOff>
    </xdr:from>
    <xdr:to>
      <xdr:col>41</xdr:col>
      <xdr:colOff>101600</xdr:colOff>
      <xdr:row>54</xdr:row>
      <xdr:rowOff>138815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9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155342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7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40132</xdr:rowOff>
    </xdr:from>
    <xdr:to>
      <xdr:col>36</xdr:col>
      <xdr:colOff>165100</xdr:colOff>
      <xdr:row>54</xdr:row>
      <xdr:rowOff>141732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158259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0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43551</xdr:rowOff>
    </xdr:from>
    <xdr:to>
      <xdr:col>55</xdr:col>
      <xdr:colOff>0</xdr:colOff>
      <xdr:row>76</xdr:row>
      <xdr:rowOff>52603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02301"/>
          <a:ext cx="838200" cy="18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52603</xdr:rowOff>
    </xdr:from>
    <xdr:to>
      <xdr:col>50</xdr:col>
      <xdr:colOff>114300</xdr:colOff>
      <xdr:row>76</xdr:row>
      <xdr:rowOff>98301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82803"/>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41790</xdr:rowOff>
    </xdr:from>
    <xdr:to>
      <xdr:col>45</xdr:col>
      <xdr:colOff>177800</xdr:colOff>
      <xdr:row>76</xdr:row>
      <xdr:rowOff>98301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557640"/>
          <a:ext cx="889000" cy="57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41790</xdr:rowOff>
    </xdr:from>
    <xdr:to>
      <xdr:col>41</xdr:col>
      <xdr:colOff>50800</xdr:colOff>
      <xdr:row>75</xdr:row>
      <xdr:rowOff>41951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557640"/>
          <a:ext cx="889000" cy="3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164201</xdr:rowOff>
    </xdr:from>
    <xdr:to>
      <xdr:col>55</xdr:col>
      <xdr:colOff>50800</xdr:colOff>
      <xdr:row>75</xdr:row>
      <xdr:rowOff>94351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15628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1803</xdr:rowOff>
    </xdr:from>
    <xdr:to>
      <xdr:col>50</xdr:col>
      <xdr:colOff>165100</xdr:colOff>
      <xdr:row>76</xdr:row>
      <xdr:rowOff>103403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119931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47501</xdr:rowOff>
    </xdr:from>
    <xdr:to>
      <xdr:col>46</xdr:col>
      <xdr:colOff>38100</xdr:colOff>
      <xdr:row>76</xdr:row>
      <xdr:rowOff>149101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165627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162440</xdr:rowOff>
    </xdr:from>
    <xdr:to>
      <xdr:col>41</xdr:col>
      <xdr:colOff>101600</xdr:colOff>
      <xdr:row>73</xdr:row>
      <xdr:rowOff>92590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5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109117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2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162601</xdr:rowOff>
    </xdr:from>
    <xdr:to>
      <xdr:col>36</xdr:col>
      <xdr:colOff>165100</xdr:colOff>
      <xdr:row>75</xdr:row>
      <xdr:rowOff>92751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109278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2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15091</xdr:rowOff>
    </xdr:from>
    <xdr:to>
      <xdr:col>55</xdr:col>
      <xdr:colOff>0</xdr:colOff>
      <xdr:row>95</xdr:row>
      <xdr:rowOff>67531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788491"/>
          <a:ext cx="838200" cy="5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15091</xdr:rowOff>
    </xdr:from>
    <xdr:to>
      <xdr:col>50</xdr:col>
      <xdr:colOff>114300</xdr:colOff>
      <xdr:row>95</xdr:row>
      <xdr:rowOff>147382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788491"/>
          <a:ext cx="889000" cy="64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133048</xdr:rowOff>
    </xdr:from>
    <xdr:to>
      <xdr:col>45</xdr:col>
      <xdr:colOff>177800</xdr:colOff>
      <xdr:row>95</xdr:row>
      <xdr:rowOff>147382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249348"/>
          <a:ext cx="889000" cy="1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125413</xdr:rowOff>
    </xdr:from>
    <xdr:to>
      <xdr:col>41</xdr:col>
      <xdr:colOff>50800</xdr:colOff>
      <xdr:row>94</xdr:row>
      <xdr:rowOff>133048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070263"/>
          <a:ext cx="889000" cy="1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16731</xdr:rowOff>
    </xdr:from>
    <xdr:to>
      <xdr:col>55</xdr:col>
      <xdr:colOff>50800</xdr:colOff>
      <xdr:row>95</xdr:row>
      <xdr:rowOff>118331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166608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135741</xdr:rowOff>
    </xdr:from>
    <xdr:to>
      <xdr:col>50</xdr:col>
      <xdr:colOff>165100</xdr:colOff>
      <xdr:row>92</xdr:row>
      <xdr:rowOff>65891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7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82418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51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96582</xdr:rowOff>
    </xdr:from>
    <xdr:to>
      <xdr:col>46</xdr:col>
      <xdr:colOff>38100</xdr:colOff>
      <xdr:row>96</xdr:row>
      <xdr:rowOff>26732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43259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82248</xdr:rowOff>
    </xdr:from>
    <xdr:to>
      <xdr:col>41</xdr:col>
      <xdr:colOff>101600</xdr:colOff>
      <xdr:row>95</xdr:row>
      <xdr:rowOff>12398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28925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9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74613</xdr:rowOff>
    </xdr:from>
    <xdr:to>
      <xdr:col>36</xdr:col>
      <xdr:colOff>165100</xdr:colOff>
      <xdr:row>94</xdr:row>
      <xdr:rowOff>4763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167340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2254</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17354"/>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122904</xdr:rowOff>
    </xdr:from>
    <xdr:to>
      <xdr:col>67</xdr:col>
      <xdr:colOff>101600</xdr:colOff>
      <xdr:row>38</xdr:row>
      <xdr:rowOff>53054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44181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5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76626</xdr:rowOff>
    </xdr:from>
    <xdr:to>
      <xdr:col>85</xdr:col>
      <xdr:colOff>127000</xdr:colOff>
      <xdr:row>74</xdr:row>
      <xdr:rowOff>94437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763926"/>
          <a:ext cx="8382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94361</xdr:rowOff>
    </xdr:from>
    <xdr:to>
      <xdr:col>81</xdr:col>
      <xdr:colOff>50800</xdr:colOff>
      <xdr:row>74</xdr:row>
      <xdr:rowOff>94437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78166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167322</xdr:rowOff>
    </xdr:from>
    <xdr:to>
      <xdr:col>76</xdr:col>
      <xdr:colOff>114300</xdr:colOff>
      <xdr:row>74</xdr:row>
      <xdr:rowOff>94361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683172"/>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167322</xdr:rowOff>
    </xdr:from>
    <xdr:to>
      <xdr:col>71</xdr:col>
      <xdr:colOff>177800</xdr:colOff>
      <xdr:row>74</xdr:row>
      <xdr:rowOff>138157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683172"/>
          <a:ext cx="889000" cy="14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25826</xdr:rowOff>
    </xdr:from>
    <xdr:to>
      <xdr:col>85</xdr:col>
      <xdr:colOff>177800</xdr:colOff>
      <xdr:row>74</xdr:row>
      <xdr:rowOff>127426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7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48703</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56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43637</xdr:rowOff>
    </xdr:from>
    <xdr:to>
      <xdr:col>81</xdr:col>
      <xdr:colOff>101600</xdr:colOff>
      <xdr:row>74</xdr:row>
      <xdr:rowOff>145237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161764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43561</xdr:rowOff>
    </xdr:from>
    <xdr:to>
      <xdr:col>76</xdr:col>
      <xdr:colOff>165100</xdr:colOff>
      <xdr:row>74</xdr:row>
      <xdr:rowOff>145161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161688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116522</xdr:rowOff>
    </xdr:from>
    <xdr:to>
      <xdr:col>72</xdr:col>
      <xdr:colOff>38100</xdr:colOff>
      <xdr:row>74</xdr:row>
      <xdr:rowOff>46672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6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63199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4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87357</xdr:rowOff>
    </xdr:from>
    <xdr:to>
      <xdr:col>67</xdr:col>
      <xdr:colOff>101600</xdr:colOff>
      <xdr:row>75</xdr:row>
      <xdr:rowOff>17507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42472</xdr:rowOff>
    </xdr:from>
    <xdr:to>
      <xdr:col>85</xdr:col>
      <xdr:colOff>127000</xdr:colOff>
      <xdr:row>98</xdr:row>
      <xdr:rowOff>71732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44572"/>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56745</xdr:rowOff>
    </xdr:from>
    <xdr:to>
      <xdr:col>81</xdr:col>
      <xdr:colOff>50800</xdr:colOff>
      <xdr:row>98</xdr:row>
      <xdr:rowOff>71732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58845"/>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31572</xdr:rowOff>
    </xdr:from>
    <xdr:to>
      <xdr:col>76</xdr:col>
      <xdr:colOff>114300</xdr:colOff>
      <xdr:row>98</xdr:row>
      <xdr:rowOff>56745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33672"/>
          <a:ext cx="889000" cy="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31572</xdr:rowOff>
    </xdr:from>
    <xdr:to>
      <xdr:col>71</xdr:col>
      <xdr:colOff>177800</xdr:colOff>
      <xdr:row>98</xdr:row>
      <xdr:rowOff>75499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3672"/>
          <a:ext cx="889000" cy="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163122</xdr:rowOff>
    </xdr:from>
    <xdr:to>
      <xdr:col>85</xdr:col>
      <xdr:colOff>177800</xdr:colOff>
      <xdr:row>98</xdr:row>
      <xdr:rowOff>93272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122499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20932</xdr:rowOff>
    </xdr:from>
    <xdr:to>
      <xdr:col>81</xdr:col>
      <xdr:colOff>101600</xdr:colOff>
      <xdr:row>98</xdr:row>
      <xdr:rowOff>122532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113659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5945</xdr:rowOff>
    </xdr:from>
    <xdr:to>
      <xdr:col>76</xdr:col>
      <xdr:colOff>165100</xdr:colOff>
      <xdr:row>98</xdr:row>
      <xdr:rowOff>107545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98672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152222</xdr:rowOff>
    </xdr:from>
    <xdr:to>
      <xdr:col>72</xdr:col>
      <xdr:colOff>38100</xdr:colOff>
      <xdr:row>98</xdr:row>
      <xdr:rowOff>82372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98899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24699</xdr:rowOff>
    </xdr:from>
    <xdr:to>
      <xdr:col>67</xdr:col>
      <xdr:colOff>101600</xdr:colOff>
      <xdr:row>98</xdr:row>
      <xdr:rowOff>126299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117426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81026</xdr:rowOff>
    </xdr:from>
    <xdr:to>
      <xdr:col>116</xdr:col>
      <xdr:colOff>63500</xdr:colOff>
      <xdr:row>36</xdr:row>
      <xdr:rowOff>121031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253226"/>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121031</xdr:rowOff>
    </xdr:from>
    <xdr:to>
      <xdr:col>111</xdr:col>
      <xdr:colOff>177800</xdr:colOff>
      <xdr:row>37</xdr:row>
      <xdr:rowOff>82169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293231"/>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82169</xdr:rowOff>
    </xdr:from>
    <xdr:to>
      <xdr:col>107</xdr:col>
      <xdr:colOff>50800</xdr:colOff>
      <xdr:row>37</xdr:row>
      <xdr:rowOff>100838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2581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122936</xdr:rowOff>
    </xdr:from>
    <xdr:to>
      <xdr:col>102</xdr:col>
      <xdr:colOff>114300</xdr:colOff>
      <xdr:row>37</xdr:row>
      <xdr:rowOff>100838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29513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30226</xdr:rowOff>
    </xdr:from>
    <xdr:to>
      <xdr:col>116</xdr:col>
      <xdr:colOff>114300</xdr:colOff>
      <xdr:row>36</xdr:row>
      <xdr:rowOff>131826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53103</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70231</xdr:rowOff>
    </xdr:from>
    <xdr:to>
      <xdr:col>112</xdr:col>
      <xdr:colOff>38100</xdr:colOff>
      <xdr:row>37</xdr:row>
      <xdr:rowOff>381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16908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31369</xdr:rowOff>
    </xdr:from>
    <xdr:to>
      <xdr:col>107</xdr:col>
      <xdr:colOff>101600</xdr:colOff>
      <xdr:row>37</xdr:row>
      <xdr:rowOff>132969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149496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5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50038</xdr:rowOff>
    </xdr:from>
    <xdr:to>
      <xdr:col>102</xdr:col>
      <xdr:colOff>165100</xdr:colOff>
      <xdr:row>37</xdr:row>
      <xdr:rowOff>151638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168165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72136</xdr:rowOff>
    </xdr:from>
    <xdr:to>
      <xdr:col>98</xdr:col>
      <xdr:colOff>38100</xdr:colOff>
      <xdr:row>37</xdr:row>
      <xdr:rowOff>2286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164863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21304</xdr:rowOff>
    </xdr:from>
    <xdr:to>
      <xdr:col>116</xdr:col>
      <xdr:colOff>63500</xdr:colOff>
      <xdr:row>58</xdr:row>
      <xdr:rowOff>23533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5404"/>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21304</xdr:rowOff>
    </xdr:from>
    <xdr:to>
      <xdr:col>111</xdr:col>
      <xdr:colOff>177800</xdr:colOff>
      <xdr:row>58</xdr:row>
      <xdr:rowOff>21628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65404"/>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18447</xdr:rowOff>
    </xdr:from>
    <xdr:to>
      <xdr:col>107</xdr:col>
      <xdr:colOff>50800</xdr:colOff>
      <xdr:row>58</xdr:row>
      <xdr:rowOff>21628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2547"/>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18447</xdr:rowOff>
    </xdr:from>
    <xdr:to>
      <xdr:col>102</xdr:col>
      <xdr:colOff>114300</xdr:colOff>
      <xdr:row>58</xdr:row>
      <xdr:rowOff>19476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6254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142003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144183</xdr:rowOff>
    </xdr:from>
    <xdr:to>
      <xdr:col>116</xdr:col>
      <xdr:colOff>114300</xdr:colOff>
      <xdr:row>58</xdr:row>
      <xdr:rowOff>74333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167060</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6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141954</xdr:rowOff>
    </xdr:from>
    <xdr:to>
      <xdr:col>112</xdr:col>
      <xdr:colOff>38100</xdr:colOff>
      <xdr:row>58</xdr:row>
      <xdr:rowOff>72104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88631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6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142278</xdr:rowOff>
    </xdr:from>
    <xdr:to>
      <xdr:col>107</xdr:col>
      <xdr:colOff>101600</xdr:colOff>
      <xdr:row>58</xdr:row>
      <xdr:rowOff>72428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88955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6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139097</xdr:rowOff>
    </xdr:from>
    <xdr:to>
      <xdr:col>102</xdr:col>
      <xdr:colOff>165100</xdr:colOff>
      <xdr:row>58</xdr:row>
      <xdr:rowOff>69247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85774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6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140126</xdr:rowOff>
    </xdr:from>
    <xdr:to>
      <xdr:col>98</xdr:col>
      <xdr:colOff>38100</xdr:colOff>
      <xdr:row>58</xdr:row>
      <xdr:rowOff>70276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86803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6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90453</xdr:rowOff>
    </xdr:from>
    <xdr:to>
      <xdr:col>116</xdr:col>
      <xdr:colOff>63500</xdr:colOff>
      <xdr:row>76</xdr:row>
      <xdr:rowOff>117101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20653"/>
          <a:ext cx="8382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117101</xdr:rowOff>
    </xdr:from>
    <xdr:to>
      <xdr:col>111</xdr:col>
      <xdr:colOff>177800</xdr:colOff>
      <xdr:row>76</xdr:row>
      <xdr:rowOff>163638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47301"/>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163638</xdr:rowOff>
    </xdr:from>
    <xdr:to>
      <xdr:col>107</xdr:col>
      <xdr:colOff>50800</xdr:colOff>
      <xdr:row>77</xdr:row>
      <xdr:rowOff>12860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93838"/>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12860</xdr:rowOff>
    </xdr:from>
    <xdr:to>
      <xdr:col>102</xdr:col>
      <xdr:colOff>114300</xdr:colOff>
      <xdr:row>77</xdr:row>
      <xdr:rowOff>53648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14510"/>
          <a:ext cx="889000" cy="4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39653</xdr:rowOff>
    </xdr:from>
    <xdr:to>
      <xdr:col>116</xdr:col>
      <xdr:colOff>114300</xdr:colOff>
      <xdr:row>76</xdr:row>
      <xdr:rowOff>141253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18080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66301</xdr:rowOff>
    </xdr:from>
    <xdr:to>
      <xdr:col>112</xdr:col>
      <xdr:colOff>38100</xdr:colOff>
      <xdr:row>76</xdr:row>
      <xdr:rowOff>167901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159028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112838</xdr:rowOff>
    </xdr:from>
    <xdr:to>
      <xdr:col>107</xdr:col>
      <xdr:colOff>101600</xdr:colOff>
      <xdr:row>77</xdr:row>
      <xdr:rowOff>42988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34115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133510</xdr:rowOff>
    </xdr:from>
    <xdr:to>
      <xdr:col>102</xdr:col>
      <xdr:colOff>165100</xdr:colOff>
      <xdr:row>77</xdr:row>
      <xdr:rowOff>63660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54787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2848</xdr:rowOff>
    </xdr:from>
    <xdr:to>
      <xdr:col>98</xdr:col>
      <xdr:colOff>38100</xdr:colOff>
      <xdr:row>77</xdr:row>
      <xdr:rowOff>104448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95575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9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住民一人当たりの歳出決算額は、前年度比</a:t>
          </a:r>
          <a:r>
            <a:rPr kumimoji="1" lang="en-US" altLang="ja-JP" sz="1100">
              <a:solidFill>
                <a:schemeClr val="dk1"/>
              </a:solidFill>
              <a:effectLst/>
              <a:latin typeface="+mn-lt"/>
              <a:ea typeface="+mn-ea"/>
              <a:cs typeface="+mn-cs"/>
            </a:rPr>
            <a:t>11,557</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527,406</a:t>
          </a:r>
          <a:r>
            <a:rPr kumimoji="1" lang="ja-JP" altLang="ja-JP" sz="1100">
              <a:solidFill>
                <a:schemeClr val="dk1"/>
              </a:solidFill>
              <a:effectLst/>
              <a:latin typeface="+mn-lt"/>
              <a:ea typeface="+mn-ea"/>
              <a:cs typeface="+mn-cs"/>
            </a:rPr>
            <a:t>円であ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パークゴルフ場の整備工事や小学校の長寿命化改修工事などの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、普通建設事業費が前年度比</a:t>
          </a:r>
          <a:r>
            <a:rPr kumimoji="1" lang="en-US" altLang="ja-JP" sz="1100">
              <a:solidFill>
                <a:schemeClr val="dk1"/>
              </a:solidFill>
              <a:effectLst/>
              <a:latin typeface="+mn-lt"/>
              <a:ea typeface="+mn-ea"/>
              <a:cs typeface="+mn-cs"/>
            </a:rPr>
            <a:t>11,891</a:t>
          </a:r>
          <a:r>
            <a:rPr kumimoji="1" lang="ja-JP" altLang="en-US" sz="1100">
              <a:solidFill>
                <a:schemeClr val="dk1"/>
              </a:solidFill>
              <a:effectLst/>
              <a:latin typeface="+mn-lt"/>
              <a:ea typeface="+mn-ea"/>
              <a:cs typeface="+mn-cs"/>
            </a:rPr>
            <a:t>円減少している。その一方で、扶助費においては、定額減税調整給付金や</a:t>
          </a:r>
          <a:r>
            <a:rPr kumimoji="1" lang="ja-JP" altLang="ja-JP" sz="1100">
              <a:solidFill>
                <a:schemeClr val="dk1"/>
              </a:solidFill>
              <a:effectLst/>
              <a:latin typeface="+mn-lt"/>
              <a:ea typeface="+mn-ea"/>
              <a:cs typeface="+mn-cs"/>
            </a:rPr>
            <a:t>障害者福祉サービス</a:t>
          </a:r>
          <a:r>
            <a:rPr kumimoji="1" lang="ja-JP" altLang="en-US" sz="1100">
              <a:solidFill>
                <a:schemeClr val="dk1"/>
              </a:solidFill>
              <a:effectLst/>
              <a:latin typeface="+mn-lt"/>
              <a:ea typeface="+mn-ea"/>
              <a:cs typeface="+mn-cs"/>
            </a:rPr>
            <a:t>の増等により、前年度比</a:t>
          </a:r>
          <a:r>
            <a:rPr kumimoji="1" lang="en-US" altLang="ja-JP" sz="1100">
              <a:solidFill>
                <a:schemeClr val="dk1"/>
              </a:solidFill>
              <a:effectLst/>
              <a:latin typeface="+mn-lt"/>
              <a:ea typeface="+mn-ea"/>
              <a:cs typeface="+mn-cs"/>
            </a:rPr>
            <a:t>9,382</a:t>
          </a:r>
          <a:r>
            <a:rPr kumimoji="1" lang="ja-JP" altLang="en-US" sz="1100">
              <a:solidFill>
                <a:schemeClr val="dk1"/>
              </a:solidFill>
              <a:effectLst/>
              <a:latin typeface="+mn-lt"/>
              <a:ea typeface="+mn-ea"/>
              <a:cs typeface="+mn-cs"/>
            </a:rPr>
            <a:t>円増加した。また、積立金においては、土地開発基金を廃止したことによる財政調整基金積立金の増等により前年度比</a:t>
          </a:r>
          <a:r>
            <a:rPr kumimoji="1" lang="en-US" altLang="ja-JP" sz="1100">
              <a:solidFill>
                <a:schemeClr val="dk1"/>
              </a:solidFill>
              <a:effectLst/>
              <a:latin typeface="+mn-lt"/>
              <a:ea typeface="+mn-ea"/>
              <a:cs typeface="+mn-cs"/>
            </a:rPr>
            <a:t>6,400</a:t>
          </a:r>
          <a:r>
            <a:rPr kumimoji="1" lang="ja-JP" altLang="en-US" sz="1100">
              <a:solidFill>
                <a:schemeClr val="dk1"/>
              </a:solidFill>
              <a:effectLst/>
              <a:latin typeface="+mn-lt"/>
              <a:ea typeface="+mn-ea"/>
              <a:cs typeface="+mn-cs"/>
            </a:rPr>
            <a:t>円増加した。さらに、補助費等においては、法人市民税や固定資産税における過誤納還付金の増等により前年度比</a:t>
          </a:r>
          <a:r>
            <a:rPr kumimoji="1" lang="en-US" altLang="ja-JP" sz="1100">
              <a:solidFill>
                <a:schemeClr val="dk1"/>
              </a:solidFill>
              <a:effectLst/>
              <a:latin typeface="+mn-lt"/>
              <a:ea typeface="+mn-ea"/>
              <a:cs typeface="+mn-cs"/>
            </a:rPr>
            <a:t>2,600</a:t>
          </a:r>
          <a:r>
            <a:rPr kumimoji="1" lang="ja-JP" altLang="en-US" sz="1100">
              <a:solidFill>
                <a:schemeClr val="dk1"/>
              </a:solidFill>
              <a:effectLst/>
              <a:latin typeface="+mn-lt"/>
              <a:ea typeface="+mn-ea"/>
              <a:cs typeface="+mn-cs"/>
            </a:rPr>
            <a:t>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また、類似団体と比較して人件費、物件費の住民一人当たりのコストが高い状況である。人件費については、</a:t>
          </a:r>
          <a:r>
            <a:rPr kumimoji="1" lang="ja-JP" altLang="ja-JP" sz="1100" b="0" i="0" baseline="0">
              <a:solidFill>
                <a:schemeClr val="dk1"/>
              </a:solidFill>
              <a:effectLst/>
              <a:latin typeface="+mn-lt"/>
              <a:ea typeface="+mn-ea"/>
              <a:cs typeface="+mn-cs"/>
            </a:rPr>
            <a:t>成田空港の更なる機能強化や卸売市場の輸出拠点化、待機児童対策や保育の質の向上等、複雑多様化する行政需要に対応するため、相当数の職員を確保していることが主な要因として挙げられる。物件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物価高騰による</a:t>
          </a:r>
          <a:r>
            <a:rPr kumimoji="1" lang="ja-JP" altLang="ja-JP" sz="1100" b="0" i="0" baseline="0">
              <a:solidFill>
                <a:schemeClr val="dk1"/>
              </a:solidFill>
              <a:effectLst/>
              <a:latin typeface="+mn-lt"/>
              <a:ea typeface="+mn-ea"/>
              <a:cs typeface="+mn-cs"/>
            </a:rPr>
            <a:t>委託料の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などにより前年度比</a:t>
          </a:r>
          <a:r>
            <a:rPr kumimoji="1" lang="en-US" altLang="ja-JP" sz="1100" b="0" i="0" baseline="0">
              <a:solidFill>
                <a:schemeClr val="dk1"/>
              </a:solidFill>
              <a:effectLst/>
              <a:latin typeface="+mn-lt"/>
              <a:ea typeface="+mn-ea"/>
              <a:cs typeface="+mn-cs"/>
            </a:rPr>
            <a:t>2,321</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依然として類似団体の平均を上回っている状況である。今後も必要な業務量に応じた職員数の見直しを行い、職員定数及び職員給与の適正化に努めるとともに、引き続き事務事業の見直しを行うなど、経常的経費の削減に努める。公債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935</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となったが、今後も大規模事業での市債活用を予定しており、短期的な公債費の増加が予想されるため、市債の借入額と償還額のバランスを考慮した予算編成などにより、財政の健全性を維持する。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133,099
123,149
213.84
72,441,921
70,197,221
1,860,495
39,413,083
44,021,475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52832</xdr:rowOff>
    </xdr:from>
    <xdr:to>
      <xdr:col>24</xdr:col>
      <xdr:colOff>63500</xdr:colOff>
      <xdr:row>34</xdr:row>
      <xdr:rowOff>97980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882132"/>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34</xdr:row>
      <xdr:rowOff>97980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592099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91694</xdr:rowOff>
    </xdr:from>
    <xdr:to>
      <xdr:col>15</xdr:col>
      <xdr:colOff>50800</xdr:colOff>
      <xdr:row>34</xdr:row>
      <xdr:rowOff>101409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92099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152273</xdr:rowOff>
    </xdr:from>
    <xdr:to>
      <xdr:col>10</xdr:col>
      <xdr:colOff>114300</xdr:colOff>
      <xdr:row>34</xdr:row>
      <xdr:rowOff>101409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638673"/>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169625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2032</xdr:rowOff>
    </xdr:from>
    <xdr:to>
      <xdr:col>24</xdr:col>
      <xdr:colOff>114300</xdr:colOff>
      <xdr:row>34</xdr:row>
      <xdr:rowOff>103632</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24909</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47180</xdr:rowOff>
    </xdr:from>
    <xdr:to>
      <xdr:col>20</xdr:col>
      <xdr:colOff>38100</xdr:colOff>
      <xdr:row>34</xdr:row>
      <xdr:rowOff>148780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165307</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40894</xdr:rowOff>
    </xdr:from>
    <xdr:to>
      <xdr:col>15</xdr:col>
      <xdr:colOff>101600</xdr:colOff>
      <xdr:row>34</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159021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50609</xdr:rowOff>
    </xdr:from>
    <xdr:to>
      <xdr:col>10</xdr:col>
      <xdr:colOff>165100</xdr:colOff>
      <xdr:row>34</xdr:row>
      <xdr:rowOff>152209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168736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5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101473</xdr:rowOff>
    </xdr:from>
    <xdr:to>
      <xdr:col>6</xdr:col>
      <xdr:colOff>38100</xdr:colOff>
      <xdr:row>33</xdr:row>
      <xdr:rowOff>31623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5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48150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3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101463</xdr:rowOff>
    </xdr:from>
    <xdr:to>
      <xdr:col>24</xdr:col>
      <xdr:colOff>63500</xdr:colOff>
      <xdr:row>57</xdr:row>
      <xdr:rowOff>156144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74113"/>
          <a:ext cx="8382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140820</xdr:rowOff>
    </xdr:from>
    <xdr:to>
      <xdr:col>19</xdr:col>
      <xdr:colOff>177800</xdr:colOff>
      <xdr:row>57</xdr:row>
      <xdr:rowOff>156144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13470"/>
          <a:ext cx="88900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125351</xdr:rowOff>
    </xdr:from>
    <xdr:to>
      <xdr:col>15</xdr:col>
      <xdr:colOff>50800</xdr:colOff>
      <xdr:row>57</xdr:row>
      <xdr:rowOff>140820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9800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116188</xdr:rowOff>
    </xdr:from>
    <xdr:to>
      <xdr:col>10</xdr:col>
      <xdr:colOff>114300</xdr:colOff>
      <xdr:row>57</xdr:row>
      <xdr:rowOff>125351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45938"/>
          <a:ext cx="889000" cy="35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50663</xdr:rowOff>
    </xdr:from>
    <xdr:to>
      <xdr:col>24</xdr:col>
      <xdr:colOff>114300</xdr:colOff>
      <xdr:row>57</xdr:row>
      <xdr:rowOff>152263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73540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105344</xdr:rowOff>
    </xdr:from>
    <xdr:to>
      <xdr:col>20</xdr:col>
      <xdr:colOff>38100</xdr:colOff>
      <xdr:row>58</xdr:row>
      <xdr:rowOff>35494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26621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90020</xdr:rowOff>
    </xdr:from>
    <xdr:to>
      <xdr:col>15</xdr:col>
      <xdr:colOff>101600</xdr:colOff>
      <xdr:row>58</xdr:row>
      <xdr:rowOff>20170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36697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3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74551</xdr:rowOff>
    </xdr:from>
    <xdr:to>
      <xdr:col>10</xdr:col>
      <xdr:colOff>165100</xdr:colOff>
      <xdr:row>58</xdr:row>
      <xdr:rowOff>4701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21228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65388</xdr:rowOff>
    </xdr:from>
    <xdr:to>
      <xdr:col>6</xdr:col>
      <xdr:colOff>38100</xdr:colOff>
      <xdr:row>55</xdr:row>
      <xdr:rowOff>166988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158115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58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91495</xdr:rowOff>
    </xdr:from>
    <xdr:to>
      <xdr:col>24</xdr:col>
      <xdr:colOff>63500</xdr:colOff>
      <xdr:row>78</xdr:row>
      <xdr:rowOff>9017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93145"/>
          <a:ext cx="838200" cy="8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9017</xdr:rowOff>
    </xdr:from>
    <xdr:to>
      <xdr:col>19</xdr:col>
      <xdr:colOff>177800</xdr:colOff>
      <xdr:row>78</xdr:row>
      <xdr:rowOff>93965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82117"/>
          <a:ext cx="889000" cy="8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165379</xdr:rowOff>
    </xdr:from>
    <xdr:to>
      <xdr:col>15</xdr:col>
      <xdr:colOff>50800</xdr:colOff>
      <xdr:row>78</xdr:row>
      <xdr:rowOff>93965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67029"/>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165379</xdr:rowOff>
    </xdr:from>
    <xdr:to>
      <xdr:col>10</xdr:col>
      <xdr:colOff>114300</xdr:colOff>
      <xdr:row>79</xdr:row>
      <xdr:rowOff>6167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7029"/>
          <a:ext cx="889000" cy="18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40695</xdr:rowOff>
    </xdr:from>
    <xdr:to>
      <xdr:col>24</xdr:col>
      <xdr:colOff>114300</xdr:colOff>
      <xdr:row>77</xdr:row>
      <xdr:rowOff>142295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19122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129667</xdr:rowOff>
    </xdr:from>
    <xdr:to>
      <xdr:col>20</xdr:col>
      <xdr:colOff>38100</xdr:colOff>
      <xdr:row>78</xdr:row>
      <xdr:rowOff>59817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50944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2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43165</xdr:rowOff>
    </xdr:from>
    <xdr:to>
      <xdr:col>15</xdr:col>
      <xdr:colOff>101600</xdr:colOff>
      <xdr:row>78</xdr:row>
      <xdr:rowOff>144765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135892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0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114579</xdr:rowOff>
    </xdr:from>
    <xdr:to>
      <xdr:col>10</xdr:col>
      <xdr:colOff>165100</xdr:colOff>
      <xdr:row>78</xdr:row>
      <xdr:rowOff>44729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35856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126817</xdr:rowOff>
    </xdr:from>
    <xdr:to>
      <xdr:col>6</xdr:col>
      <xdr:colOff>38100</xdr:colOff>
      <xdr:row>79</xdr:row>
      <xdr:rowOff>56967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48094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9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79654</xdr:rowOff>
    </xdr:from>
    <xdr:to>
      <xdr:col>24</xdr:col>
      <xdr:colOff>63500</xdr:colOff>
      <xdr:row>95</xdr:row>
      <xdr:rowOff>50222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195954"/>
          <a:ext cx="838200" cy="1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109982</xdr:rowOff>
    </xdr:from>
    <xdr:to>
      <xdr:col>19</xdr:col>
      <xdr:colOff>177800</xdr:colOff>
      <xdr:row>95</xdr:row>
      <xdr:rowOff>50222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226282"/>
          <a:ext cx="889000" cy="1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109982</xdr:rowOff>
    </xdr:from>
    <xdr:to>
      <xdr:col>15</xdr:col>
      <xdr:colOff>50800</xdr:colOff>
      <xdr:row>95</xdr:row>
      <xdr:rowOff>42698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226282"/>
          <a:ext cx="889000" cy="1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42698</xdr:rowOff>
    </xdr:from>
    <xdr:to>
      <xdr:col>10</xdr:col>
      <xdr:colOff>114300</xdr:colOff>
      <xdr:row>95</xdr:row>
      <xdr:rowOff>102419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30448"/>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28854</xdr:rowOff>
    </xdr:from>
    <xdr:to>
      <xdr:col>24</xdr:col>
      <xdr:colOff>114300</xdr:colOff>
      <xdr:row>94</xdr:row>
      <xdr:rowOff>130454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51731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170872</xdr:rowOff>
    </xdr:from>
    <xdr:to>
      <xdr:col>20</xdr:col>
      <xdr:colOff>38100</xdr:colOff>
      <xdr:row>95</xdr:row>
      <xdr:rowOff>101022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117549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0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59182</xdr:rowOff>
    </xdr:from>
    <xdr:to>
      <xdr:col>15</xdr:col>
      <xdr:colOff>101600</xdr:colOff>
      <xdr:row>94</xdr:row>
      <xdr:rowOff>160782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1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5859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9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163348</xdr:rowOff>
    </xdr:from>
    <xdr:to>
      <xdr:col>10</xdr:col>
      <xdr:colOff>165100</xdr:colOff>
      <xdr:row>95</xdr:row>
      <xdr:rowOff>93498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110025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51619</xdr:rowOff>
    </xdr:from>
    <xdr:to>
      <xdr:col>6</xdr:col>
      <xdr:colOff>38100</xdr:colOff>
      <xdr:row>95</xdr:row>
      <xdr:rowOff>153219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169746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1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84074</xdr:rowOff>
    </xdr:from>
    <xdr:to>
      <xdr:col>55</xdr:col>
      <xdr:colOff>0</xdr:colOff>
      <xdr:row>38</xdr:row>
      <xdr:rowOff>84836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9917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79883</xdr:rowOff>
    </xdr:from>
    <xdr:to>
      <xdr:col>50</xdr:col>
      <xdr:colOff>114300</xdr:colOff>
      <xdr:row>38</xdr:row>
      <xdr:rowOff>84074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498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79883</xdr:rowOff>
    </xdr:from>
    <xdr:to>
      <xdr:col>45</xdr:col>
      <xdr:colOff>177800</xdr:colOff>
      <xdr:row>38</xdr:row>
      <xdr:rowOff>82931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49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82931</xdr:rowOff>
    </xdr:from>
    <xdr:to>
      <xdr:col>41</xdr:col>
      <xdr:colOff>50800</xdr:colOff>
      <xdr:row>38</xdr:row>
      <xdr:rowOff>87503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80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34036</xdr:rowOff>
    </xdr:from>
    <xdr:to>
      <xdr:col>55</xdr:col>
      <xdr:colOff>50800</xdr:colOff>
      <xdr:row>38</xdr:row>
      <xdr:rowOff>135636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12463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33274</xdr:rowOff>
    </xdr:from>
    <xdr:to>
      <xdr:col>50</xdr:col>
      <xdr:colOff>165100</xdr:colOff>
      <xdr:row>38</xdr:row>
      <xdr:rowOff>134874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126001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29083</xdr:rowOff>
    </xdr:from>
    <xdr:to>
      <xdr:col>46</xdr:col>
      <xdr:colOff>38100</xdr:colOff>
      <xdr:row>38</xdr:row>
      <xdr:rowOff>130683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32131</xdr:rowOff>
    </xdr:from>
    <xdr:to>
      <xdr:col>41</xdr:col>
      <xdr:colOff>101600</xdr:colOff>
      <xdr:row>38</xdr:row>
      <xdr:rowOff>133731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124858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36703</xdr:rowOff>
    </xdr:from>
    <xdr:to>
      <xdr:col>36</xdr:col>
      <xdr:colOff>165100</xdr:colOff>
      <xdr:row>38</xdr:row>
      <xdr:rowOff>138303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129430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142580</xdr:rowOff>
    </xdr:from>
    <xdr:to>
      <xdr:col>55</xdr:col>
      <xdr:colOff>0</xdr:colOff>
      <xdr:row>55</xdr:row>
      <xdr:rowOff>160091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572330"/>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160091</xdr:rowOff>
    </xdr:from>
    <xdr:to>
      <xdr:col>50</xdr:col>
      <xdr:colOff>114300</xdr:colOff>
      <xdr:row>55</xdr:row>
      <xdr:rowOff>160823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58984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160823</xdr:rowOff>
    </xdr:from>
    <xdr:to>
      <xdr:col>45</xdr:col>
      <xdr:colOff>177800</xdr:colOff>
      <xdr:row>56</xdr:row>
      <xdr:rowOff>12370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9057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162926</xdr:rowOff>
    </xdr:from>
    <xdr:to>
      <xdr:col>41</xdr:col>
      <xdr:colOff>50800</xdr:colOff>
      <xdr:row>56</xdr:row>
      <xdr:rowOff>12370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421226"/>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91780</xdr:rowOff>
    </xdr:from>
    <xdr:to>
      <xdr:col>55</xdr:col>
      <xdr:colOff>50800</xdr:colOff>
      <xdr:row>56</xdr:row>
      <xdr:rowOff>21930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5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114657</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7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109291</xdr:rowOff>
    </xdr:from>
    <xdr:to>
      <xdr:col>50</xdr:col>
      <xdr:colOff>165100</xdr:colOff>
      <xdr:row>56</xdr:row>
      <xdr:rowOff>39441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55968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31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110023</xdr:rowOff>
    </xdr:from>
    <xdr:to>
      <xdr:col>46</xdr:col>
      <xdr:colOff>38100</xdr:colOff>
      <xdr:row>56</xdr:row>
      <xdr:rowOff>40173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56700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3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133020</xdr:rowOff>
    </xdr:from>
    <xdr:to>
      <xdr:col>41</xdr:col>
      <xdr:colOff>101600</xdr:colOff>
      <xdr:row>56</xdr:row>
      <xdr:rowOff>63170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79697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3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112126</xdr:rowOff>
    </xdr:from>
    <xdr:to>
      <xdr:col>36</xdr:col>
      <xdr:colOff>165100</xdr:colOff>
      <xdr:row>55</xdr:row>
      <xdr:rowOff>42276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33403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4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59043</xdr:rowOff>
    </xdr:from>
    <xdr:to>
      <xdr:col>55</xdr:col>
      <xdr:colOff>0</xdr:colOff>
      <xdr:row>77</xdr:row>
      <xdr:rowOff>68187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6069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148273</xdr:rowOff>
    </xdr:from>
    <xdr:to>
      <xdr:col>50</xdr:col>
      <xdr:colOff>114300</xdr:colOff>
      <xdr:row>77</xdr:row>
      <xdr:rowOff>68187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78473"/>
          <a:ext cx="8890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148273</xdr:rowOff>
    </xdr:from>
    <xdr:to>
      <xdr:col>45</xdr:col>
      <xdr:colOff>177800</xdr:colOff>
      <xdr:row>77</xdr:row>
      <xdr:rowOff>14066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78473"/>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142062</xdr:rowOff>
    </xdr:from>
    <xdr:to>
      <xdr:col>41</xdr:col>
      <xdr:colOff>50800</xdr:colOff>
      <xdr:row>77</xdr:row>
      <xdr:rowOff>14066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000812"/>
          <a:ext cx="889000" cy="2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138631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8243</xdr:rowOff>
    </xdr:from>
    <xdr:to>
      <xdr:col>55</xdr:col>
      <xdr:colOff>50800</xdr:colOff>
      <xdr:row>77</xdr:row>
      <xdr:rowOff>109843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31120</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17387</xdr:rowOff>
    </xdr:from>
    <xdr:to>
      <xdr:col>50</xdr:col>
      <xdr:colOff>165100</xdr:colOff>
      <xdr:row>77</xdr:row>
      <xdr:rowOff>118987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135514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97473</xdr:rowOff>
    </xdr:from>
    <xdr:to>
      <xdr:col>46</xdr:col>
      <xdr:colOff>38100</xdr:colOff>
      <xdr:row>77</xdr:row>
      <xdr:rowOff>27623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44149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134716</xdr:rowOff>
    </xdr:from>
    <xdr:to>
      <xdr:col>41</xdr:col>
      <xdr:colOff>101600</xdr:colOff>
      <xdr:row>77</xdr:row>
      <xdr:rowOff>64866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81392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91262</xdr:rowOff>
    </xdr:from>
    <xdr:to>
      <xdr:col>36</xdr:col>
      <xdr:colOff>165100</xdr:colOff>
      <xdr:row>76</xdr:row>
      <xdr:rowOff>21413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50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37939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132118</xdr:rowOff>
    </xdr:from>
    <xdr:to>
      <xdr:col>55</xdr:col>
      <xdr:colOff>0</xdr:colOff>
      <xdr:row>97</xdr:row>
      <xdr:rowOff>40773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91318"/>
          <a:ext cx="838200" cy="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40773</xdr:rowOff>
    </xdr:from>
    <xdr:to>
      <xdr:col>50</xdr:col>
      <xdr:colOff>114300</xdr:colOff>
      <xdr:row>97</xdr:row>
      <xdr:rowOff>81617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71423"/>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81617</xdr:rowOff>
    </xdr:from>
    <xdr:to>
      <xdr:col>45</xdr:col>
      <xdr:colOff>177800</xdr:colOff>
      <xdr:row>97</xdr:row>
      <xdr:rowOff>103600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2267"/>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82207</xdr:rowOff>
    </xdr:from>
    <xdr:to>
      <xdr:col>41</xdr:col>
      <xdr:colOff>50800</xdr:colOff>
      <xdr:row>97</xdr:row>
      <xdr:rowOff>103600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12857"/>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81318</xdr:rowOff>
    </xdr:from>
    <xdr:to>
      <xdr:col>55</xdr:col>
      <xdr:colOff>50800</xdr:colOff>
      <xdr:row>97</xdr:row>
      <xdr:rowOff>11468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104195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161423</xdr:rowOff>
    </xdr:from>
    <xdr:to>
      <xdr:col>50</xdr:col>
      <xdr:colOff>165100</xdr:colOff>
      <xdr:row>97</xdr:row>
      <xdr:rowOff>91573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82700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30817</xdr:rowOff>
    </xdr:from>
    <xdr:to>
      <xdr:col>46</xdr:col>
      <xdr:colOff>38100</xdr:colOff>
      <xdr:row>97</xdr:row>
      <xdr:rowOff>132417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123544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52800</xdr:rowOff>
    </xdr:from>
    <xdr:to>
      <xdr:col>41</xdr:col>
      <xdr:colOff>101600</xdr:colOff>
      <xdr:row>97</xdr:row>
      <xdr:rowOff>154400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145527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31407</xdr:rowOff>
    </xdr:from>
    <xdr:to>
      <xdr:col>36</xdr:col>
      <xdr:colOff>165100</xdr:colOff>
      <xdr:row>97</xdr:row>
      <xdr:rowOff>133007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67828</xdr:rowOff>
    </xdr:from>
    <xdr:to>
      <xdr:col>85</xdr:col>
      <xdr:colOff>127000</xdr:colOff>
      <xdr:row>32</xdr:row>
      <xdr:rowOff>160640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554228"/>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69383</xdr:rowOff>
    </xdr:from>
    <xdr:to>
      <xdr:col>81</xdr:col>
      <xdr:colOff>50800</xdr:colOff>
      <xdr:row>32</xdr:row>
      <xdr:rowOff>160640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555783"/>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69383</xdr:rowOff>
    </xdr:from>
    <xdr:to>
      <xdr:col>76</xdr:col>
      <xdr:colOff>114300</xdr:colOff>
      <xdr:row>33</xdr:row>
      <xdr:rowOff>38933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555783"/>
          <a:ext cx="889000" cy="14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38933</xdr:rowOff>
    </xdr:from>
    <xdr:to>
      <xdr:col>71</xdr:col>
      <xdr:colOff>177800</xdr:colOff>
      <xdr:row>33</xdr:row>
      <xdr:rowOff>41768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69678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99788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17028</xdr:rowOff>
    </xdr:from>
    <xdr:to>
      <xdr:col>85</xdr:col>
      <xdr:colOff>177800</xdr:colOff>
      <xdr:row>32</xdr:row>
      <xdr:rowOff>118628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5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39905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3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109840</xdr:rowOff>
    </xdr:from>
    <xdr:to>
      <xdr:col>81</xdr:col>
      <xdr:colOff>101600</xdr:colOff>
      <xdr:row>33</xdr:row>
      <xdr:rowOff>39990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5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56517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37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18583</xdr:rowOff>
    </xdr:from>
    <xdr:to>
      <xdr:col>76</xdr:col>
      <xdr:colOff>165100</xdr:colOff>
      <xdr:row>32</xdr:row>
      <xdr:rowOff>120183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5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136710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2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159583</xdr:rowOff>
    </xdr:from>
    <xdr:to>
      <xdr:col>72</xdr:col>
      <xdr:colOff>38100</xdr:colOff>
      <xdr:row>33</xdr:row>
      <xdr:rowOff>89733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64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106260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42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162418</xdr:rowOff>
    </xdr:from>
    <xdr:to>
      <xdr:col>67</xdr:col>
      <xdr:colOff>101600</xdr:colOff>
      <xdr:row>33</xdr:row>
      <xdr:rowOff>92568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6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109095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4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31069</xdr:rowOff>
    </xdr:from>
    <xdr:to>
      <xdr:col>85</xdr:col>
      <xdr:colOff>127000</xdr:colOff>
      <xdr:row>56</xdr:row>
      <xdr:rowOff>8712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8946469"/>
          <a:ext cx="838200" cy="6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31069</xdr:rowOff>
    </xdr:from>
    <xdr:to>
      <xdr:col>81</xdr:col>
      <xdr:colOff>50800</xdr:colOff>
      <xdr:row>55</xdr:row>
      <xdr:rowOff>26566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8946469"/>
          <a:ext cx="889000" cy="5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119149</xdr:rowOff>
    </xdr:from>
    <xdr:to>
      <xdr:col>76</xdr:col>
      <xdr:colOff>114300</xdr:colOff>
      <xdr:row>55</xdr:row>
      <xdr:rowOff>26566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863099"/>
          <a:ext cx="889000" cy="59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119149</xdr:rowOff>
    </xdr:from>
    <xdr:to>
      <xdr:col>71</xdr:col>
      <xdr:colOff>177800</xdr:colOff>
      <xdr:row>52</xdr:row>
      <xdr:rowOff>89774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863099"/>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129362</xdr:rowOff>
    </xdr:from>
    <xdr:to>
      <xdr:col>85</xdr:col>
      <xdr:colOff>177800</xdr:colOff>
      <xdr:row>56</xdr:row>
      <xdr:rowOff>59512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152239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151719</xdr:rowOff>
    </xdr:from>
    <xdr:to>
      <xdr:col>81</xdr:col>
      <xdr:colOff>101600</xdr:colOff>
      <xdr:row>52</xdr:row>
      <xdr:rowOff>81869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88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98396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6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147216</xdr:rowOff>
    </xdr:from>
    <xdr:to>
      <xdr:col>76</xdr:col>
      <xdr:colOff>165100</xdr:colOff>
      <xdr:row>55</xdr:row>
      <xdr:rowOff>77366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93893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1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68349</xdr:rowOff>
    </xdr:from>
    <xdr:to>
      <xdr:col>72</xdr:col>
      <xdr:colOff>38100</xdr:colOff>
      <xdr:row>51</xdr:row>
      <xdr:rowOff>169949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8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15026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85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38974</xdr:rowOff>
    </xdr:from>
    <xdr:to>
      <xdr:col>67</xdr:col>
      <xdr:colOff>101600</xdr:colOff>
      <xdr:row>52</xdr:row>
      <xdr:rowOff>140574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89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157101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87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2254</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75354"/>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122904</xdr:rowOff>
    </xdr:from>
    <xdr:to>
      <xdr:col>67</xdr:col>
      <xdr:colOff>101600</xdr:colOff>
      <xdr:row>78</xdr:row>
      <xdr:rowOff>53054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44181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1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76625</xdr:rowOff>
    </xdr:from>
    <xdr:to>
      <xdr:col>85</xdr:col>
      <xdr:colOff>127000</xdr:colOff>
      <xdr:row>94</xdr:row>
      <xdr:rowOff>94438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192925"/>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94362</xdr:rowOff>
    </xdr:from>
    <xdr:to>
      <xdr:col>81</xdr:col>
      <xdr:colOff>50800</xdr:colOff>
      <xdr:row>94</xdr:row>
      <xdr:rowOff>94438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2106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167323</xdr:rowOff>
    </xdr:from>
    <xdr:to>
      <xdr:col>76</xdr:col>
      <xdr:colOff>114300</xdr:colOff>
      <xdr:row>94</xdr:row>
      <xdr:rowOff>94362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112173"/>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167323</xdr:rowOff>
    </xdr:from>
    <xdr:to>
      <xdr:col>71</xdr:col>
      <xdr:colOff>177800</xdr:colOff>
      <xdr:row>94</xdr:row>
      <xdr:rowOff>138157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12173"/>
          <a:ext cx="889000" cy="1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25825</xdr:rowOff>
    </xdr:from>
    <xdr:to>
      <xdr:col>85</xdr:col>
      <xdr:colOff>177800</xdr:colOff>
      <xdr:row>94</xdr:row>
      <xdr:rowOff>127425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48702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43638</xdr:rowOff>
    </xdr:from>
    <xdr:to>
      <xdr:col>81</xdr:col>
      <xdr:colOff>101600</xdr:colOff>
      <xdr:row>94</xdr:row>
      <xdr:rowOff>145238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161765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43562</xdr:rowOff>
    </xdr:from>
    <xdr:to>
      <xdr:col>76</xdr:col>
      <xdr:colOff>165100</xdr:colOff>
      <xdr:row>94</xdr:row>
      <xdr:rowOff>145162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161689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116523</xdr:rowOff>
    </xdr:from>
    <xdr:to>
      <xdr:col>72</xdr:col>
      <xdr:colOff>38100</xdr:colOff>
      <xdr:row>94</xdr:row>
      <xdr:rowOff>46673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63200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87357</xdr:rowOff>
    </xdr:from>
    <xdr:to>
      <xdr:col>67</xdr:col>
      <xdr:colOff>101600</xdr:colOff>
      <xdr:row>95</xdr:row>
      <xdr:rowOff>17507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衛生費、公債費において類似団体等の平均を大きく上回った。</a:t>
          </a:r>
          <a:r>
            <a:rPr kumimoji="1" lang="ja-JP" altLang="en-US" sz="1100">
              <a:solidFill>
                <a:schemeClr val="dk1"/>
              </a:solidFill>
              <a:effectLst/>
              <a:latin typeface="+mn-lt"/>
              <a:ea typeface="+mn-ea"/>
              <a:cs typeface="+mn-cs"/>
            </a:rPr>
            <a:t>総務費の住民一人当たりのコストは、土地開発基金を廃止したことによる財政調整基金積立金の増や</a:t>
          </a:r>
          <a:r>
            <a:rPr kumimoji="1" lang="ja-JP" altLang="ja-JP" sz="1100">
              <a:solidFill>
                <a:schemeClr val="dk1"/>
              </a:solidFill>
              <a:effectLst/>
              <a:latin typeface="+mn-lt"/>
              <a:ea typeface="+mn-ea"/>
              <a:cs typeface="+mn-cs"/>
            </a:rPr>
            <a:t>法人市民税や固定資産税における過誤納還付金の増等に</a:t>
          </a:r>
          <a:r>
            <a:rPr kumimoji="1" lang="ja-JP" altLang="en-US" sz="1100">
              <a:solidFill>
                <a:schemeClr val="dk1"/>
              </a:solidFill>
              <a:effectLst/>
              <a:latin typeface="+mn-lt"/>
              <a:ea typeface="+mn-ea"/>
              <a:cs typeface="+mn-cs"/>
            </a:rPr>
            <a:t>より、前年度比</a:t>
          </a:r>
          <a:r>
            <a:rPr kumimoji="1" lang="en-US" altLang="ja-JP" sz="1100">
              <a:solidFill>
                <a:schemeClr val="dk1"/>
              </a:solidFill>
              <a:effectLst/>
              <a:latin typeface="+mn-lt"/>
              <a:ea typeface="+mn-ea"/>
              <a:cs typeface="+mn-cs"/>
            </a:rPr>
            <a:t>14,352</a:t>
          </a:r>
          <a:r>
            <a:rPr kumimoji="1" lang="ja-JP" altLang="en-US"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75,036</a:t>
          </a:r>
          <a:r>
            <a:rPr kumimoji="1" lang="ja-JP" altLang="en-US" sz="1100">
              <a:solidFill>
                <a:schemeClr val="dk1"/>
              </a:solidFill>
              <a:effectLst/>
              <a:latin typeface="+mn-lt"/>
              <a:ea typeface="+mn-ea"/>
              <a:cs typeface="+mn-cs"/>
            </a:rPr>
            <a:t>円となった。</a:t>
          </a:r>
          <a:r>
            <a:rPr kumimoji="1" lang="ja-JP" altLang="ja-JP" sz="1100">
              <a:solidFill>
                <a:schemeClr val="dk1"/>
              </a:solidFill>
              <a:effectLst/>
              <a:latin typeface="+mn-lt"/>
              <a:ea typeface="+mn-ea"/>
              <a:cs typeface="+mn-cs"/>
            </a:rPr>
            <a:t>衛生費の住民一人当たりのコストは、成田空港に係る騒音対策としての民家防音家屋等維持管理費補助金や国際医療福祉大学成田病院立地補助金の交付など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7,455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63,152</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った。一方で、</a:t>
          </a:r>
          <a:r>
            <a:rPr kumimoji="1" lang="ja-JP" altLang="ja-JP" sz="1100" b="0" i="0" baseline="0">
              <a:solidFill>
                <a:schemeClr val="dk1"/>
              </a:solidFill>
              <a:effectLst/>
              <a:latin typeface="+mn-lt"/>
              <a:ea typeface="+mn-ea"/>
              <a:cs typeface="+mn-cs"/>
            </a:rPr>
            <a:t>教育費の住民一人当たりのコストは、小学校の長寿命化改修工事やパークゴルフ場整備工事</a:t>
          </a:r>
          <a:r>
            <a:rPr kumimoji="1" lang="ja-JP" altLang="en-US" sz="1100" b="0" i="0" baseline="0">
              <a:solidFill>
                <a:schemeClr val="dk1"/>
              </a:solidFill>
              <a:effectLst/>
              <a:latin typeface="+mn-lt"/>
              <a:ea typeface="+mn-ea"/>
              <a:cs typeface="+mn-cs"/>
            </a:rPr>
            <a:t>の完了</a:t>
          </a:r>
          <a:r>
            <a:rPr kumimoji="1" lang="ja-JP" altLang="ja-JP" sz="1100" b="0" i="0" baseline="0">
              <a:solidFill>
                <a:schemeClr val="dk1"/>
              </a:solidFill>
              <a:effectLst/>
              <a:latin typeface="+mn-lt"/>
              <a:ea typeface="+mn-ea"/>
              <a:cs typeface="+mn-cs"/>
            </a:rPr>
            <a:t>などにより、前年度比</a:t>
          </a:r>
          <a:r>
            <a:rPr kumimoji="1" lang="en-US" altLang="ja-JP" sz="1100" b="0" i="0" baseline="0">
              <a:solidFill>
                <a:schemeClr val="dk1"/>
              </a:solidFill>
              <a:effectLst/>
              <a:latin typeface="+mn-lt"/>
              <a:ea typeface="+mn-ea"/>
              <a:cs typeface="+mn-cs"/>
            </a:rPr>
            <a:t>29,022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60,730</a:t>
          </a:r>
          <a:r>
            <a:rPr kumimoji="1" lang="ja-JP" altLang="ja-JP" sz="1100" b="0" i="0" baseline="0">
              <a:solidFill>
                <a:schemeClr val="dk1"/>
              </a:solidFill>
              <a:effectLst/>
              <a:latin typeface="+mn-lt"/>
              <a:ea typeface="+mn-ea"/>
              <a:cs typeface="+mn-cs"/>
            </a:rPr>
            <a:t>円となった。公債費の住民一人当たりのコストは、前年度比</a:t>
          </a:r>
          <a:r>
            <a:rPr kumimoji="1" lang="en-US" altLang="ja-JP" sz="1100" b="0" i="0" baseline="0">
              <a:solidFill>
                <a:schemeClr val="dk1"/>
              </a:solidFill>
              <a:effectLst/>
              <a:latin typeface="+mn-lt"/>
              <a:ea typeface="+mn-ea"/>
              <a:cs typeface="+mn-cs"/>
            </a:rPr>
            <a:t>935</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したが、類似団体等の平均を上回る</a:t>
          </a:r>
          <a:r>
            <a:rPr kumimoji="1" lang="en-US" altLang="ja-JP" sz="1100" b="0" i="0" baseline="0">
              <a:solidFill>
                <a:schemeClr val="dk1"/>
              </a:solidFill>
              <a:effectLst/>
              <a:latin typeface="+mn-lt"/>
              <a:ea typeface="+mn-ea"/>
              <a:cs typeface="+mn-cs"/>
            </a:rPr>
            <a:t>43,311</a:t>
          </a:r>
          <a:r>
            <a:rPr kumimoji="1" lang="ja-JP" altLang="ja-JP" sz="1100" b="0" i="0" baseline="0">
              <a:solidFill>
                <a:schemeClr val="dk1"/>
              </a:solidFill>
              <a:effectLst/>
              <a:latin typeface="+mn-lt"/>
              <a:ea typeface="+mn-ea"/>
              <a:cs typeface="+mn-cs"/>
            </a:rPr>
            <a:t>円となった。今後も大規模事業での市債活用を予定しており、短期的な公債費の増加が予想されるため、市債の借入額と償還額のバランスを考慮した予算編成などにより、財政の健全性を維持する。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年度の実質収支額は、</a:t>
          </a:r>
          <a:r>
            <a:rPr kumimoji="1" lang="ja-JP" altLang="en-US" sz="1100">
              <a:solidFill>
                <a:schemeClr val="dk1"/>
              </a:solidFill>
              <a:effectLst/>
              <a:latin typeface="+mn-lt"/>
              <a:ea typeface="+mn-ea"/>
              <a:cs typeface="+mn-cs"/>
            </a:rPr>
            <a:t>所得の伸びによる個人住民</a:t>
          </a:r>
          <a:r>
            <a:rPr kumimoji="1" lang="ja-JP" altLang="ja-JP" sz="1100">
              <a:solidFill>
                <a:schemeClr val="dk1"/>
              </a:solidFill>
              <a:effectLst/>
              <a:latin typeface="+mn-lt"/>
              <a:ea typeface="+mn-ea"/>
              <a:cs typeface="+mn-cs"/>
            </a:rPr>
            <a:t>税の増などにより、標準財政規模比で</a:t>
          </a:r>
          <a:r>
            <a:rPr kumimoji="1" lang="en-US" altLang="ja-JP" sz="1100">
              <a:solidFill>
                <a:schemeClr val="dk1"/>
              </a:solidFill>
              <a:effectLst/>
              <a:latin typeface="+mn-lt"/>
              <a:ea typeface="+mn-ea"/>
              <a:cs typeface="+mn-cs"/>
            </a:rPr>
            <a:t>4.72</a:t>
          </a:r>
          <a:r>
            <a:rPr kumimoji="1" lang="ja-JP" altLang="ja-JP" sz="1100">
              <a:solidFill>
                <a:schemeClr val="dk1"/>
              </a:solidFill>
              <a:effectLst/>
              <a:latin typeface="+mn-lt"/>
              <a:ea typeface="+mn-ea"/>
              <a:cs typeface="+mn-cs"/>
            </a:rPr>
            <a:t>％の黒字を確保した。また、</a:t>
          </a:r>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単年度収支については、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年連続の赤字となった。</a:t>
          </a:r>
          <a:r>
            <a:rPr kumimoji="1"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年度に比べ令和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年度の実質収支が約</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億円少なかったこと等</a:t>
          </a:r>
          <a:r>
            <a:rPr lang="ja-JP" altLang="en-US"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。財政調整基金残高等については、今後も標準財政規模に占める割合に留意し、適切な運用を行う。</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年度においても、一般会計及び特別会計の全会計において黒字となった。</a:t>
          </a:r>
          <a:endParaRPr lang="ja-JP" altLang="ja-JP" sz="1400">
            <a:effectLst/>
          </a:endParaRPr>
        </a:p>
        <a:p>
          <a:r>
            <a:rPr kumimoji="1" lang="ja-JP" altLang="ja-JP" sz="1100">
              <a:solidFill>
                <a:schemeClr val="dk1"/>
              </a:solidFill>
              <a:effectLst/>
              <a:latin typeface="+mn-lt"/>
              <a:ea typeface="+mn-ea"/>
              <a:cs typeface="+mn-cs"/>
            </a:rPr>
            <a:t>　今後も、市税の課税客体の掘り起こしや徴収強化のほか、宿泊税導入の検討、使用料・手数料の見直し、ネーミングライツの導入拡大、清掃工場から発生する溶融メタルの売却などにより、更なる歳入確保に努める。また、歳出においては、事務事業の見直し、効率化を図ることで財政の健全性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72441921</v>
      </c>
      <c r="BO4" s="358"/>
      <c r="BP4" s="358"/>
      <c r="BQ4" s="358"/>
      <c r="BR4" s="358"/>
      <c r="BS4" s="358"/>
      <c r="BT4" s="358"/>
      <c r="BU4" s="359"/>
      <c r="BV4" s="357">
        <v>70785188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4.7</v>
      </c>
      <c r="CU4" s="364"/>
      <c r="CV4" s="364"/>
      <c r="CW4" s="364"/>
      <c r="CX4" s="364"/>
      <c r="CY4" s="364"/>
      <c r="CZ4" s="364"/>
      <c r="DA4" s="365"/>
      <c r="DB4" s="363">
        <v>5.0999999999999996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70197221</v>
      </c>
      <c r="BO5" s="395"/>
      <c r="BP5" s="395"/>
      <c r="BQ5" s="395"/>
      <c r="BR5" s="395"/>
      <c r="BS5" s="395"/>
      <c r="BT5" s="395"/>
      <c r="BU5" s="396"/>
      <c r="BV5" s="394">
        <v>68103967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90.2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2244700</v>
      </c>
      <c r="BO6" s="395"/>
      <c r="BP6" s="395"/>
      <c r="BQ6" s="395"/>
      <c r="BR6" s="395"/>
      <c r="BS6" s="395"/>
      <c r="BT6" s="395"/>
      <c r="BU6" s="396"/>
      <c r="BV6" s="394">
        <v>2681221</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93.5</v>
      </c>
      <c r="CU6" s="432"/>
      <c r="CV6" s="432"/>
      <c r="CW6" s="432"/>
      <c r="CX6" s="432"/>
      <c r="CY6" s="432"/>
      <c r="CZ6" s="432"/>
      <c r="DA6" s="433"/>
      <c r="DB6" s="431">
        <v>90.2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384205</v>
      </c>
      <c r="BO7" s="395"/>
      <c r="BP7" s="395"/>
      <c r="BQ7" s="395"/>
      <c r="BR7" s="395"/>
      <c r="BS7" s="395"/>
      <c r="BT7" s="395"/>
      <c r="BU7" s="396"/>
      <c r="BV7" s="394">
        <v>691804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39413083</v>
      </c>
      <c r="CU7" s="395"/>
      <c r="CV7" s="395"/>
      <c r="CW7" s="395"/>
      <c r="CX7" s="395"/>
      <c r="CY7" s="395"/>
      <c r="CZ7" s="395"/>
      <c r="DA7" s="396"/>
      <c r="DB7" s="394">
        <v>38947238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1860495</v>
      </c>
      <c r="BO8" s="395"/>
      <c r="BP8" s="395"/>
      <c r="BQ8" s="395"/>
      <c r="BR8" s="395"/>
      <c r="BS8" s="395"/>
      <c r="BT8" s="395"/>
      <c r="BU8" s="396"/>
      <c r="BV8" s="394">
        <v>1989417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1.29</v>
      </c>
      <c r="CU8" s="435"/>
      <c r="CV8" s="435"/>
      <c r="CW8" s="435"/>
      <c r="CX8" s="435"/>
      <c r="CY8" s="435"/>
      <c r="CZ8" s="435"/>
      <c r="DA8" s="436"/>
      <c r="DB8" s="434">
        <v>1.27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132906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-128922</v>
      </c>
      <c r="BO9" s="395"/>
      <c r="BP9" s="395"/>
      <c r="BQ9" s="395"/>
      <c r="BR9" s="395"/>
      <c r="BS9" s="395"/>
      <c r="BT9" s="395"/>
      <c r="BU9" s="396"/>
      <c r="BV9" s="394">
        <v>-1414174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11.5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131190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2804097</v>
      </c>
      <c r="BO10" s="395"/>
      <c r="BP10" s="395"/>
      <c r="BQ10" s="395"/>
      <c r="BR10" s="395"/>
      <c r="BS10" s="395"/>
      <c r="BT10" s="395"/>
      <c r="BU10" s="396"/>
      <c r="BV10" s="394">
        <v>1940799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133099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3752908</v>
      </c>
      <c r="BO12" s="395"/>
      <c r="BP12" s="395"/>
      <c r="BQ12" s="395"/>
      <c r="BR12" s="395"/>
      <c r="BS12" s="395"/>
      <c r="BT12" s="395"/>
      <c r="BU12" s="396"/>
      <c r="BV12" s="394">
        <v>1891619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123149</v>
      </c>
      <c r="S13" s="479"/>
      <c r="T13" s="479"/>
      <c r="U13" s="479"/>
      <c r="V13" s="480"/>
      <c r="W13" s="410" t="s">
        <v>131</v>
      </c>
      <c r="X13" s="411"/>
      <c r="Y13" s="411"/>
      <c r="Z13" s="411"/>
      <c r="AA13" s="411"/>
      <c r="AB13" s="401"/>
      <c r="AC13" s="445">
        <v>2400</v>
      </c>
      <c r="AD13" s="446"/>
      <c r="AE13" s="446"/>
      <c r="AF13" s="446"/>
      <c r="AG13" s="488"/>
      <c r="AH13" s="445">
        <v>2451</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-1077733</v>
      </c>
      <c r="BO13" s="395"/>
      <c r="BP13" s="395"/>
      <c r="BQ13" s="395"/>
      <c r="BR13" s="395"/>
      <c r="BS13" s="395"/>
      <c r="BT13" s="395"/>
      <c r="BU13" s="396"/>
      <c r="BV13" s="394">
        <v>-1364994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10.3</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132023</v>
      </c>
      <c r="S14" s="479"/>
      <c r="T14" s="479"/>
      <c r="U14" s="479"/>
      <c r="V14" s="480"/>
      <c r="W14" s="384"/>
      <c r="X14" s="385"/>
      <c r="Y14" s="385"/>
      <c r="Z14" s="385"/>
      <c r="AA14" s="385"/>
      <c r="AB14" s="374"/>
      <c r="AC14" s="481">
        <v>3.9</v>
      </c>
      <c r="AD14" s="482"/>
      <c r="AE14" s="482"/>
      <c r="AF14" s="482"/>
      <c r="AG14" s="483"/>
      <c r="AH14" s="481">
        <v>4.0999999999999996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95.1</v>
      </c>
      <c r="CU14" s="493"/>
      <c r="CV14" s="493"/>
      <c r="CW14" s="493"/>
      <c r="CX14" s="493"/>
      <c r="CY14" s="493"/>
      <c r="CZ14" s="493"/>
      <c r="DA14" s="494"/>
      <c r="DB14" s="492">
        <v>92.2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123779</v>
      </c>
      <c r="S15" s="479"/>
      <c r="T15" s="479"/>
      <c r="U15" s="479"/>
      <c r="V15" s="480"/>
      <c r="W15" s="410" t="s">
        <v>137</v>
      </c>
      <c r="X15" s="411"/>
      <c r="Y15" s="411"/>
      <c r="Z15" s="411"/>
      <c r="AA15" s="411"/>
      <c r="AB15" s="401"/>
      <c r="AC15" s="445">
        <v>9940</v>
      </c>
      <c r="AD15" s="446"/>
      <c r="AE15" s="446"/>
      <c r="AF15" s="446"/>
      <c r="AG15" s="488"/>
      <c r="AH15" s="445">
        <v>9496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30519573</v>
      </c>
      <c r="BO15" s="358"/>
      <c r="BP15" s="358"/>
      <c r="BQ15" s="358"/>
      <c r="BR15" s="358"/>
      <c r="BS15" s="358"/>
      <c r="BT15" s="358"/>
      <c r="BU15" s="359"/>
      <c r="BV15" s="357">
        <v>30168012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v>
      </c>
      <c r="AD16" s="482"/>
      <c r="AE16" s="482"/>
      <c r="AF16" s="482"/>
      <c r="AG16" s="483"/>
      <c r="AH16" s="481">
        <v>15.9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23889569</v>
      </c>
      <c r="BO16" s="395"/>
      <c r="BP16" s="395"/>
      <c r="BQ16" s="395"/>
      <c r="BR16" s="395"/>
      <c r="BS16" s="395"/>
      <c r="BT16" s="395"/>
      <c r="BU16" s="396"/>
      <c r="BV16" s="394">
        <v>23397172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49860</v>
      </c>
      <c r="AD17" s="446"/>
      <c r="AE17" s="446"/>
      <c r="AF17" s="446"/>
      <c r="AG17" s="488"/>
      <c r="AH17" s="445">
        <v>47951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39413083</v>
      </c>
      <c r="BO17" s="395"/>
      <c r="BP17" s="395"/>
      <c r="BQ17" s="395"/>
      <c r="BR17" s="395"/>
      <c r="BS17" s="395"/>
      <c r="BT17" s="395"/>
      <c r="BU17" s="396"/>
      <c r="BV17" s="394">
        <v>38947238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213.84</v>
      </c>
      <c r="M18" s="518"/>
      <c r="N18" s="518"/>
      <c r="O18" s="518"/>
      <c r="P18" s="518"/>
      <c r="Q18" s="518"/>
      <c r="R18" s="519"/>
      <c r="S18" s="519"/>
      <c r="T18" s="519"/>
      <c r="U18" s="519"/>
      <c r="V18" s="520"/>
      <c r="W18" s="412"/>
      <c r="X18" s="413"/>
      <c r="Y18" s="413"/>
      <c r="Z18" s="413"/>
      <c r="AA18" s="413"/>
      <c r="AB18" s="404"/>
      <c r="AC18" s="521">
        <v>80.2</v>
      </c>
      <c r="AD18" s="522"/>
      <c r="AE18" s="522"/>
      <c r="AF18" s="522"/>
      <c r="AG18" s="523"/>
      <c r="AH18" s="521">
        <v>80.099999999999994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37346151</v>
      </c>
      <c r="BO18" s="395"/>
      <c r="BP18" s="395"/>
      <c r="BQ18" s="395"/>
      <c r="BR18" s="395"/>
      <c r="BS18" s="395"/>
      <c r="BT18" s="395"/>
      <c r="BU18" s="396"/>
      <c r="BV18" s="394">
        <v>36279613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622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50852952</v>
      </c>
      <c r="BO19" s="395"/>
      <c r="BP19" s="395"/>
      <c r="BQ19" s="395"/>
      <c r="BR19" s="395"/>
      <c r="BS19" s="395"/>
      <c r="BT19" s="395"/>
      <c r="BU19" s="396"/>
      <c r="BV19" s="394">
        <v>48788950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60231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44021475</v>
      </c>
      <c r="BO22" s="358"/>
      <c r="BP22" s="358"/>
      <c r="BQ22" s="358"/>
      <c r="BR22" s="358"/>
      <c r="BS22" s="358"/>
      <c r="BT22" s="358"/>
      <c r="BU22" s="359"/>
      <c r="BV22" s="357">
        <v>45298328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15709584</v>
      </c>
      <c r="BO23" s="395"/>
      <c r="BP23" s="395"/>
      <c r="BQ23" s="395"/>
      <c r="BR23" s="395"/>
      <c r="BS23" s="395"/>
      <c r="BT23" s="395"/>
      <c r="BU23" s="396"/>
      <c r="BV23" s="394">
        <v>16329170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9300</v>
      </c>
      <c r="R24" s="446"/>
      <c r="S24" s="446"/>
      <c r="T24" s="446"/>
      <c r="U24" s="446"/>
      <c r="V24" s="488"/>
      <c r="W24" s="540"/>
      <c r="X24" s="541"/>
      <c r="Y24" s="542"/>
      <c r="Z24" s="444" t="s">
        <v>162</v>
      </c>
      <c r="AA24" s="424"/>
      <c r="AB24" s="424"/>
      <c r="AC24" s="424"/>
      <c r="AD24" s="424"/>
      <c r="AE24" s="424"/>
      <c r="AF24" s="424"/>
      <c r="AG24" s="425"/>
      <c r="AH24" s="445">
        <v>1218</v>
      </c>
      <c r="AI24" s="446"/>
      <c r="AJ24" s="446"/>
      <c r="AK24" s="446"/>
      <c r="AL24" s="488"/>
      <c r="AM24" s="445">
        <v>3689322</v>
      </c>
      <c r="AN24" s="446"/>
      <c r="AO24" s="446"/>
      <c r="AP24" s="446"/>
      <c r="AQ24" s="446"/>
      <c r="AR24" s="488"/>
      <c r="AS24" s="445">
        <v>3029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44007549</v>
      </c>
      <c r="BO24" s="395"/>
      <c r="BP24" s="395"/>
      <c r="BQ24" s="395"/>
      <c r="BR24" s="395"/>
      <c r="BS24" s="395"/>
      <c r="BT24" s="395"/>
      <c r="BU24" s="396"/>
      <c r="BV24" s="394">
        <v>45231295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8000</v>
      </c>
      <c r="R25" s="446"/>
      <c r="S25" s="446"/>
      <c r="T25" s="446"/>
      <c r="U25" s="446"/>
      <c r="V25" s="488"/>
      <c r="W25" s="540"/>
      <c r="X25" s="541"/>
      <c r="Y25" s="542"/>
      <c r="Z25" s="444" t="s">
        <v>165</v>
      </c>
      <c r="AA25" s="424"/>
      <c r="AB25" s="424"/>
      <c r="AC25" s="424"/>
      <c r="AD25" s="424"/>
      <c r="AE25" s="424"/>
      <c r="AF25" s="424"/>
      <c r="AG25" s="425"/>
      <c r="AH25" s="445">
        <v>249</v>
      </c>
      <c r="AI25" s="446"/>
      <c r="AJ25" s="446"/>
      <c r="AK25" s="446"/>
      <c r="AL25" s="488"/>
      <c r="AM25" s="445">
        <v>771402</v>
      </c>
      <c r="AN25" s="446"/>
      <c r="AO25" s="446"/>
      <c r="AP25" s="446"/>
      <c r="AQ25" s="446"/>
      <c r="AR25" s="488"/>
      <c r="AS25" s="445">
        <v>3098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18921552</v>
      </c>
      <c r="BO25" s="358"/>
      <c r="BP25" s="358"/>
      <c r="BQ25" s="358"/>
      <c r="BR25" s="358"/>
      <c r="BS25" s="358"/>
      <c r="BT25" s="358"/>
      <c r="BU25" s="359"/>
      <c r="BV25" s="357">
        <v>17481233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7400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15192</v>
      </c>
      <c r="AN26" s="446"/>
      <c r="AO26" s="446"/>
      <c r="AP26" s="446"/>
      <c r="AQ26" s="446"/>
      <c r="AR26" s="488"/>
      <c r="AS26" s="445">
        <v>2532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5300</v>
      </c>
      <c r="R27" s="446"/>
      <c r="S27" s="446"/>
      <c r="T27" s="446"/>
      <c r="U27" s="446"/>
      <c r="V27" s="488"/>
      <c r="W27" s="540"/>
      <c r="X27" s="541"/>
      <c r="Y27" s="542"/>
      <c r="Z27" s="444" t="s">
        <v>171</v>
      </c>
      <c r="AA27" s="424"/>
      <c r="AB27" s="424"/>
      <c r="AC27" s="424"/>
      <c r="AD27" s="424"/>
      <c r="AE27" s="424"/>
      <c r="AF27" s="424"/>
      <c r="AG27" s="425"/>
      <c r="AH27" s="445">
        <v>28</v>
      </c>
      <c r="AI27" s="446"/>
      <c r="AJ27" s="446"/>
      <c r="AK27" s="446"/>
      <c r="AL27" s="488"/>
      <c r="AM27" s="445">
        <v>103621</v>
      </c>
      <c r="AN27" s="446"/>
      <c r="AO27" s="446"/>
      <c r="AP27" s="446"/>
      <c r="AQ27" s="446"/>
      <c r="AR27" s="488"/>
      <c r="AS27" s="445">
        <v>3701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1500000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4900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3570887</v>
      </c>
      <c r="BO28" s="358"/>
      <c r="BP28" s="358"/>
      <c r="BQ28" s="358"/>
      <c r="BR28" s="358"/>
      <c r="BS28" s="358"/>
      <c r="BT28" s="358"/>
      <c r="BU28" s="359"/>
      <c r="BV28" s="357">
        <v>4519697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28</v>
      </c>
      <c r="M29" s="446"/>
      <c r="N29" s="446"/>
      <c r="O29" s="446"/>
      <c r="P29" s="488"/>
      <c r="Q29" s="445">
        <v>4700</v>
      </c>
      <c r="R29" s="446"/>
      <c r="S29" s="446"/>
      <c r="T29" s="446"/>
      <c r="U29" s="446"/>
      <c r="V29" s="488"/>
      <c r="W29" s="543"/>
      <c r="X29" s="544"/>
      <c r="Y29" s="545"/>
      <c r="Z29" s="444" t="s">
        <v>177</v>
      </c>
      <c r="AA29" s="424"/>
      <c r="AB29" s="424"/>
      <c r="AC29" s="424"/>
      <c r="AD29" s="424"/>
      <c r="AE29" s="424"/>
      <c r="AF29" s="424"/>
      <c r="AG29" s="425"/>
      <c r="AH29" s="445">
        <v>1246</v>
      </c>
      <c r="AI29" s="446"/>
      <c r="AJ29" s="446"/>
      <c r="AK29" s="446"/>
      <c r="AL29" s="488"/>
      <c r="AM29" s="445">
        <v>3792943</v>
      </c>
      <c r="AN29" s="446"/>
      <c r="AO29" s="446"/>
      <c r="AP29" s="446"/>
      <c r="AQ29" s="446"/>
      <c r="AR29" s="488"/>
      <c r="AS29" s="445">
        <v>3044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913</v>
      </c>
      <c r="BO29" s="395"/>
      <c r="BP29" s="395"/>
      <c r="BQ29" s="395"/>
      <c r="BR29" s="395"/>
      <c r="BS29" s="395"/>
      <c r="BT29" s="395"/>
      <c r="BU29" s="396"/>
      <c r="BV29" s="394">
        <v>913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1097358</v>
      </c>
      <c r="BO30" s="514"/>
      <c r="BP30" s="514"/>
      <c r="BQ30" s="514"/>
      <c r="BR30" s="514"/>
      <c r="BS30" s="514"/>
      <c r="BT30" s="514"/>
      <c r="BU30" s="515"/>
      <c r="BV30" s="513">
        <v>1219166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公設地方卸売市場特別会計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（公財）成田市スポーツ・みどり振興財団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国民健康保険特別会計（施設勘定）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（公財）成田市農業センター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f t="shared" si="3"/>
        <v>23</v>
      </c>
      <c r="CP36" s="584"/>
      <c r="CQ36" s="585" t="str">
        <f>IF('各会計、関係団体の財政状況及び健全化判断比率'!BS9="","",'各会計、関係団体の財政状況及び健全化判断比率'!BS9)</f>
        <v>成田市土地開発公社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f t="shared" si="3"/>
        <v>24</v>
      </c>
      <c r="CP37" s="584"/>
      <c r="CQ37" s="585" t="str">
        <f>IF('各会計、関係団体の財政状況及び健全化判断比率'!BS10="","",'各会計、関係団体の財政状況及び健全化判断比率'!BS10)</f>
        <v>（有）ティ・ティ・エス</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f t="shared" si="3"/>
        <v>25</v>
      </c>
      <c r="CP38" s="584"/>
      <c r="CQ38" s="585" t="str">
        <f>IF('各会計、関係団体の財政状況及び健全化判断比率'!BS11="","",'各会計、関係団体の財政状況及び健全化判断比率'!BS11)</f>
        <v>（公財）印旛郡市文化財センター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f t="shared" si="3"/>
        <v>26</v>
      </c>
      <c r="CP39" s="584"/>
      <c r="CQ39" s="585" t="str">
        <f>IF('各会計、関係団体の財政状況及び健全化判断比率'!BS12="","",'各会計、関係団体の財政状況及び健全化判断比率'!BS12)</f>
        <v>芝山鉄道（株）</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印旛郡市広域市町村圏事務組合（一般会計）</v>
      </c>
      <c r="BZ40" s="585"/>
      <c r="CA40" s="585"/>
      <c r="CB40" s="585"/>
      <c r="CC40" s="585"/>
      <c r="CD40" s="585"/>
      <c r="CE40" s="585"/>
      <c r="CF40" s="585"/>
      <c r="CG40" s="585"/>
      <c r="CH40" s="585"/>
      <c r="CI40" s="585"/>
      <c r="CJ40" s="585"/>
      <c r="CK40" s="585"/>
      <c r="CL40" s="585"/>
      <c r="CM40" s="585"/>
      <c r="CN40" s="163"/>
      <c r="CO40" s="584">
        <f t="shared" si="3"/>
        <v>27</v>
      </c>
      <c r="CP40" s="584"/>
      <c r="CQ40" s="585" t="str">
        <f>IF('各会計、関係団体の財政状況及び健全化判断比率'!BS13="","",'各会計、関係団体の財政状況及び健全化判断比率'!BS13)</f>
        <v>（株）成田香取エネルギー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印旛郡市広域市町村圏事務組合（水道用水供給事業会計）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香取広域市町村圏事務組合（一般会計）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印旛利根川水防事務組合（一般会計）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yiQ+EXFv7wMKb9DXNyXfULUZe8EXn64RGIm0TMtig36VK2bWjo3046WO3ooQgtdk3Jgsft05s6hmi6+31oIA==" saltValue="2kosjo5Q1ht0lZ7WflOH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4"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8.65</v>
      </c>
      <c r="G34" s="33">
        <v>8.8800000000000008</v>
      </c>
      <c r="H34" s="33">
        <v>8.76</v>
      </c>
      <c r="I34" s="33">
        <v>5.0999999999999996</v>
      </c>
      <c r="J34" s="34">
        <v>4.72</v>
      </c>
      <c r="K34" s="22"/>
      <c r="L34" s="22"/>
      <c r="M34" s="22"/>
      <c r="N34" s="22"/>
      <c r="O34" s="22"/>
      <c r="P34" s="22"/>
    </row>
    <row r="35" spans="1:16" ht="39" customHeight="1" x14ac:dyDescent="0.15">
      <c r="A35" s="22"/>
      <c r="B35" s="35"/>
      <c r="C35" s="1132" t="s">
        <v>539</v>
      </c>
      <c r="D35" s="1132"/>
      <c r="E35" s="1133"/>
      <c r="F35" s="36">
        <v>6.48</v>
      </c>
      <c r="G35" s="37">
        <v>5.94</v>
      </c>
      <c r="H35" s="37">
        <v>5.54</v>
      </c>
      <c r="I35" s="37">
        <v>5.23</v>
      </c>
      <c r="J35" s="38">
        <v>4.3600000000000003</v>
      </c>
      <c r="K35" s="22"/>
      <c r="L35" s="22"/>
      <c r="M35" s="22"/>
      <c r="N35" s="22"/>
      <c r="O35" s="22"/>
      <c r="P35" s="22"/>
    </row>
    <row r="36" spans="1:16" ht="39" customHeight="1" x14ac:dyDescent="0.15">
      <c r="A36" s="22"/>
      <c r="B36" s="35"/>
      <c r="C36" s="1132" t="s">
        <v>540</v>
      </c>
      <c r="D36" s="1132"/>
      <c r="E36" s="1133"/>
      <c r="F36" s="36">
        <v>0.52</v>
      </c>
      <c r="G36" s="37">
        <v>0.48</v>
      </c>
      <c r="H36" s="37">
        <v>0.41</v>
      </c>
      <c r="I36" s="37">
        <v>1.1299999999999999</v>
      </c>
      <c r="J36" s="38">
        <v>1.38</v>
      </c>
      <c r="K36" s="22"/>
      <c r="L36" s="22"/>
      <c r="M36" s="22"/>
      <c r="N36" s="22"/>
      <c r="O36" s="22"/>
      <c r="P36" s="22"/>
    </row>
    <row r="37" spans="1:16" ht="39" customHeight="1" x14ac:dyDescent="0.15">
      <c r="A37" s="22"/>
      <c r="B37" s="35"/>
      <c r="C37" s="1132" t="s">
        <v>541</v>
      </c>
      <c r="D37" s="1132"/>
      <c r="E37" s="1133"/>
      <c r="F37" s="36">
        <v>0.72</v>
      </c>
      <c r="G37" s="37">
        <v>0.66</v>
      </c>
      <c r="H37" s="37">
        <v>0.5</v>
      </c>
      <c r="I37" s="37">
        <v>0.6</v>
      </c>
      <c r="J37" s="38">
        <v>0.64</v>
      </c>
      <c r="K37" s="22"/>
      <c r="L37" s="22"/>
      <c r="M37" s="22"/>
      <c r="N37" s="22"/>
      <c r="O37" s="22"/>
      <c r="P37" s="22"/>
    </row>
    <row r="38" spans="1:16" ht="39" customHeight="1" x14ac:dyDescent="0.15">
      <c r="A38" s="22"/>
      <c r="B38" s="35"/>
      <c r="C38" s="1132" t="s">
        <v>542</v>
      </c>
      <c r="D38" s="1132"/>
      <c r="E38" s="1133"/>
      <c r="F38" s="36">
        <v>0.39</v>
      </c>
      <c r="G38" s="37">
        <v>0.47</v>
      </c>
      <c r="H38" s="37">
        <v>0.5</v>
      </c>
      <c r="I38" s="37">
        <v>0.19</v>
      </c>
      <c r="J38" s="38">
        <v>0.33</v>
      </c>
      <c r="K38" s="22"/>
      <c r="L38" s="22"/>
      <c r="M38" s="22"/>
      <c r="N38" s="22"/>
      <c r="O38" s="22"/>
      <c r="P38" s="22"/>
    </row>
    <row r="39" spans="1:16" ht="39" customHeight="1" x14ac:dyDescent="0.15">
      <c r="A39" s="22"/>
      <c r="B39" s="35"/>
      <c r="C39" s="1132" t="s">
        <v>543</v>
      </c>
      <c r="D39" s="1132"/>
      <c r="E39" s="1133"/>
      <c r="F39" s="36">
        <v>0.38</v>
      </c>
      <c r="G39" s="37">
        <v>0.33</v>
      </c>
      <c r="H39" s="37">
        <v>0.4</v>
      </c>
      <c r="I39" s="37">
        <v>0.25</v>
      </c>
      <c r="J39" s="38">
        <v>0.25</v>
      </c>
      <c r="K39" s="22"/>
      <c r="L39" s="22"/>
      <c r="M39" s="22"/>
      <c r="N39" s="22"/>
      <c r="O39" s="22"/>
      <c r="P39" s="22"/>
    </row>
    <row r="40" spans="1:16" ht="39" customHeight="1" x14ac:dyDescent="0.15">
      <c r="A40" s="22"/>
      <c r="B40" s="35"/>
      <c r="C40" s="1132" t="s">
        <v>544</v>
      </c>
      <c r="D40" s="1132"/>
      <c r="E40" s="1133"/>
      <c r="F40" s="36">
        <v>0.01</v>
      </c>
      <c r="G40" s="37">
        <v>0.02</v>
      </c>
      <c r="H40" s="37">
        <v>0.02</v>
      </c>
      <c r="I40" s="37">
        <v>0.02</v>
      </c>
      <c r="J40" s="38">
        <v>0.02</v>
      </c>
      <c r="K40" s="22"/>
      <c r="L40" s="22"/>
      <c r="M40" s="22"/>
      <c r="N40" s="22"/>
      <c r="O40" s="22"/>
      <c r="P40" s="22"/>
    </row>
    <row r="41" spans="1:16" ht="39" customHeight="1" x14ac:dyDescent="0.15">
      <c r="A41" s="22"/>
      <c r="B41" s="35"/>
      <c r="C41" s="1132" t="s">
        <v>545</v>
      </c>
      <c r="D41" s="1132"/>
      <c r="E41" s="1133"/>
      <c r="F41" s="36">
        <v>0.01</v>
      </c>
      <c r="G41" s="37">
        <v>0.03</v>
      </c>
      <c r="H41" s="37">
        <v>0.02</v>
      </c>
      <c r="I41" s="37">
        <v>0.01</v>
      </c>
      <c r="J41" s="38">
        <v>0.01</v>
      </c>
      <c r="K41" s="22"/>
      <c r="L41" s="22"/>
      <c r="M41" s="22"/>
      <c r="N41" s="22"/>
      <c r="O41" s="22"/>
      <c r="P41" s="22"/>
    </row>
    <row r="42" spans="1:16" ht="39" customHeight="1" x14ac:dyDescent="0.15">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547</v>
      </c>
      <c r="D43" s="1134"/>
      <c r="E43" s="1135"/>
      <c r="F43" s="41">
        <v>0.02</v>
      </c>
      <c r="G43" s="42">
        <v>0.02</v>
      </c>
      <c r="H43" s="42">
        <v>0.01</v>
      </c>
      <c r="I43" s="42">
        <v>0.01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xCf/h6Er7dZZ1+IVBmt4tmodEQZ3fjxwb7eFAcFxbBvPVzCRZUw8AXwkZbtFhlxzuzwMkbiljSoUYa7a+Yzig==" saltValue="wZZW/L2o0J1o1/+sJ+T0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5284</v>
      </c>
      <c r="L45" s="58">
        <v>5513</v>
      </c>
      <c r="M45" s="58">
        <v>5549</v>
      </c>
      <c r="N45" s="58">
        <v>5595</v>
      </c>
      <c r="O45" s="59">
        <v>5764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409</v>
      </c>
      <c r="L48" s="62">
        <v>386</v>
      </c>
      <c r="M48" s="62">
        <v>459</v>
      </c>
      <c r="N48" s="62">
        <v>412</v>
      </c>
      <c r="O48" s="63">
        <v>383</v>
      </c>
      <c r="P48" s="46"/>
      <c r="Q48" s="46"/>
      <c r="R48" s="46"/>
      <c r="S48" s="46"/>
      <c r="T48" s="46"/>
      <c r="U48" s="46"/>
    </row>
    <row r="49" spans="1:21" ht="30.75" customHeight="1" x14ac:dyDescent="0.15">
      <c r="A49" s="46"/>
      <c r="B49" s="1140"/>
      <c r="C49" s="1141"/>
      <c r="D49" s="60"/>
      <c r="E49" s="1146" t="s">
        <v>14</v>
      </c>
      <c r="F49" s="1146"/>
      <c r="G49" s="1146"/>
      <c r="H49" s="1146"/>
      <c r="I49" s="1146"/>
      <c r="J49" s="1147"/>
      <c r="K49" s="61">
        <v>7</v>
      </c>
      <c r="L49" s="62">
        <v>0</v>
      </c>
      <c r="M49" s="62">
        <v>0</v>
      </c>
      <c r="N49" s="62">
        <v>0</v>
      </c>
      <c r="O49" s="63">
        <v>0</v>
      </c>
      <c r="P49" s="46"/>
      <c r="Q49" s="46"/>
      <c r="R49" s="46"/>
      <c r="S49" s="46"/>
      <c r="T49" s="46"/>
      <c r="U49" s="46"/>
    </row>
    <row r="50" spans="1:21" ht="30.75" customHeight="1" x14ac:dyDescent="0.15">
      <c r="A50" s="46"/>
      <c r="B50" s="1140"/>
      <c r="C50" s="1141"/>
      <c r="D50" s="60"/>
      <c r="E50" s="1146" t="s">
        <v>15</v>
      </c>
      <c r="F50" s="1146"/>
      <c r="G50" s="1146"/>
      <c r="H50" s="1146"/>
      <c r="I50" s="1146"/>
      <c r="J50" s="1147"/>
      <c r="K50" s="61">
        <v>105</v>
      </c>
      <c r="L50" s="62">
        <v>2</v>
      </c>
      <c r="M50" s="62">
        <v>8</v>
      </c>
      <c r="N50" s="62">
        <v>42</v>
      </c>
      <c r="O50" s="63">
        <v>30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2705</v>
      </c>
      <c r="L52" s="62">
        <v>2575</v>
      </c>
      <c r="M52" s="62">
        <v>2389</v>
      </c>
      <c r="N52" s="62">
        <v>2266</v>
      </c>
      <c r="O52" s="63">
        <v>2122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3100</v>
      </c>
      <c r="L53" s="67">
        <v>3326</v>
      </c>
      <c r="M53" s="67">
        <v>3627</v>
      </c>
      <c r="N53" s="67">
        <v>3783</v>
      </c>
      <c r="O53" s="68">
        <v>4055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553</v>
      </c>
      <c r="L58" s="82" t="s">
        <v>553</v>
      </c>
      <c r="M58" s="82" t="s">
        <v>553</v>
      </c>
      <c r="N58" s="82" t="s">
        <v>553</v>
      </c>
      <c r="O58" s="83" t="s">
        <v>553</v>
      </c>
    </row>
    <row r="59" spans="1:21" ht="31.5" customHeight="1" x14ac:dyDescent="0.15">
      <c r="B59" s="1156"/>
      <c r="C59" s="1157"/>
      <c r="D59" s="1163" t="s">
        <v>26</v>
      </c>
      <c r="E59" s="1164"/>
      <c r="F59" s="1164"/>
      <c r="G59" s="1164"/>
      <c r="H59" s="1164"/>
      <c r="I59" s="1164"/>
      <c r="J59" s="1165"/>
      <c r="K59" s="84" t="s">
        <v>553</v>
      </c>
      <c r="L59" s="85" t="s">
        <v>553</v>
      </c>
      <c r="M59" s="85" t="s">
        <v>553</v>
      </c>
      <c r="N59" s="85" t="s">
        <v>553</v>
      </c>
      <c r="O59" s="86" t="s">
        <v>553</v>
      </c>
    </row>
    <row r="60" spans="1:21" ht="31.5" customHeight="1" thickBot="1" x14ac:dyDescent="0.2">
      <c r="B60" s="1158"/>
      <c r="C60" s="1159"/>
      <c r="D60" s="1166" t="s">
        <v>27</v>
      </c>
      <c r="E60" s="1167"/>
      <c r="F60" s="1167"/>
      <c r="G60" s="1167"/>
      <c r="H60" s="1167"/>
      <c r="I60" s="1167"/>
      <c r="J60" s="1168"/>
      <c r="K60" s="87" t="s">
        <v>553</v>
      </c>
      <c r="L60" s="88" t="s">
        <v>553</v>
      </c>
      <c r="M60" s="88" t="s">
        <v>553</v>
      </c>
      <c r="N60" s="88" t="s">
        <v>553</v>
      </c>
      <c r="O60" s="89" t="s">
        <v>553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F3fZvFmLucJ6ScnS9RDPa6f5Q8DI5loIK/JHmZzonkWjuPCHL68NtGeC/1YsR7c3JRqu1lOJXoigth/KSMRlQ==" saltValue="cyPJoRG9+zECMGWDip/F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49499</v>
      </c>
      <c r="J41" s="331">
        <v>48762</v>
      </c>
      <c r="K41" s="331">
        <v>45675</v>
      </c>
      <c r="L41" s="331">
        <v>45298</v>
      </c>
      <c r="M41" s="332">
        <v>44021</v>
      </c>
    </row>
    <row r="42" spans="2:13" ht="27.75" customHeight="1" x14ac:dyDescent="0.15">
      <c r="B42" s="1171"/>
      <c r="C42" s="1172"/>
      <c r="D42" s="104"/>
      <c r="E42" s="1177" t="s">
        <v>32</v>
      </c>
      <c r="F42" s="1177"/>
      <c r="G42" s="1177"/>
      <c r="H42" s="1178"/>
      <c r="I42" s="333">
        <v>1465</v>
      </c>
      <c r="J42" s="334">
        <v>1651</v>
      </c>
      <c r="K42" s="334">
        <v>1583</v>
      </c>
      <c r="L42" s="334">
        <v>1509</v>
      </c>
      <c r="M42" s="335">
        <v>1509</v>
      </c>
    </row>
    <row r="43" spans="2:13" ht="27.75" customHeight="1" x14ac:dyDescent="0.15">
      <c r="B43" s="1171"/>
      <c r="C43" s="1172"/>
      <c r="D43" s="104"/>
      <c r="E43" s="1177" t="s">
        <v>33</v>
      </c>
      <c r="F43" s="1177"/>
      <c r="G43" s="1177"/>
      <c r="H43" s="1178"/>
      <c r="I43" s="333">
        <v>7993</v>
      </c>
      <c r="J43" s="334">
        <v>9460</v>
      </c>
      <c r="K43" s="334">
        <v>9605</v>
      </c>
      <c r="L43" s="334">
        <v>9593</v>
      </c>
      <c r="M43" s="335">
        <v>9606</v>
      </c>
    </row>
    <row r="44" spans="2:13" ht="27.75" customHeight="1" x14ac:dyDescent="0.15">
      <c r="B44" s="1171"/>
      <c r="C44" s="1172"/>
      <c r="D44" s="104"/>
      <c r="E44" s="1177" t="s">
        <v>34</v>
      </c>
      <c r="F44" s="1177"/>
      <c r="G44" s="1177"/>
      <c r="H44" s="1178"/>
      <c r="I44" s="333" t="s">
        <v>491</v>
      </c>
      <c r="J44" s="334" t="s">
        <v>491</v>
      </c>
      <c r="K44" s="334" t="s">
        <v>491</v>
      </c>
      <c r="L44" s="334" t="s">
        <v>491</v>
      </c>
      <c r="M44" s="335" t="s">
        <v>491</v>
      </c>
    </row>
    <row r="45" spans="2:13" ht="27.75" customHeight="1" x14ac:dyDescent="0.15">
      <c r="B45" s="1171"/>
      <c r="C45" s="1172"/>
      <c r="D45" s="104"/>
      <c r="E45" s="1177" t="s">
        <v>35</v>
      </c>
      <c r="F45" s="1177"/>
      <c r="G45" s="1177"/>
      <c r="H45" s="1178"/>
      <c r="I45" s="333">
        <v>4368</v>
      </c>
      <c r="J45" s="334">
        <v>3729</v>
      </c>
      <c r="K45" s="334">
        <v>3056</v>
      </c>
      <c r="L45" s="334">
        <v>2706</v>
      </c>
      <c r="M45" s="335">
        <v>2944</v>
      </c>
    </row>
    <row r="46" spans="2:13" ht="27.75" customHeight="1" x14ac:dyDescent="0.15">
      <c r="B46" s="1171"/>
      <c r="C46" s="1172"/>
      <c r="D46" s="105"/>
      <c r="E46" s="1177" t="s">
        <v>36</v>
      </c>
      <c r="F46" s="1177"/>
      <c r="G46" s="1177"/>
      <c r="H46" s="1178"/>
      <c r="I46" s="333">
        <v>22</v>
      </c>
      <c r="J46" s="334">
        <v>3</v>
      </c>
      <c r="K46" s="334">
        <v>6</v>
      </c>
      <c r="L46" s="334">
        <v>6</v>
      </c>
      <c r="M46" s="335">
        <v>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8068</v>
      </c>
      <c r="J50" s="334">
        <v>8894</v>
      </c>
      <c r="K50" s="334">
        <v>7273</v>
      </c>
      <c r="L50" s="334">
        <v>6990</v>
      </c>
      <c r="M50" s="335">
        <v>5748</v>
      </c>
    </row>
    <row r="51" spans="2:13" ht="27.75" customHeight="1" x14ac:dyDescent="0.15">
      <c r="B51" s="1171"/>
      <c r="C51" s="1172"/>
      <c r="D51" s="104"/>
      <c r="E51" s="1177" t="s">
        <v>42</v>
      </c>
      <c r="F51" s="1177"/>
      <c r="G51" s="1177"/>
      <c r="H51" s="1178"/>
      <c r="I51" s="333">
        <v>3358</v>
      </c>
      <c r="J51" s="334">
        <v>2354</v>
      </c>
      <c r="K51" s="334">
        <v>2436</v>
      </c>
      <c r="L51" s="334">
        <v>2396</v>
      </c>
      <c r="M51" s="335">
        <v>2223</v>
      </c>
    </row>
    <row r="52" spans="2:13" ht="27.75" customHeight="1" x14ac:dyDescent="0.15">
      <c r="B52" s="1173"/>
      <c r="C52" s="1174"/>
      <c r="D52" s="104"/>
      <c r="E52" s="1177" t="s">
        <v>43</v>
      </c>
      <c r="F52" s="1177"/>
      <c r="G52" s="1177"/>
      <c r="H52" s="1178"/>
      <c r="I52" s="333">
        <v>20037</v>
      </c>
      <c r="J52" s="334">
        <v>18298</v>
      </c>
      <c r="K52" s="334">
        <v>17216</v>
      </c>
      <c r="L52" s="334">
        <v>15733</v>
      </c>
      <c r="M52" s="335">
        <v>14476</v>
      </c>
    </row>
    <row r="53" spans="2:13" ht="27.75" customHeight="1" thickBot="1" x14ac:dyDescent="0.2">
      <c r="B53" s="1184" t="s">
        <v>19</v>
      </c>
      <c r="C53" s="1185"/>
      <c r="D53" s="108"/>
      <c r="E53" s="1186" t="s">
        <v>44</v>
      </c>
      <c r="F53" s="1186"/>
      <c r="G53" s="1186"/>
      <c r="H53" s="1187"/>
      <c r="I53" s="336">
        <v>31884</v>
      </c>
      <c r="J53" s="337">
        <v>34060</v>
      </c>
      <c r="K53" s="337">
        <v>33001</v>
      </c>
      <c r="L53" s="337">
        <v>33994</v>
      </c>
      <c r="M53" s="338">
        <v>35635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p5y/zNk5tSQsuQ2qx9Ohh1f5baIKNwp8O5dWG/n15eONnJZro6Tmeq67nMCSWQekIN2u2kZJMfUT+6sMysYTg==" saltValue="gESCQ3vIwavGAwuOCJ7u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4471</v>
      </c>
      <c r="G55" s="339">
        <v>4520</v>
      </c>
      <c r="H55" s="340">
        <v>3571</v>
      </c>
    </row>
    <row r="56" spans="2:8" ht="52.5" customHeight="1" x14ac:dyDescent="0.15">
      <c r="B56" s="120"/>
      <c r="C56" s="1198" t="s">
        <v>47</v>
      </c>
      <c r="D56" s="1198"/>
      <c r="E56" s="1199"/>
      <c r="F56" s="341">
        <v>1</v>
      </c>
      <c r="G56" s="341">
        <v>1</v>
      </c>
      <c r="H56" s="342">
        <v>1</v>
      </c>
    </row>
    <row r="57" spans="2:8" ht="53.25" customHeight="1" x14ac:dyDescent="0.15">
      <c r="B57" s="120"/>
      <c r="C57" s="1200" t="s">
        <v>48</v>
      </c>
      <c r="D57" s="1200"/>
      <c r="E57" s="1201"/>
      <c r="F57" s="343">
        <v>1295</v>
      </c>
      <c r="G57" s="343">
        <v>1219</v>
      </c>
      <c r="H57" s="344">
        <v>1097</v>
      </c>
    </row>
    <row r="58" spans="2:8" ht="45.75" customHeight="1" x14ac:dyDescent="0.15">
      <c r="B58" s="121"/>
      <c r="C58" s="1188" t="s">
        <v>571</v>
      </c>
      <c r="D58" s="1189"/>
      <c r="E58" s="1190"/>
      <c r="F58" s="345">
        <v>686</v>
      </c>
      <c r="G58" s="345">
        <v>639</v>
      </c>
      <c r="H58" s="346">
        <v>588</v>
      </c>
    </row>
    <row r="59" spans="2:8" ht="45.75" customHeight="1" x14ac:dyDescent="0.15">
      <c r="B59" s="121"/>
      <c r="C59" s="1188" t="s">
        <v>572</v>
      </c>
      <c r="D59" s="1189"/>
      <c r="E59" s="1190"/>
      <c r="F59" s="345">
        <v>204</v>
      </c>
      <c r="G59" s="345">
        <v>204</v>
      </c>
      <c r="H59" s="346">
        <v>205</v>
      </c>
    </row>
    <row r="60" spans="2:8" ht="45.75" customHeight="1" x14ac:dyDescent="0.15">
      <c r="B60" s="121"/>
      <c r="C60" s="1188" t="s">
        <v>573</v>
      </c>
      <c r="D60" s="1189"/>
      <c r="E60" s="1190"/>
      <c r="F60" s="345">
        <v>165</v>
      </c>
      <c r="G60" s="345">
        <v>157</v>
      </c>
      <c r="H60" s="346">
        <v>120</v>
      </c>
    </row>
    <row r="61" spans="2:8" ht="45.75" customHeight="1" x14ac:dyDescent="0.15">
      <c r="B61" s="121"/>
      <c r="C61" s="1188" t="s">
        <v>574</v>
      </c>
      <c r="D61" s="1189"/>
      <c r="E61" s="1190"/>
      <c r="F61" s="345">
        <v>94</v>
      </c>
      <c r="G61" s="345">
        <v>96</v>
      </c>
      <c r="H61" s="346">
        <v>98</v>
      </c>
    </row>
    <row r="62" spans="2:8" ht="45.75" customHeight="1" thickBot="1" x14ac:dyDescent="0.2">
      <c r="B62" s="122"/>
      <c r="C62" s="1191" t="s">
        <v>575</v>
      </c>
      <c r="D62" s="1192"/>
      <c r="E62" s="1193"/>
      <c r="F62" s="347">
        <v>36</v>
      </c>
      <c r="G62" s="347">
        <v>32</v>
      </c>
      <c r="H62" s="348">
        <v>38</v>
      </c>
    </row>
    <row r="63" spans="2:8" ht="52.5" customHeight="1" thickBot="1" x14ac:dyDescent="0.2">
      <c r="B63" s="123"/>
      <c r="C63" s="1194" t="s">
        <v>49</v>
      </c>
      <c r="D63" s="1194"/>
      <c r="E63" s="1195"/>
      <c r="F63" s="349">
        <v>5767</v>
      </c>
      <c r="G63" s="349">
        <v>5740</v>
      </c>
      <c r="H63" s="350">
        <v>4669</v>
      </c>
    </row>
    <row r="64" spans="2:8" x14ac:dyDescent="0.15"/>
  </sheetData>
  <sheetProtection algorithmName="SHA-512" hashValue="/DH4nOskbCrCxbXXcqx5fFycMygM+BkUV1Y/zM4ibdpFy5oXJV7RcTTX5d+hbOHsAJqbttmKzKYXgTpauyCedA==" saltValue="NqC3eewlo7iR4E4PYtsP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79480</v>
      </c>
      <c r="E3" s="142"/>
      <c r="F3" s="143">
        <v>72756</v>
      </c>
      <c r="G3" s="144"/>
      <c r="H3" s="145"/>
    </row>
    <row r="4" spans="1:8" x14ac:dyDescent="0.15">
      <c r="A4" s="146"/>
      <c r="B4" s="147"/>
      <c r="C4" s="148"/>
      <c r="D4" s="149">
        <v>61744</v>
      </c>
      <c r="E4" s="150"/>
      <c r="F4" s="151">
        <v>32117</v>
      </c>
      <c r="G4" s="152"/>
      <c r="H4" s="153"/>
    </row>
    <row r="5" spans="1:8" x14ac:dyDescent="0.15">
      <c r="A5" s="134" t="s">
        <v>523</v>
      </c>
      <c r="B5" s="139"/>
      <c r="C5" s="140"/>
      <c r="D5" s="141">
        <v>79748</v>
      </c>
      <c r="E5" s="142"/>
      <c r="F5" s="143">
        <v>43955</v>
      </c>
      <c r="G5" s="144"/>
      <c r="H5" s="145"/>
    </row>
    <row r="6" spans="1:8" x14ac:dyDescent="0.15">
      <c r="A6" s="146"/>
      <c r="B6" s="147"/>
      <c r="C6" s="148"/>
      <c r="D6" s="149">
        <v>55736</v>
      </c>
      <c r="E6" s="150"/>
      <c r="F6" s="151">
        <v>21318</v>
      </c>
      <c r="G6" s="152"/>
      <c r="H6" s="153"/>
    </row>
    <row r="7" spans="1:8" x14ac:dyDescent="0.15">
      <c r="A7" s="134" t="s">
        <v>524</v>
      </c>
      <c r="B7" s="139"/>
      <c r="C7" s="140"/>
      <c r="D7" s="141">
        <v>45365</v>
      </c>
      <c r="E7" s="142"/>
      <c r="F7" s="143">
        <v>41921</v>
      </c>
      <c r="G7" s="144"/>
      <c r="H7" s="145"/>
    </row>
    <row r="8" spans="1:8" x14ac:dyDescent="0.15">
      <c r="A8" s="146"/>
      <c r="B8" s="147"/>
      <c r="C8" s="148"/>
      <c r="D8" s="149">
        <v>38315</v>
      </c>
      <c r="E8" s="150"/>
      <c r="F8" s="151">
        <v>21655</v>
      </c>
      <c r="G8" s="152"/>
      <c r="H8" s="153"/>
    </row>
    <row r="9" spans="1:8" x14ac:dyDescent="0.15">
      <c r="A9" s="134" t="s">
        <v>525</v>
      </c>
      <c r="B9" s="139"/>
      <c r="C9" s="140"/>
      <c r="D9" s="141">
        <v>76795</v>
      </c>
      <c r="E9" s="142"/>
      <c r="F9" s="143">
        <v>44585</v>
      </c>
      <c r="G9" s="144"/>
      <c r="H9" s="145"/>
    </row>
    <row r="10" spans="1:8" x14ac:dyDescent="0.15">
      <c r="A10" s="146"/>
      <c r="B10" s="147"/>
      <c r="C10" s="148"/>
      <c r="D10" s="149">
        <v>57442</v>
      </c>
      <c r="E10" s="150"/>
      <c r="F10" s="151">
        <v>23077</v>
      </c>
      <c r="G10" s="152"/>
      <c r="H10" s="153"/>
    </row>
    <row r="11" spans="1:8" x14ac:dyDescent="0.15">
      <c r="A11" s="134" t="s">
        <v>526</v>
      </c>
      <c r="B11" s="139"/>
      <c r="C11" s="140"/>
      <c r="D11" s="141">
        <v>64904</v>
      </c>
      <c r="E11" s="142"/>
      <c r="F11" s="143">
        <v>49779</v>
      </c>
      <c r="G11" s="144"/>
      <c r="H11" s="145"/>
    </row>
    <row r="12" spans="1:8" x14ac:dyDescent="0.15">
      <c r="A12" s="146"/>
      <c r="B12" s="147"/>
      <c r="C12" s="154"/>
      <c r="D12" s="149">
        <v>52535</v>
      </c>
      <c r="E12" s="150"/>
      <c r="F12" s="151">
        <v>28921</v>
      </c>
      <c r="G12" s="152"/>
      <c r="H12" s="153"/>
    </row>
    <row r="13" spans="1:8" x14ac:dyDescent="0.15">
      <c r="A13" s="134"/>
      <c r="B13" s="139"/>
      <c r="C13" s="140"/>
      <c r="D13" s="141">
        <v>69258</v>
      </c>
      <c r="E13" s="142"/>
      <c r="F13" s="143">
        <v>50599</v>
      </c>
      <c r="G13" s="155"/>
      <c r="H13" s="145"/>
    </row>
    <row r="14" spans="1:8" x14ac:dyDescent="0.15">
      <c r="A14" s="146"/>
      <c r="B14" s="147"/>
      <c r="C14" s="148"/>
      <c r="D14" s="149">
        <v>53154</v>
      </c>
      <c r="E14" s="150"/>
      <c r="F14" s="151">
        <v>25418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8.66</v>
      </c>
      <c r="C19" s="156">
        <f>ROUND(VALUE(SUBSTITUTE(実質収支比率等に係る経年分析!G$48,"▲","-")),2)</f>
        <v>8.8800000000000008</v>
      </c>
      <c r="D19" s="156">
        <f>ROUND(VALUE(SUBSTITUTE(実質収支比率等に係る経年分析!H$48,"▲","-")),2)</f>
        <v>8.77</v>
      </c>
      <c r="E19" s="156">
        <f>ROUND(VALUE(SUBSTITUTE(実質収支比率等に係る経年分析!I$48,"▲","-")),2)</f>
        <v>5.1100000000000003</v>
      </c>
      <c r="F19" s="156">
        <f>ROUND(VALUE(SUBSTITUTE(実質収支比率等に係る経年分析!J$48,"▲","-")),2)</f>
        <v>4.72</v>
      </c>
    </row>
    <row r="20" spans="1:11" x14ac:dyDescent="0.15">
      <c r="A20" s="156" t="s">
        <v>53</v>
      </c>
      <c r="B20" s="156">
        <f>ROUND(VALUE(SUBSTITUTE(実質収支比率等に係る経年分析!F$47,"▲","-")),2)</f>
        <v>13.16</v>
      </c>
      <c r="C20" s="156">
        <f>ROUND(VALUE(SUBSTITUTE(実質収支比率等に係る経年分析!G$47,"▲","-")),2)</f>
        <v>15.93</v>
      </c>
      <c r="D20" s="156">
        <f>ROUND(VALUE(SUBSTITUTE(実質収支比率等に係る経年分析!H$47,"▲","-")),2)</f>
        <v>11.52</v>
      </c>
      <c r="E20" s="156">
        <f>ROUND(VALUE(SUBSTITUTE(実質収支比率等に係る経年分析!I$47,"▲","-")),2)</f>
        <v>11.6</v>
      </c>
      <c r="F20" s="156">
        <f>ROUND(VALUE(SUBSTITUTE(実質収支比率等に係る経年分析!J$47,"▲","-")),2)</f>
        <v>9.06</v>
      </c>
    </row>
    <row r="21" spans="1:11" x14ac:dyDescent="0.15">
      <c r="A21" s="156" t="s">
        <v>54</v>
      </c>
      <c r="B21" s="156">
        <f>IF(ISNUMBER(VALUE(SUBSTITUTE(実質収支比率等に係る経年分析!F$49,"▲","-"))),ROUND(VALUE(SUBSTITUTE(実質収支比率等に係る経年分析!F$49,"▲","-")),2),NA())</f>
        <v>-4.83</v>
      </c>
      <c r="C21" s="156">
        <f>IF(ISNUMBER(VALUE(SUBSTITUTE(実質収支比率等に係る経年分析!G$49,"▲","-"))),ROUND(VALUE(SUBSTITUTE(実質収支比率等に係る経年分析!G$49,"▲","-")),2),NA())</f>
        <v>1.43</v>
      </c>
      <c r="D21" s="156">
        <f>IF(ISNUMBER(VALUE(SUBSTITUTE(実質収支比率等に係る経年分析!H$49,"▲","-"))),ROUND(VALUE(SUBSTITUTE(実質収支比率等に係る経年分析!H$49,"▲","-")),2),NA())</f>
        <v>-3.13</v>
      </c>
      <c r="E21" s="156">
        <f>IF(ISNUMBER(VALUE(SUBSTITUTE(実質収支比率等に係る経年分析!I$49,"▲","-"))),ROUND(VALUE(SUBSTITUTE(実質収支比率等に係る経年分析!I$49,"▲","-")),2),NA())</f>
        <v>-3.5</v>
      </c>
      <c r="F21" s="156">
        <f>IF(ISNUMBER(VALUE(SUBSTITUTE(実質収支比率等に係る経年分析!J$49,"▲","-"))),ROUND(VALUE(SUBSTITUTE(実質収支比率等に係る経年分析!J$49,"▲","-")),2),NA())</f>
        <v>-2.73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国民健康保険特別会計（施設勘定）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1.1299999999999999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5.23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4.3600000000000003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8.8800000000000008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5.0999999999999996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2705</v>
      </c>
      <c r="E42" s="158"/>
      <c r="F42" s="158"/>
      <c r="G42" s="158">
        <f>'実質公債費比率（分子）の構造'!L$52</f>
        <v>2575</v>
      </c>
      <c r="H42" s="158"/>
      <c r="I42" s="158"/>
      <c r="J42" s="158">
        <f>'実質公債費比率（分子）の構造'!M$52</f>
        <v>2389</v>
      </c>
      <c r="K42" s="158"/>
      <c r="L42" s="158"/>
      <c r="M42" s="158">
        <f>'実質公債費比率（分子）の構造'!N$52</f>
        <v>2266</v>
      </c>
      <c r="N42" s="158"/>
      <c r="O42" s="158"/>
      <c r="P42" s="158">
        <f>'実質公債費比率（分子）の構造'!O$52</f>
        <v>2122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105</v>
      </c>
      <c r="C44" s="158"/>
      <c r="D44" s="158"/>
      <c r="E44" s="158">
        <f>'実質公債費比率（分子）の構造'!L$50</f>
        <v>2</v>
      </c>
      <c r="F44" s="158"/>
      <c r="G44" s="158"/>
      <c r="H44" s="158">
        <f>'実質公債費比率（分子）の構造'!M$50</f>
        <v>8</v>
      </c>
      <c r="I44" s="158"/>
      <c r="J44" s="158"/>
      <c r="K44" s="158">
        <f>'実質公債費比率（分子）の構造'!N$50</f>
        <v>42</v>
      </c>
      <c r="L44" s="158"/>
      <c r="M44" s="158"/>
      <c r="N44" s="158">
        <f>'実質公債費比率（分子）の構造'!O$50</f>
        <v>30</v>
      </c>
      <c r="O44" s="158"/>
      <c r="P44" s="158"/>
    </row>
    <row r="45" spans="1:16" x14ac:dyDescent="0.15">
      <c r="A45" s="158" t="s">
        <v>63</v>
      </c>
      <c r="B45" s="158">
        <f>'実質公債費比率（分子）の構造'!K$49</f>
        <v>7</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15">
      <c r="A46" s="158" t="s">
        <v>64</v>
      </c>
      <c r="B46" s="158">
        <f>'実質公債費比率（分子）の構造'!K$48</f>
        <v>409</v>
      </c>
      <c r="C46" s="158"/>
      <c r="D46" s="158"/>
      <c r="E46" s="158">
        <f>'実質公債費比率（分子）の構造'!L$48</f>
        <v>386</v>
      </c>
      <c r="F46" s="158"/>
      <c r="G46" s="158"/>
      <c r="H46" s="158">
        <f>'実質公債費比率（分子）の構造'!M$48</f>
        <v>459</v>
      </c>
      <c r="I46" s="158"/>
      <c r="J46" s="158"/>
      <c r="K46" s="158">
        <f>'実質公債費比率（分子）の構造'!N$48</f>
        <v>412</v>
      </c>
      <c r="L46" s="158"/>
      <c r="M46" s="158"/>
      <c r="N46" s="158">
        <f>'実質公債費比率（分子）の構造'!O$48</f>
        <v>383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5284</v>
      </c>
      <c r="C49" s="158"/>
      <c r="D49" s="158"/>
      <c r="E49" s="158">
        <f>'実質公債費比率（分子）の構造'!L$45</f>
        <v>5513</v>
      </c>
      <c r="F49" s="158"/>
      <c r="G49" s="158"/>
      <c r="H49" s="158">
        <f>'実質公債費比率（分子）の構造'!M$45</f>
        <v>5549</v>
      </c>
      <c r="I49" s="158"/>
      <c r="J49" s="158"/>
      <c r="K49" s="158">
        <f>'実質公債費比率（分子）の構造'!N$45</f>
        <v>5595</v>
      </c>
      <c r="L49" s="158"/>
      <c r="M49" s="158"/>
      <c r="N49" s="158">
        <f>'実質公債費比率（分子）の構造'!O$45</f>
        <v>5764</v>
      </c>
      <c r="O49" s="158"/>
      <c r="P49" s="158"/>
    </row>
    <row r="50" spans="1:16" x14ac:dyDescent="0.15">
      <c r="A50" s="158" t="s">
        <v>67</v>
      </c>
      <c r="B50" s="158" t="e">
        <f>NA()</f>
        <v>#N/A</v>
      </c>
      <c r="C50" s="158">
        <f>IF(ISNUMBER('実質公債費比率（分子）の構造'!K$53),'実質公債費比率（分子）の構造'!K$53,NA())</f>
        <v>3100</v>
      </c>
      <c r="D50" s="158" t="e">
        <f>NA()</f>
        <v>#N/A</v>
      </c>
      <c r="E50" s="158" t="e">
        <f>NA()</f>
        <v>#N/A</v>
      </c>
      <c r="F50" s="158">
        <f>IF(ISNUMBER('実質公債費比率（分子）の構造'!L$53),'実質公債費比率（分子）の構造'!L$53,NA())</f>
        <v>3326</v>
      </c>
      <c r="G50" s="158" t="e">
        <f>NA()</f>
        <v>#N/A</v>
      </c>
      <c r="H50" s="158" t="e">
        <f>NA()</f>
        <v>#N/A</v>
      </c>
      <c r="I50" s="158">
        <f>IF(ISNUMBER('実質公債費比率（分子）の構造'!M$53),'実質公債費比率（分子）の構造'!M$53,NA())</f>
        <v>3627</v>
      </c>
      <c r="J50" s="158" t="e">
        <f>NA()</f>
        <v>#N/A</v>
      </c>
      <c r="K50" s="158" t="e">
        <f>NA()</f>
        <v>#N/A</v>
      </c>
      <c r="L50" s="158">
        <f>IF(ISNUMBER('実質公債費比率（分子）の構造'!N$53),'実質公債費比率（分子）の構造'!N$53,NA())</f>
        <v>3783</v>
      </c>
      <c r="M50" s="158" t="e">
        <f>NA()</f>
        <v>#N/A</v>
      </c>
      <c r="N50" s="158" t="e">
        <f>NA()</f>
        <v>#N/A</v>
      </c>
      <c r="O50" s="158">
        <f>IF(ISNUMBER('実質公債費比率（分子）の構造'!O$53),'実質公債費比率（分子）の構造'!O$53,NA())</f>
        <v>4055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20037</v>
      </c>
      <c r="E56" s="157"/>
      <c r="F56" s="157"/>
      <c r="G56" s="157">
        <f>'将来負担比率（分子）の構造'!J$52</f>
        <v>18298</v>
      </c>
      <c r="H56" s="157"/>
      <c r="I56" s="157"/>
      <c r="J56" s="157">
        <f>'将来負担比率（分子）の構造'!K$52</f>
        <v>17216</v>
      </c>
      <c r="K56" s="157"/>
      <c r="L56" s="157"/>
      <c r="M56" s="157">
        <f>'将来負担比率（分子）の構造'!L$52</f>
        <v>15733</v>
      </c>
      <c r="N56" s="157"/>
      <c r="O56" s="157"/>
      <c r="P56" s="157">
        <f>'将来負担比率（分子）の構造'!M$52</f>
        <v>14476</v>
      </c>
    </row>
    <row r="57" spans="1:16" x14ac:dyDescent="0.15">
      <c r="A57" s="157" t="s">
        <v>42</v>
      </c>
      <c r="B57" s="157"/>
      <c r="C57" s="157"/>
      <c r="D57" s="157">
        <f>'将来負担比率（分子）の構造'!I$51</f>
        <v>3358</v>
      </c>
      <c r="E57" s="157"/>
      <c r="F57" s="157"/>
      <c r="G57" s="157">
        <f>'将来負担比率（分子）の構造'!J$51</f>
        <v>2354</v>
      </c>
      <c r="H57" s="157"/>
      <c r="I57" s="157"/>
      <c r="J57" s="157">
        <f>'将来負担比率（分子）の構造'!K$51</f>
        <v>2436</v>
      </c>
      <c r="K57" s="157"/>
      <c r="L57" s="157"/>
      <c r="M57" s="157">
        <f>'将来負担比率（分子）の構造'!L$51</f>
        <v>2396</v>
      </c>
      <c r="N57" s="157"/>
      <c r="O57" s="157"/>
      <c r="P57" s="157">
        <f>'将来負担比率（分子）の構造'!M$51</f>
        <v>2223</v>
      </c>
    </row>
    <row r="58" spans="1:16" x14ac:dyDescent="0.15">
      <c r="A58" s="157" t="s">
        <v>41</v>
      </c>
      <c r="B58" s="157"/>
      <c r="C58" s="157"/>
      <c r="D58" s="157">
        <f>'将来負担比率（分子）の構造'!I$50</f>
        <v>8068</v>
      </c>
      <c r="E58" s="157"/>
      <c r="F58" s="157"/>
      <c r="G58" s="157">
        <f>'将来負担比率（分子）の構造'!J$50</f>
        <v>8894</v>
      </c>
      <c r="H58" s="157"/>
      <c r="I58" s="157"/>
      <c r="J58" s="157">
        <f>'将来負担比率（分子）の構造'!K$50</f>
        <v>7273</v>
      </c>
      <c r="K58" s="157"/>
      <c r="L58" s="157"/>
      <c r="M58" s="157">
        <f>'将来負担比率（分子）の構造'!L$50</f>
        <v>6990</v>
      </c>
      <c r="N58" s="157"/>
      <c r="O58" s="157"/>
      <c r="P58" s="157">
        <f>'将来負担比率（分子）の構造'!M$50</f>
        <v>5748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22</v>
      </c>
      <c r="C61" s="157"/>
      <c r="D61" s="157"/>
      <c r="E61" s="157">
        <f>'将来負担比率（分子）の構造'!J$46</f>
        <v>3</v>
      </c>
      <c r="F61" s="157"/>
      <c r="G61" s="157"/>
      <c r="H61" s="157">
        <f>'将来負担比率（分子）の構造'!K$46</f>
        <v>6</v>
      </c>
      <c r="I61" s="157"/>
      <c r="J61" s="157"/>
      <c r="K61" s="157">
        <f>'将来負担比率（分子）の構造'!L$46</f>
        <v>6</v>
      </c>
      <c r="L61" s="157"/>
      <c r="M61" s="157"/>
      <c r="N61" s="157">
        <f>'将来負担比率（分子）の構造'!M$46</f>
        <v>1</v>
      </c>
      <c r="O61" s="157"/>
      <c r="P61" s="157"/>
    </row>
    <row r="62" spans="1:16" x14ac:dyDescent="0.15">
      <c r="A62" s="157" t="s">
        <v>35</v>
      </c>
      <c r="B62" s="157">
        <f>'将来負担比率（分子）の構造'!I$45</f>
        <v>4368</v>
      </c>
      <c r="C62" s="157"/>
      <c r="D62" s="157"/>
      <c r="E62" s="157">
        <f>'将来負担比率（分子）の構造'!J$45</f>
        <v>3729</v>
      </c>
      <c r="F62" s="157"/>
      <c r="G62" s="157"/>
      <c r="H62" s="157">
        <f>'将来負担比率（分子）の構造'!K$45</f>
        <v>3056</v>
      </c>
      <c r="I62" s="157"/>
      <c r="J62" s="157"/>
      <c r="K62" s="157">
        <f>'将来負担比率（分子）の構造'!L$45</f>
        <v>2706</v>
      </c>
      <c r="L62" s="157"/>
      <c r="M62" s="157"/>
      <c r="N62" s="157">
        <f>'将来負担比率（分子）の構造'!M$45</f>
        <v>2944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7993</v>
      </c>
      <c r="C64" s="157"/>
      <c r="D64" s="157"/>
      <c r="E64" s="157">
        <f>'将来負担比率（分子）の構造'!J$43</f>
        <v>9460</v>
      </c>
      <c r="F64" s="157"/>
      <c r="G64" s="157"/>
      <c r="H64" s="157">
        <f>'将来負担比率（分子）の構造'!K$43</f>
        <v>9605</v>
      </c>
      <c r="I64" s="157"/>
      <c r="J64" s="157"/>
      <c r="K64" s="157">
        <f>'将来負担比率（分子）の構造'!L$43</f>
        <v>9593</v>
      </c>
      <c r="L64" s="157"/>
      <c r="M64" s="157"/>
      <c r="N64" s="157">
        <f>'将来負担比率（分子）の構造'!M$43</f>
        <v>9606</v>
      </c>
      <c r="O64" s="157"/>
      <c r="P64" s="157"/>
    </row>
    <row r="65" spans="1:16" x14ac:dyDescent="0.15">
      <c r="A65" s="157" t="s">
        <v>32</v>
      </c>
      <c r="B65" s="157">
        <f>'将来負担比率（分子）の構造'!I$42</f>
        <v>1465</v>
      </c>
      <c r="C65" s="157"/>
      <c r="D65" s="157"/>
      <c r="E65" s="157">
        <f>'将来負担比率（分子）の構造'!J$42</f>
        <v>1651</v>
      </c>
      <c r="F65" s="157"/>
      <c r="G65" s="157"/>
      <c r="H65" s="157">
        <f>'将来負担比率（分子）の構造'!K$42</f>
        <v>1583</v>
      </c>
      <c r="I65" s="157"/>
      <c r="J65" s="157"/>
      <c r="K65" s="157">
        <f>'将来負担比率（分子）の構造'!L$42</f>
        <v>1509</v>
      </c>
      <c r="L65" s="157"/>
      <c r="M65" s="157"/>
      <c r="N65" s="157">
        <f>'将来負担比率（分子）の構造'!M$42</f>
        <v>1509</v>
      </c>
      <c r="O65" s="157"/>
      <c r="P65" s="157"/>
    </row>
    <row r="66" spans="1:16" x14ac:dyDescent="0.15">
      <c r="A66" s="157" t="s">
        <v>31</v>
      </c>
      <c r="B66" s="157">
        <f>'将来負担比率（分子）の構造'!I$41</f>
        <v>49499</v>
      </c>
      <c r="C66" s="157"/>
      <c r="D66" s="157"/>
      <c r="E66" s="157">
        <f>'将来負担比率（分子）の構造'!J$41</f>
        <v>48762</v>
      </c>
      <c r="F66" s="157"/>
      <c r="G66" s="157"/>
      <c r="H66" s="157">
        <f>'将来負担比率（分子）の構造'!K$41</f>
        <v>45675</v>
      </c>
      <c r="I66" s="157"/>
      <c r="J66" s="157"/>
      <c r="K66" s="157">
        <f>'将来負担比率（分子）の構造'!L$41</f>
        <v>45298</v>
      </c>
      <c r="L66" s="157"/>
      <c r="M66" s="157"/>
      <c r="N66" s="157">
        <f>'将来負担比率（分子）の構造'!M$41</f>
        <v>44021</v>
      </c>
      <c r="O66" s="157"/>
      <c r="P66" s="157"/>
    </row>
    <row r="67" spans="1:16" x14ac:dyDescent="0.15">
      <c r="A67" s="157" t="s">
        <v>71</v>
      </c>
      <c r="B67" s="157" t="e">
        <f>NA()</f>
        <v>#N/A</v>
      </c>
      <c r="C67" s="157">
        <f>IF(ISNUMBER('将来負担比率（分子）の構造'!I$53), IF('将来負担比率（分子）の構造'!I$53 &lt; 0, 0, '将来負担比率（分子）の構造'!I$53), NA())</f>
        <v>31884</v>
      </c>
      <c r="D67" s="157" t="e">
        <f>NA()</f>
        <v>#N/A</v>
      </c>
      <c r="E67" s="157" t="e">
        <f>NA()</f>
        <v>#N/A</v>
      </c>
      <c r="F67" s="157">
        <f>IF(ISNUMBER('将来負担比率（分子）の構造'!J$53), IF('将来負担比率（分子）の構造'!J$53 &lt; 0, 0, '将来負担比率（分子）の構造'!J$53), NA())</f>
        <v>34060</v>
      </c>
      <c r="G67" s="157" t="e">
        <f>NA()</f>
        <v>#N/A</v>
      </c>
      <c r="H67" s="157" t="e">
        <f>NA()</f>
        <v>#N/A</v>
      </c>
      <c r="I67" s="157">
        <f>IF(ISNUMBER('将来負担比率（分子）の構造'!K$53), IF('将来負担比率（分子）の構造'!K$53 &lt; 0, 0, '将来負担比率（分子）の構造'!K$53), NA())</f>
        <v>33001</v>
      </c>
      <c r="J67" s="157" t="e">
        <f>NA()</f>
        <v>#N/A</v>
      </c>
      <c r="K67" s="157" t="e">
        <f>NA()</f>
        <v>#N/A</v>
      </c>
      <c r="L67" s="157">
        <f>IF(ISNUMBER('将来負担比率（分子）の構造'!L$53), IF('将来負担比率（分子）の構造'!L$53 &lt; 0, 0, '将来負担比率（分子）の構造'!L$53), NA())</f>
        <v>33994</v>
      </c>
      <c r="M67" s="157" t="e">
        <f>NA()</f>
        <v>#N/A</v>
      </c>
      <c r="N67" s="157" t="e">
        <f>NA()</f>
        <v>#N/A</v>
      </c>
      <c r="O67" s="157">
        <f>IF(ISNUMBER('将来負担比率（分子）の構造'!M$53), IF('将来負担比率（分子）の構造'!M$53 &lt; 0, 0, '将来負担比率（分子）の構造'!M$53), NA())</f>
        <v>35635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4471</v>
      </c>
      <c r="C72" s="161">
        <f>基金残高に係る経年分析!G55</f>
        <v>4520</v>
      </c>
      <c r="D72" s="161">
        <f>基金残高に係る経年分析!H55</f>
        <v>3571</v>
      </c>
    </row>
    <row r="73" spans="1:16" x14ac:dyDescent="0.15">
      <c r="A73" s="160" t="s">
        <v>74</v>
      </c>
      <c r="B73" s="161">
        <f>基金残高に係る経年分析!F56</f>
        <v>1</v>
      </c>
      <c r="C73" s="161">
        <f>基金残高に係る経年分析!G56</f>
        <v>1</v>
      </c>
      <c r="D73" s="161">
        <f>基金残高に係る経年分析!H56</f>
        <v>1</v>
      </c>
    </row>
    <row r="74" spans="1:16" x14ac:dyDescent="0.15">
      <c r="A74" s="160" t="s">
        <v>75</v>
      </c>
      <c r="B74" s="161">
        <f>基金残高に係る経年分析!F57</f>
        <v>1295</v>
      </c>
      <c r="C74" s="161">
        <f>基金残高に係る経年分析!G57</f>
        <v>1219</v>
      </c>
      <c r="D74" s="161">
        <f>基金残高に係る経年分析!H57</f>
        <v>1097</v>
      </c>
    </row>
  </sheetData>
  <sheetProtection algorithmName="SHA-512" hashValue="eoIBZ0SX21rb8WOyoTEN0FVr8gYL+tJvLHPCBvoOxxkrAVXopNPMJGslSWAGY2Wfb4zsp/k/EWHTgXHdO3h8QQ==" saltValue="R5qPHzHcSfxlmfI5zLzmy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33224000</v>
      </c>
      <c r="S5" s="600"/>
      <c r="T5" s="600"/>
      <c r="U5" s="600"/>
      <c r="V5" s="600"/>
      <c r="W5" s="600"/>
      <c r="X5" s="600"/>
      <c r="Y5" s="601"/>
      <c r="Z5" s="602">
        <v>45.9</v>
      </c>
      <c r="AA5" s="602"/>
      <c r="AB5" s="602"/>
      <c r="AC5" s="602"/>
      <c r="AD5" s="603">
        <v>33002240</v>
      </c>
      <c r="AE5" s="603"/>
      <c r="AF5" s="603"/>
      <c r="AG5" s="603"/>
      <c r="AH5" s="603"/>
      <c r="AI5" s="603"/>
      <c r="AJ5" s="603"/>
      <c r="AK5" s="603"/>
      <c r="AL5" s="604">
        <v>82.6</v>
      </c>
      <c r="AM5" s="605"/>
      <c r="AN5" s="605"/>
      <c r="AO5" s="606"/>
      <c r="AP5" s="596" t="s">
        <v>216</v>
      </c>
      <c r="AQ5" s="597"/>
      <c r="AR5" s="597"/>
      <c r="AS5" s="597"/>
      <c r="AT5" s="597"/>
      <c r="AU5" s="597"/>
      <c r="AV5" s="597"/>
      <c r="AW5" s="597"/>
      <c r="AX5" s="597"/>
      <c r="AY5" s="597"/>
      <c r="AZ5" s="597"/>
      <c r="BA5" s="597"/>
      <c r="BB5" s="597"/>
      <c r="BC5" s="597"/>
      <c r="BD5" s="597"/>
      <c r="BE5" s="597"/>
      <c r="BF5" s="598"/>
      <c r="BG5" s="610">
        <v>32990970</v>
      </c>
      <c r="BH5" s="611"/>
      <c r="BI5" s="611"/>
      <c r="BJ5" s="611"/>
      <c r="BK5" s="611"/>
      <c r="BL5" s="611"/>
      <c r="BM5" s="611"/>
      <c r="BN5" s="612"/>
      <c r="BO5" s="613">
        <v>99.3</v>
      </c>
      <c r="BP5" s="613"/>
      <c r="BQ5" s="613"/>
      <c r="BR5" s="613"/>
      <c r="BS5" s="614">
        <v>279696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624678</v>
      </c>
      <c r="S6" s="611"/>
      <c r="T6" s="611"/>
      <c r="U6" s="611"/>
      <c r="V6" s="611"/>
      <c r="W6" s="611"/>
      <c r="X6" s="611"/>
      <c r="Y6" s="612"/>
      <c r="Z6" s="613">
        <v>0.9</v>
      </c>
      <c r="AA6" s="613"/>
      <c r="AB6" s="613"/>
      <c r="AC6" s="613"/>
      <c r="AD6" s="614">
        <v>624678</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32990970</v>
      </c>
      <c r="BH6" s="611"/>
      <c r="BI6" s="611"/>
      <c r="BJ6" s="611"/>
      <c r="BK6" s="611"/>
      <c r="BL6" s="611"/>
      <c r="BM6" s="611"/>
      <c r="BN6" s="612"/>
      <c r="BO6" s="613">
        <v>99.3</v>
      </c>
      <c r="BP6" s="613"/>
      <c r="BQ6" s="613"/>
      <c r="BR6" s="613"/>
      <c r="BS6" s="614">
        <v>279696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419547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419547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11456</v>
      </c>
      <c r="S7" s="611"/>
      <c r="T7" s="611"/>
      <c r="U7" s="611"/>
      <c r="V7" s="611"/>
      <c r="W7" s="611"/>
      <c r="X7" s="611"/>
      <c r="Y7" s="612"/>
      <c r="Z7" s="613">
        <v>0</v>
      </c>
      <c r="AA7" s="613"/>
      <c r="AB7" s="613"/>
      <c r="AC7" s="613"/>
      <c r="AD7" s="614">
        <v>11456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10407593</v>
      </c>
      <c r="BH7" s="611"/>
      <c r="BI7" s="611"/>
      <c r="BJ7" s="611"/>
      <c r="BK7" s="611"/>
      <c r="BL7" s="611"/>
      <c r="BM7" s="611"/>
      <c r="BN7" s="612"/>
      <c r="BO7" s="613">
        <v>31.3</v>
      </c>
      <c r="BP7" s="613"/>
      <c r="BQ7" s="613"/>
      <c r="BR7" s="613"/>
      <c r="BS7" s="614">
        <v>279696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9987180</v>
      </c>
      <c r="CS7" s="611"/>
      <c r="CT7" s="611"/>
      <c r="CU7" s="611"/>
      <c r="CV7" s="611"/>
      <c r="CW7" s="611"/>
      <c r="CX7" s="611"/>
      <c r="CY7" s="612"/>
      <c r="CZ7" s="613">
        <v>14.2</v>
      </c>
      <c r="DA7" s="613"/>
      <c r="DB7" s="613"/>
      <c r="DC7" s="613"/>
      <c r="DD7" s="619">
        <v>206480</v>
      </c>
      <c r="DE7" s="611"/>
      <c r="DF7" s="611"/>
      <c r="DG7" s="611"/>
      <c r="DH7" s="611"/>
      <c r="DI7" s="611"/>
      <c r="DJ7" s="611"/>
      <c r="DK7" s="611"/>
      <c r="DL7" s="611"/>
      <c r="DM7" s="611"/>
      <c r="DN7" s="611"/>
      <c r="DO7" s="611"/>
      <c r="DP7" s="612"/>
      <c r="DQ7" s="619">
        <v>9096588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192781</v>
      </c>
      <c r="S8" s="611"/>
      <c r="T8" s="611"/>
      <c r="U8" s="611"/>
      <c r="V8" s="611"/>
      <c r="W8" s="611"/>
      <c r="X8" s="611"/>
      <c r="Y8" s="612"/>
      <c r="Z8" s="613">
        <v>0.3</v>
      </c>
      <c r="AA8" s="613"/>
      <c r="AB8" s="613"/>
      <c r="AC8" s="613"/>
      <c r="AD8" s="614">
        <v>192781</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230076</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25132587</v>
      </c>
      <c r="CS8" s="611"/>
      <c r="CT8" s="611"/>
      <c r="CU8" s="611"/>
      <c r="CV8" s="611"/>
      <c r="CW8" s="611"/>
      <c r="CX8" s="611"/>
      <c r="CY8" s="612"/>
      <c r="CZ8" s="613">
        <v>35.799999999999997</v>
      </c>
      <c r="DA8" s="613"/>
      <c r="DB8" s="613"/>
      <c r="DC8" s="613"/>
      <c r="DD8" s="619">
        <v>616749</v>
      </c>
      <c r="DE8" s="611"/>
      <c r="DF8" s="611"/>
      <c r="DG8" s="611"/>
      <c r="DH8" s="611"/>
      <c r="DI8" s="611"/>
      <c r="DJ8" s="611"/>
      <c r="DK8" s="611"/>
      <c r="DL8" s="611"/>
      <c r="DM8" s="611"/>
      <c r="DN8" s="611"/>
      <c r="DO8" s="611"/>
      <c r="DP8" s="612"/>
      <c r="DQ8" s="619">
        <v>14063863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288665</v>
      </c>
      <c r="S9" s="611"/>
      <c r="T9" s="611"/>
      <c r="U9" s="611"/>
      <c r="V9" s="611"/>
      <c r="W9" s="611"/>
      <c r="X9" s="611"/>
      <c r="Y9" s="612"/>
      <c r="Z9" s="613">
        <v>0.4</v>
      </c>
      <c r="AA9" s="613"/>
      <c r="AB9" s="613"/>
      <c r="AC9" s="613"/>
      <c r="AD9" s="614">
        <v>288665</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8051505</v>
      </c>
      <c r="BH9" s="611"/>
      <c r="BI9" s="611"/>
      <c r="BJ9" s="611"/>
      <c r="BK9" s="611"/>
      <c r="BL9" s="611"/>
      <c r="BM9" s="611"/>
      <c r="BN9" s="612"/>
      <c r="BO9" s="613">
        <v>24.2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8405519</v>
      </c>
      <c r="CS9" s="611"/>
      <c r="CT9" s="611"/>
      <c r="CU9" s="611"/>
      <c r="CV9" s="611"/>
      <c r="CW9" s="611"/>
      <c r="CX9" s="611"/>
      <c r="CY9" s="612"/>
      <c r="CZ9" s="613">
        <v>12</v>
      </c>
      <c r="DA9" s="613"/>
      <c r="DB9" s="613"/>
      <c r="DC9" s="613"/>
      <c r="DD9" s="619">
        <v>1703338</v>
      </c>
      <c r="DE9" s="611"/>
      <c r="DF9" s="611"/>
      <c r="DG9" s="611"/>
      <c r="DH9" s="611"/>
      <c r="DI9" s="611"/>
      <c r="DJ9" s="611"/>
      <c r="DK9" s="611"/>
      <c r="DL9" s="611"/>
      <c r="DM9" s="611"/>
      <c r="DN9" s="611"/>
      <c r="DO9" s="611"/>
      <c r="DP9" s="612"/>
      <c r="DQ9" s="619">
        <v>5516574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597031</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45849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40955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4018633</v>
      </c>
      <c r="S11" s="611"/>
      <c r="T11" s="611"/>
      <c r="U11" s="611"/>
      <c r="V11" s="611"/>
      <c r="W11" s="611"/>
      <c r="X11" s="611"/>
      <c r="Y11" s="612"/>
      <c r="Z11" s="615">
        <v>5.5</v>
      </c>
      <c r="AA11" s="616"/>
      <c r="AB11" s="616"/>
      <c r="AC11" s="622"/>
      <c r="AD11" s="619">
        <v>4018633</v>
      </c>
      <c r="AE11" s="611"/>
      <c r="AF11" s="611"/>
      <c r="AG11" s="611"/>
      <c r="AH11" s="611"/>
      <c r="AI11" s="611"/>
      <c r="AJ11" s="611"/>
      <c r="AK11" s="612"/>
      <c r="AL11" s="615">
        <v>10.1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1528981</v>
      </c>
      <c r="BH11" s="611"/>
      <c r="BI11" s="611"/>
      <c r="BJ11" s="611"/>
      <c r="BK11" s="611"/>
      <c r="BL11" s="611"/>
      <c r="BM11" s="611"/>
      <c r="BN11" s="612"/>
      <c r="BO11" s="613">
        <v>4.5999999999999996</v>
      </c>
      <c r="BP11" s="613"/>
      <c r="BQ11" s="613"/>
      <c r="BR11" s="613"/>
      <c r="BS11" s="614">
        <v>279696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1488912</v>
      </c>
      <c r="CS11" s="611"/>
      <c r="CT11" s="611"/>
      <c r="CU11" s="611"/>
      <c r="CV11" s="611"/>
      <c r="CW11" s="611"/>
      <c r="CX11" s="611"/>
      <c r="CY11" s="612"/>
      <c r="CZ11" s="613">
        <v>2.1</v>
      </c>
      <c r="DA11" s="613"/>
      <c r="DB11" s="613"/>
      <c r="DC11" s="613"/>
      <c r="DD11" s="619">
        <v>469202</v>
      </c>
      <c r="DE11" s="611"/>
      <c r="DF11" s="611"/>
      <c r="DG11" s="611"/>
      <c r="DH11" s="611"/>
      <c r="DI11" s="611"/>
      <c r="DJ11" s="611"/>
      <c r="DK11" s="611"/>
      <c r="DL11" s="611"/>
      <c r="DM11" s="611"/>
      <c r="DN11" s="611"/>
      <c r="DO11" s="611"/>
      <c r="DP11" s="612"/>
      <c r="DQ11" s="619">
        <v>1127574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264290</v>
      </c>
      <c r="S12" s="611"/>
      <c r="T12" s="611"/>
      <c r="U12" s="611"/>
      <c r="V12" s="611"/>
      <c r="W12" s="611"/>
      <c r="X12" s="611"/>
      <c r="Y12" s="612"/>
      <c r="Z12" s="613">
        <v>0.4</v>
      </c>
      <c r="AA12" s="613"/>
      <c r="AB12" s="613"/>
      <c r="AC12" s="613"/>
      <c r="AD12" s="614">
        <v>264290</v>
      </c>
      <c r="AE12" s="614"/>
      <c r="AF12" s="614"/>
      <c r="AG12" s="614"/>
      <c r="AH12" s="614"/>
      <c r="AI12" s="614"/>
      <c r="AJ12" s="614"/>
      <c r="AK12" s="614"/>
      <c r="AL12" s="615">
        <v>0.7</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20978985</v>
      </c>
      <c r="BH12" s="611"/>
      <c r="BI12" s="611"/>
      <c r="BJ12" s="611"/>
      <c r="BK12" s="611"/>
      <c r="BL12" s="611"/>
      <c r="BM12" s="611"/>
      <c r="BN12" s="612"/>
      <c r="BO12" s="613">
        <v>63.1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2293805</v>
      </c>
      <c r="CS12" s="611"/>
      <c r="CT12" s="611"/>
      <c r="CU12" s="611"/>
      <c r="CV12" s="611"/>
      <c r="CW12" s="611"/>
      <c r="CX12" s="611"/>
      <c r="CY12" s="612"/>
      <c r="CZ12" s="613">
        <v>3.3</v>
      </c>
      <c r="DA12" s="613"/>
      <c r="DB12" s="613"/>
      <c r="DC12" s="613"/>
      <c r="DD12" s="619">
        <v>6871</v>
      </c>
      <c r="DE12" s="611"/>
      <c r="DF12" s="611"/>
      <c r="DG12" s="611"/>
      <c r="DH12" s="611"/>
      <c r="DI12" s="611"/>
      <c r="DJ12" s="611"/>
      <c r="DK12" s="611"/>
      <c r="DL12" s="611"/>
      <c r="DM12" s="611"/>
      <c r="DN12" s="611"/>
      <c r="DO12" s="611"/>
      <c r="DP12" s="612"/>
      <c r="DQ12" s="619">
        <v>1027866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20940453</v>
      </c>
      <c r="BH13" s="611"/>
      <c r="BI13" s="611"/>
      <c r="BJ13" s="611"/>
      <c r="BK13" s="611"/>
      <c r="BL13" s="611"/>
      <c r="BM13" s="611"/>
      <c r="BN13" s="612"/>
      <c r="BO13" s="613">
        <v>63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5643135</v>
      </c>
      <c r="CS13" s="611"/>
      <c r="CT13" s="611"/>
      <c r="CU13" s="611"/>
      <c r="CV13" s="611"/>
      <c r="CW13" s="611"/>
      <c r="CX13" s="611"/>
      <c r="CY13" s="612"/>
      <c r="CZ13" s="613">
        <v>8</v>
      </c>
      <c r="DA13" s="613"/>
      <c r="DB13" s="613"/>
      <c r="DC13" s="613"/>
      <c r="DD13" s="619">
        <v>3489560</v>
      </c>
      <c r="DE13" s="611"/>
      <c r="DF13" s="611"/>
      <c r="DG13" s="611"/>
      <c r="DH13" s="611"/>
      <c r="DI13" s="611"/>
      <c r="DJ13" s="611"/>
      <c r="DK13" s="611"/>
      <c r="DL13" s="611"/>
      <c r="DM13" s="611"/>
      <c r="DN13" s="611"/>
      <c r="DO13" s="611"/>
      <c r="DP13" s="612"/>
      <c r="DQ13" s="619">
        <v>3113084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394090</v>
      </c>
      <c r="BH14" s="611"/>
      <c r="BI14" s="611"/>
      <c r="BJ14" s="611"/>
      <c r="BK14" s="611"/>
      <c r="BL14" s="611"/>
      <c r="BM14" s="611"/>
      <c r="BN14" s="612"/>
      <c r="BO14" s="613">
        <v>1.2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2932932</v>
      </c>
      <c r="CS14" s="611"/>
      <c r="CT14" s="611"/>
      <c r="CU14" s="611"/>
      <c r="CV14" s="611"/>
      <c r="CW14" s="611"/>
      <c r="CX14" s="611"/>
      <c r="CY14" s="612"/>
      <c r="CZ14" s="613">
        <v>4.2</v>
      </c>
      <c r="DA14" s="613"/>
      <c r="DB14" s="613"/>
      <c r="DC14" s="613"/>
      <c r="DD14" s="619">
        <v>259330</v>
      </c>
      <c r="DE14" s="611"/>
      <c r="DF14" s="611"/>
      <c r="DG14" s="611"/>
      <c r="DH14" s="611"/>
      <c r="DI14" s="611"/>
      <c r="DJ14" s="611"/>
      <c r="DK14" s="611"/>
      <c r="DL14" s="611"/>
      <c r="DM14" s="611"/>
      <c r="DN14" s="611"/>
      <c r="DO14" s="611"/>
      <c r="DP14" s="612"/>
      <c r="DQ14" s="619">
        <v>2536703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85486</v>
      </c>
      <c r="S15" s="611"/>
      <c r="T15" s="611"/>
      <c r="U15" s="611"/>
      <c r="V15" s="611"/>
      <c r="W15" s="611"/>
      <c r="X15" s="611"/>
      <c r="Y15" s="612"/>
      <c r="Z15" s="613">
        <v>0.1</v>
      </c>
      <c r="AA15" s="613"/>
      <c r="AB15" s="613"/>
      <c r="AC15" s="613"/>
      <c r="AD15" s="614">
        <v>85486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1209832</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8083128</v>
      </c>
      <c r="CS15" s="611"/>
      <c r="CT15" s="611"/>
      <c r="CU15" s="611"/>
      <c r="CV15" s="611"/>
      <c r="CW15" s="611"/>
      <c r="CX15" s="611"/>
      <c r="CY15" s="612"/>
      <c r="CZ15" s="613">
        <v>11.5</v>
      </c>
      <c r="DA15" s="613"/>
      <c r="DB15" s="613"/>
      <c r="DC15" s="613"/>
      <c r="DD15" s="619">
        <v>1887176</v>
      </c>
      <c r="DE15" s="611"/>
      <c r="DF15" s="611"/>
      <c r="DG15" s="611"/>
      <c r="DH15" s="611"/>
      <c r="DI15" s="611"/>
      <c r="DJ15" s="611"/>
      <c r="DK15" s="611"/>
      <c r="DL15" s="611"/>
      <c r="DM15" s="611"/>
      <c r="DN15" s="611"/>
      <c r="DO15" s="611"/>
      <c r="DP15" s="612"/>
      <c r="DQ15" s="619">
        <v>5902629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557984</v>
      </c>
      <c r="S16" s="611"/>
      <c r="T16" s="611"/>
      <c r="U16" s="611"/>
      <c r="V16" s="611"/>
      <c r="W16" s="611"/>
      <c r="X16" s="611"/>
      <c r="Y16" s="612"/>
      <c r="Z16" s="613">
        <v>0.8</v>
      </c>
      <c r="AA16" s="613"/>
      <c r="AB16" s="613"/>
      <c r="AC16" s="613"/>
      <c r="AD16" s="614">
        <v>557984</v>
      </c>
      <c r="AE16" s="614"/>
      <c r="AF16" s="614"/>
      <c r="AG16" s="614"/>
      <c r="AH16" s="614"/>
      <c r="AI16" s="614"/>
      <c r="AJ16" s="614"/>
      <c r="AK16" s="614"/>
      <c r="AL16" s="615">
        <v>1.4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470</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741875</v>
      </c>
      <c r="S17" s="611"/>
      <c r="T17" s="611"/>
      <c r="U17" s="611"/>
      <c r="V17" s="611"/>
      <c r="W17" s="611"/>
      <c r="X17" s="611"/>
      <c r="Y17" s="612"/>
      <c r="Z17" s="613">
        <v>1</v>
      </c>
      <c r="AA17" s="613"/>
      <c r="AB17" s="613"/>
      <c r="AC17" s="613"/>
      <c r="AD17" s="614">
        <v>741875</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5764627</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5762869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107604</v>
      </c>
      <c r="S18" s="611"/>
      <c r="T18" s="611"/>
      <c r="U18" s="611"/>
      <c r="V18" s="611"/>
      <c r="W18" s="611"/>
      <c r="X18" s="611"/>
      <c r="Y18" s="612"/>
      <c r="Z18" s="613">
        <v>0.1</v>
      </c>
      <c r="AA18" s="613"/>
      <c r="AB18" s="613"/>
      <c r="AC18" s="613"/>
      <c r="AD18" s="614">
        <v>107604</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629066</v>
      </c>
      <c r="S19" s="611"/>
      <c r="T19" s="611"/>
      <c r="U19" s="611"/>
      <c r="V19" s="611"/>
      <c r="W19" s="611"/>
      <c r="X19" s="611"/>
      <c r="Y19" s="612"/>
      <c r="Z19" s="613">
        <v>0.9</v>
      </c>
      <c r="AA19" s="613"/>
      <c r="AB19" s="613"/>
      <c r="AC19" s="613"/>
      <c r="AD19" s="614">
        <v>629066</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233030</v>
      </c>
      <c r="BH19" s="611"/>
      <c r="BI19" s="611"/>
      <c r="BJ19" s="611"/>
      <c r="BK19" s="611"/>
      <c r="BL19" s="611"/>
      <c r="BM19" s="611"/>
      <c r="BN19" s="612"/>
      <c r="BO19" s="613">
        <v>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5205</v>
      </c>
      <c r="S20" s="611"/>
      <c r="T20" s="611"/>
      <c r="U20" s="611"/>
      <c r="V20" s="611"/>
      <c r="W20" s="611"/>
      <c r="X20" s="611"/>
      <c r="Y20" s="612"/>
      <c r="Z20" s="613">
        <v>0</v>
      </c>
      <c r="AA20" s="613"/>
      <c r="AB20" s="613"/>
      <c r="AC20" s="613"/>
      <c r="AD20" s="614">
        <v>5205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233030</v>
      </c>
      <c r="BH20" s="611"/>
      <c r="BI20" s="611"/>
      <c r="BJ20" s="611"/>
      <c r="BK20" s="611"/>
      <c r="BL20" s="611"/>
      <c r="BM20" s="611"/>
      <c r="BN20" s="612"/>
      <c r="BO20" s="613">
        <v>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70197221</v>
      </c>
      <c r="CS20" s="611"/>
      <c r="CT20" s="611"/>
      <c r="CU20" s="611"/>
      <c r="CV20" s="611"/>
      <c r="CW20" s="611"/>
      <c r="CX20" s="611"/>
      <c r="CY20" s="612"/>
      <c r="CZ20" s="613">
        <v>100</v>
      </c>
      <c r="DA20" s="613"/>
      <c r="DB20" s="613"/>
      <c r="DC20" s="613"/>
      <c r="DD20" s="619">
        <v>8638706</v>
      </c>
      <c r="DE20" s="611"/>
      <c r="DF20" s="611"/>
      <c r="DG20" s="611"/>
      <c r="DH20" s="611"/>
      <c r="DI20" s="611"/>
      <c r="DJ20" s="611"/>
      <c r="DK20" s="611"/>
      <c r="DL20" s="611"/>
      <c r="DM20" s="611"/>
      <c r="DN20" s="611"/>
      <c r="DO20" s="611"/>
      <c r="DP20" s="612"/>
      <c r="DQ20" s="619">
        <v>48608252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132633</v>
      </c>
      <c r="S21" s="611"/>
      <c r="T21" s="611"/>
      <c r="U21" s="611"/>
      <c r="V21" s="611"/>
      <c r="W21" s="611"/>
      <c r="X21" s="611"/>
      <c r="Y21" s="612"/>
      <c r="Z21" s="613">
        <v>0.2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11270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130786</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221760</v>
      </c>
      <c r="BH23" s="611"/>
      <c r="BI23" s="611"/>
      <c r="BJ23" s="611"/>
      <c r="BK23" s="611"/>
      <c r="BL23" s="611"/>
      <c r="BM23" s="611"/>
      <c r="BN23" s="612"/>
      <c r="BO23" s="613">
        <v>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1847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34668777</v>
      </c>
      <c r="CS24" s="600"/>
      <c r="CT24" s="600"/>
      <c r="CU24" s="600"/>
      <c r="CV24" s="600"/>
      <c r="CW24" s="600"/>
      <c r="CX24" s="600"/>
      <c r="CY24" s="601"/>
      <c r="CZ24" s="604">
        <v>49.4</v>
      </c>
      <c r="DA24" s="605"/>
      <c r="DB24" s="605"/>
      <c r="DC24" s="621"/>
      <c r="DD24" s="642">
        <v>24495408</v>
      </c>
      <c r="DE24" s="600"/>
      <c r="DF24" s="600"/>
      <c r="DG24" s="600"/>
      <c r="DH24" s="600"/>
      <c r="DI24" s="600"/>
      <c r="DJ24" s="600"/>
      <c r="DK24" s="601"/>
      <c r="DL24" s="642">
        <v>22704293</v>
      </c>
      <c r="DM24" s="600"/>
      <c r="DN24" s="600"/>
      <c r="DO24" s="600"/>
      <c r="DP24" s="600"/>
      <c r="DQ24" s="600"/>
      <c r="DR24" s="600"/>
      <c r="DS24" s="600"/>
      <c r="DT24" s="600"/>
      <c r="DU24" s="600"/>
      <c r="DV24" s="601"/>
      <c r="DW24" s="604">
        <v>56.8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40142481</v>
      </c>
      <c r="S25" s="611"/>
      <c r="T25" s="611"/>
      <c r="U25" s="611"/>
      <c r="V25" s="611"/>
      <c r="W25" s="611"/>
      <c r="X25" s="611"/>
      <c r="Y25" s="612"/>
      <c r="Z25" s="613">
        <v>55.4</v>
      </c>
      <c r="AA25" s="613"/>
      <c r="AB25" s="613"/>
      <c r="AC25" s="613"/>
      <c r="AD25" s="614">
        <v>39788088</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13268821</v>
      </c>
      <c r="CS25" s="631"/>
      <c r="CT25" s="631"/>
      <c r="CU25" s="631"/>
      <c r="CV25" s="631"/>
      <c r="CW25" s="631"/>
      <c r="CX25" s="631"/>
      <c r="CY25" s="632"/>
      <c r="CZ25" s="615">
        <v>18.899999999999999</v>
      </c>
      <c r="DA25" s="643"/>
      <c r="DB25" s="643"/>
      <c r="DC25" s="645"/>
      <c r="DD25" s="619">
        <v>12331750</v>
      </c>
      <c r="DE25" s="631"/>
      <c r="DF25" s="631"/>
      <c r="DG25" s="631"/>
      <c r="DH25" s="631"/>
      <c r="DI25" s="631"/>
      <c r="DJ25" s="631"/>
      <c r="DK25" s="632"/>
      <c r="DL25" s="619">
        <v>12310734</v>
      </c>
      <c r="DM25" s="631"/>
      <c r="DN25" s="631"/>
      <c r="DO25" s="631"/>
      <c r="DP25" s="631"/>
      <c r="DQ25" s="631"/>
      <c r="DR25" s="631"/>
      <c r="DS25" s="631"/>
      <c r="DT25" s="631"/>
      <c r="DU25" s="631"/>
      <c r="DV25" s="632"/>
      <c r="DW25" s="615">
        <v>30.8</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16319</v>
      </c>
      <c r="S26" s="611"/>
      <c r="T26" s="611"/>
      <c r="U26" s="611"/>
      <c r="V26" s="611"/>
      <c r="W26" s="611"/>
      <c r="X26" s="611"/>
      <c r="Y26" s="612"/>
      <c r="Z26" s="613">
        <v>0</v>
      </c>
      <c r="AA26" s="613"/>
      <c r="AB26" s="613"/>
      <c r="AC26" s="613"/>
      <c r="AD26" s="614">
        <v>16319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8330020</v>
      </c>
      <c r="CS26" s="611"/>
      <c r="CT26" s="611"/>
      <c r="CU26" s="611"/>
      <c r="CV26" s="611"/>
      <c r="CW26" s="611"/>
      <c r="CX26" s="611"/>
      <c r="CY26" s="612"/>
      <c r="CZ26" s="615">
        <v>11.9</v>
      </c>
      <c r="DA26" s="643"/>
      <c r="DB26" s="643"/>
      <c r="DC26" s="645"/>
      <c r="DD26" s="619">
        <v>7878099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574480</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33224000</v>
      </c>
      <c r="BH27" s="611"/>
      <c r="BI27" s="611"/>
      <c r="BJ27" s="611"/>
      <c r="BK27" s="611"/>
      <c r="BL27" s="611"/>
      <c r="BM27" s="611"/>
      <c r="BN27" s="612"/>
      <c r="BO27" s="613">
        <v>100</v>
      </c>
      <c r="BP27" s="613"/>
      <c r="BQ27" s="613"/>
      <c r="BR27" s="613"/>
      <c r="BS27" s="614">
        <v>279696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15635329</v>
      </c>
      <c r="CS27" s="631"/>
      <c r="CT27" s="631"/>
      <c r="CU27" s="631"/>
      <c r="CV27" s="631"/>
      <c r="CW27" s="631"/>
      <c r="CX27" s="631"/>
      <c r="CY27" s="632"/>
      <c r="CZ27" s="615">
        <v>22.3</v>
      </c>
      <c r="DA27" s="643"/>
      <c r="DB27" s="643"/>
      <c r="DC27" s="645"/>
      <c r="DD27" s="619">
        <v>6400789</v>
      </c>
      <c r="DE27" s="631"/>
      <c r="DF27" s="631"/>
      <c r="DG27" s="631"/>
      <c r="DH27" s="631"/>
      <c r="DI27" s="631"/>
      <c r="DJ27" s="631"/>
      <c r="DK27" s="632"/>
      <c r="DL27" s="619">
        <v>4630690</v>
      </c>
      <c r="DM27" s="631"/>
      <c r="DN27" s="631"/>
      <c r="DO27" s="631"/>
      <c r="DP27" s="631"/>
      <c r="DQ27" s="631"/>
      <c r="DR27" s="631"/>
      <c r="DS27" s="631"/>
      <c r="DT27" s="631"/>
      <c r="DU27" s="631"/>
      <c r="DV27" s="632"/>
      <c r="DW27" s="615">
        <v>11.6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552771</v>
      </c>
      <c r="S28" s="611"/>
      <c r="T28" s="611"/>
      <c r="U28" s="611"/>
      <c r="V28" s="611"/>
      <c r="W28" s="611"/>
      <c r="X28" s="611"/>
      <c r="Y28" s="612"/>
      <c r="Z28" s="613">
        <v>0.8</v>
      </c>
      <c r="AA28" s="613"/>
      <c r="AB28" s="613"/>
      <c r="AC28" s="613"/>
      <c r="AD28" s="614">
        <v>98850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5764627</v>
      </c>
      <c r="CS28" s="611"/>
      <c r="CT28" s="611"/>
      <c r="CU28" s="611"/>
      <c r="CV28" s="611"/>
      <c r="CW28" s="611"/>
      <c r="CX28" s="611"/>
      <c r="CY28" s="612"/>
      <c r="CZ28" s="615">
        <v>8.1999999999999993</v>
      </c>
      <c r="DA28" s="643"/>
      <c r="DB28" s="643"/>
      <c r="DC28" s="645"/>
      <c r="DD28" s="619">
        <v>5762869</v>
      </c>
      <c r="DE28" s="611"/>
      <c r="DF28" s="611"/>
      <c r="DG28" s="611"/>
      <c r="DH28" s="611"/>
      <c r="DI28" s="611"/>
      <c r="DJ28" s="611"/>
      <c r="DK28" s="612"/>
      <c r="DL28" s="619">
        <v>5762869</v>
      </c>
      <c r="DM28" s="611"/>
      <c r="DN28" s="611"/>
      <c r="DO28" s="611"/>
      <c r="DP28" s="611"/>
      <c r="DQ28" s="611"/>
      <c r="DR28" s="611"/>
      <c r="DS28" s="611"/>
      <c r="DT28" s="611"/>
      <c r="DU28" s="611"/>
      <c r="DV28" s="612"/>
      <c r="DW28" s="615">
        <v>14.4</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427256</v>
      </c>
      <c r="S29" s="611"/>
      <c r="T29" s="611"/>
      <c r="U29" s="611"/>
      <c r="V29" s="611"/>
      <c r="W29" s="611"/>
      <c r="X29" s="611"/>
      <c r="Y29" s="612"/>
      <c r="Z29" s="613">
        <v>0.6</v>
      </c>
      <c r="AA29" s="613"/>
      <c r="AB29" s="613"/>
      <c r="AC29" s="613"/>
      <c r="AD29" s="614">
        <v>138</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5764313</v>
      </c>
      <c r="CS29" s="631"/>
      <c r="CT29" s="631"/>
      <c r="CU29" s="631"/>
      <c r="CV29" s="631"/>
      <c r="CW29" s="631"/>
      <c r="CX29" s="631"/>
      <c r="CY29" s="632"/>
      <c r="CZ29" s="615">
        <v>8.1999999999999993</v>
      </c>
      <c r="DA29" s="643"/>
      <c r="DB29" s="643"/>
      <c r="DC29" s="645"/>
      <c r="DD29" s="619">
        <v>5762555</v>
      </c>
      <c r="DE29" s="631"/>
      <c r="DF29" s="631"/>
      <c r="DG29" s="631"/>
      <c r="DH29" s="631"/>
      <c r="DI29" s="631"/>
      <c r="DJ29" s="631"/>
      <c r="DK29" s="632"/>
      <c r="DL29" s="619">
        <v>5762555</v>
      </c>
      <c r="DM29" s="631"/>
      <c r="DN29" s="631"/>
      <c r="DO29" s="631"/>
      <c r="DP29" s="631"/>
      <c r="DQ29" s="631"/>
      <c r="DR29" s="631"/>
      <c r="DS29" s="631"/>
      <c r="DT29" s="631"/>
      <c r="DU29" s="631"/>
      <c r="DV29" s="632"/>
      <c r="DW29" s="615">
        <v>14.4</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9866605</v>
      </c>
      <c r="S30" s="611"/>
      <c r="T30" s="611"/>
      <c r="U30" s="611"/>
      <c r="V30" s="611"/>
      <c r="W30" s="611"/>
      <c r="X30" s="611"/>
      <c r="Y30" s="612"/>
      <c r="Z30" s="613">
        <v>13.6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5496053</v>
      </c>
      <c r="CS30" s="611"/>
      <c r="CT30" s="611"/>
      <c r="CU30" s="611"/>
      <c r="CV30" s="611"/>
      <c r="CW30" s="611"/>
      <c r="CX30" s="611"/>
      <c r="CY30" s="612"/>
      <c r="CZ30" s="615">
        <v>7.8</v>
      </c>
      <c r="DA30" s="643"/>
      <c r="DB30" s="643"/>
      <c r="DC30" s="645"/>
      <c r="DD30" s="619">
        <v>5494403</v>
      </c>
      <c r="DE30" s="611"/>
      <c r="DF30" s="611"/>
      <c r="DG30" s="611"/>
      <c r="DH30" s="611"/>
      <c r="DI30" s="611"/>
      <c r="DJ30" s="611"/>
      <c r="DK30" s="612"/>
      <c r="DL30" s="619">
        <v>5494403</v>
      </c>
      <c r="DM30" s="611"/>
      <c r="DN30" s="611"/>
      <c r="DO30" s="611"/>
      <c r="DP30" s="611"/>
      <c r="DQ30" s="611"/>
      <c r="DR30" s="611"/>
      <c r="DS30" s="611"/>
      <c r="DT30" s="611"/>
      <c r="DU30" s="611"/>
      <c r="DV30" s="612"/>
      <c r="DW30" s="615">
        <v>13.8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98.2</v>
      </c>
      <c r="BN31" s="654"/>
      <c r="BO31" s="654"/>
      <c r="BP31" s="654"/>
      <c r="BQ31" s="655"/>
      <c r="BR31" s="657">
        <v>99.5</v>
      </c>
      <c r="BS31" s="654"/>
      <c r="BT31" s="654"/>
      <c r="BU31" s="654"/>
      <c r="BV31" s="654"/>
      <c r="BW31" s="654"/>
      <c r="BX31" s="605">
        <v>98.1</v>
      </c>
      <c r="BY31" s="654"/>
      <c r="BZ31" s="654"/>
      <c r="CA31" s="654"/>
      <c r="CB31" s="655"/>
      <c r="CD31" s="650"/>
      <c r="CE31" s="651"/>
      <c r="CF31" s="607" t="s">
        <v>300</v>
      </c>
      <c r="CG31" s="608"/>
      <c r="CH31" s="608"/>
      <c r="CI31" s="608"/>
      <c r="CJ31" s="608"/>
      <c r="CK31" s="608"/>
      <c r="CL31" s="608"/>
      <c r="CM31" s="608"/>
      <c r="CN31" s="608"/>
      <c r="CO31" s="608"/>
      <c r="CP31" s="608"/>
      <c r="CQ31" s="609"/>
      <c r="CR31" s="610">
        <v>268260</v>
      </c>
      <c r="CS31" s="631"/>
      <c r="CT31" s="631"/>
      <c r="CU31" s="631"/>
      <c r="CV31" s="631"/>
      <c r="CW31" s="631"/>
      <c r="CX31" s="631"/>
      <c r="CY31" s="632"/>
      <c r="CZ31" s="615">
        <v>0.4</v>
      </c>
      <c r="DA31" s="643"/>
      <c r="DB31" s="643"/>
      <c r="DC31" s="645"/>
      <c r="DD31" s="619">
        <v>268152</v>
      </c>
      <c r="DE31" s="631"/>
      <c r="DF31" s="631"/>
      <c r="DG31" s="631"/>
      <c r="DH31" s="631"/>
      <c r="DI31" s="631"/>
      <c r="DJ31" s="631"/>
      <c r="DK31" s="632"/>
      <c r="DL31" s="619">
        <v>268152</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3991216</v>
      </c>
      <c r="S32" s="611"/>
      <c r="T32" s="611"/>
      <c r="U32" s="611"/>
      <c r="V32" s="611"/>
      <c r="W32" s="611"/>
      <c r="X32" s="611"/>
      <c r="Y32" s="612"/>
      <c r="Z32" s="613">
        <v>5.5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96.8</v>
      </c>
      <c r="BN32" s="631"/>
      <c r="BO32" s="631"/>
      <c r="BP32" s="631"/>
      <c r="BQ32" s="656"/>
      <c r="BR32" s="667">
        <v>99</v>
      </c>
      <c r="BS32" s="631"/>
      <c r="BT32" s="631"/>
      <c r="BU32" s="631"/>
      <c r="BV32" s="631"/>
      <c r="BW32" s="631"/>
      <c r="BX32" s="616">
        <v>96.9</v>
      </c>
      <c r="BY32" s="631"/>
      <c r="BZ32" s="631"/>
      <c r="CA32" s="631"/>
      <c r="CB32" s="656"/>
      <c r="CD32" s="652"/>
      <c r="CE32" s="653"/>
      <c r="CF32" s="607" t="s">
        <v>304</v>
      </c>
      <c r="CG32" s="608"/>
      <c r="CH32" s="608"/>
      <c r="CI32" s="608"/>
      <c r="CJ32" s="608"/>
      <c r="CK32" s="608"/>
      <c r="CL32" s="608"/>
      <c r="CM32" s="608"/>
      <c r="CN32" s="608"/>
      <c r="CO32" s="608"/>
      <c r="CP32" s="608"/>
      <c r="CQ32" s="609"/>
      <c r="CR32" s="610">
        <v>314</v>
      </c>
      <c r="CS32" s="611"/>
      <c r="CT32" s="611"/>
      <c r="CU32" s="611"/>
      <c r="CV32" s="611"/>
      <c r="CW32" s="611"/>
      <c r="CX32" s="611"/>
      <c r="CY32" s="612"/>
      <c r="CZ32" s="615">
        <v>0</v>
      </c>
      <c r="DA32" s="643"/>
      <c r="DB32" s="643"/>
      <c r="DC32" s="645"/>
      <c r="DD32" s="619">
        <v>314</v>
      </c>
      <c r="DE32" s="611"/>
      <c r="DF32" s="611"/>
      <c r="DG32" s="611"/>
      <c r="DH32" s="611"/>
      <c r="DI32" s="611"/>
      <c r="DJ32" s="611"/>
      <c r="DK32" s="612"/>
      <c r="DL32" s="619">
        <v>314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200350</v>
      </c>
      <c r="S33" s="611"/>
      <c r="T33" s="611"/>
      <c r="U33" s="611"/>
      <c r="V33" s="611"/>
      <c r="W33" s="611"/>
      <c r="X33" s="611"/>
      <c r="Y33" s="612"/>
      <c r="Z33" s="613">
        <v>0.3</v>
      </c>
      <c r="AA33" s="613"/>
      <c r="AB33" s="613"/>
      <c r="AC33" s="613"/>
      <c r="AD33" s="614">
        <v>40884</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99.8</v>
      </c>
      <c r="BH33" s="669"/>
      <c r="BI33" s="669"/>
      <c r="BJ33" s="669"/>
      <c r="BK33" s="669"/>
      <c r="BL33" s="669"/>
      <c r="BM33" s="670">
        <v>98.8</v>
      </c>
      <c r="BN33" s="669"/>
      <c r="BO33" s="669"/>
      <c r="BP33" s="669"/>
      <c r="BQ33" s="671"/>
      <c r="BR33" s="668">
        <v>99.7</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26889738</v>
      </c>
      <c r="CS33" s="631"/>
      <c r="CT33" s="631"/>
      <c r="CU33" s="631"/>
      <c r="CV33" s="631"/>
      <c r="CW33" s="631"/>
      <c r="CX33" s="631"/>
      <c r="CY33" s="632"/>
      <c r="CZ33" s="615">
        <v>38.299999999999997</v>
      </c>
      <c r="DA33" s="643"/>
      <c r="DB33" s="643"/>
      <c r="DC33" s="645"/>
      <c r="DD33" s="619">
        <v>21662030</v>
      </c>
      <c r="DE33" s="631"/>
      <c r="DF33" s="631"/>
      <c r="DG33" s="631"/>
      <c r="DH33" s="631"/>
      <c r="DI33" s="631"/>
      <c r="DJ33" s="631"/>
      <c r="DK33" s="632"/>
      <c r="DL33" s="619">
        <v>14641858</v>
      </c>
      <c r="DM33" s="631"/>
      <c r="DN33" s="631"/>
      <c r="DO33" s="631"/>
      <c r="DP33" s="631"/>
      <c r="DQ33" s="631"/>
      <c r="DR33" s="631"/>
      <c r="DS33" s="631"/>
      <c r="DT33" s="631"/>
      <c r="DU33" s="631"/>
      <c r="DV33" s="632"/>
      <c r="DW33" s="615">
        <v>36.700000000000003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441485</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11585449</v>
      </c>
      <c r="CS34" s="611"/>
      <c r="CT34" s="611"/>
      <c r="CU34" s="611"/>
      <c r="CV34" s="611"/>
      <c r="CW34" s="611"/>
      <c r="CX34" s="611"/>
      <c r="CY34" s="612"/>
      <c r="CZ34" s="615">
        <v>16.5</v>
      </c>
      <c r="DA34" s="643"/>
      <c r="DB34" s="643"/>
      <c r="DC34" s="645"/>
      <c r="DD34" s="619">
        <v>9134908</v>
      </c>
      <c r="DE34" s="611"/>
      <c r="DF34" s="611"/>
      <c r="DG34" s="611"/>
      <c r="DH34" s="611"/>
      <c r="DI34" s="611"/>
      <c r="DJ34" s="611"/>
      <c r="DK34" s="612"/>
      <c r="DL34" s="619">
        <v>8143416</v>
      </c>
      <c r="DM34" s="611"/>
      <c r="DN34" s="611"/>
      <c r="DO34" s="611"/>
      <c r="DP34" s="611"/>
      <c r="DQ34" s="611"/>
      <c r="DR34" s="611"/>
      <c r="DS34" s="611"/>
      <c r="DT34" s="611"/>
      <c r="DU34" s="611"/>
      <c r="DV34" s="612"/>
      <c r="DW34" s="615">
        <v>20.399999999999999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5364265</v>
      </c>
      <c r="S35" s="611"/>
      <c r="T35" s="611"/>
      <c r="U35" s="611"/>
      <c r="V35" s="611"/>
      <c r="W35" s="611"/>
      <c r="X35" s="611"/>
      <c r="Y35" s="612"/>
      <c r="Z35" s="613">
        <v>7.4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676379</v>
      </c>
      <c r="CS35" s="631"/>
      <c r="CT35" s="631"/>
      <c r="CU35" s="631"/>
      <c r="CV35" s="631"/>
      <c r="CW35" s="631"/>
      <c r="CX35" s="631"/>
      <c r="CY35" s="632"/>
      <c r="CZ35" s="615">
        <v>1</v>
      </c>
      <c r="DA35" s="643"/>
      <c r="DB35" s="643"/>
      <c r="DC35" s="645"/>
      <c r="DD35" s="619">
        <v>648334</v>
      </c>
      <c r="DE35" s="631"/>
      <c r="DF35" s="631"/>
      <c r="DG35" s="631"/>
      <c r="DH35" s="631"/>
      <c r="DI35" s="631"/>
      <c r="DJ35" s="631"/>
      <c r="DK35" s="632"/>
      <c r="DL35" s="619">
        <v>648334</v>
      </c>
      <c r="DM35" s="631"/>
      <c r="DN35" s="631"/>
      <c r="DO35" s="631"/>
      <c r="DP35" s="631"/>
      <c r="DQ35" s="631"/>
      <c r="DR35" s="631"/>
      <c r="DS35" s="631"/>
      <c r="DT35" s="631"/>
      <c r="DU35" s="631"/>
      <c r="DV35" s="632"/>
      <c r="DW35" s="615">
        <v>1.6</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2681221</v>
      </c>
      <c r="S36" s="611"/>
      <c r="T36" s="611"/>
      <c r="U36" s="611"/>
      <c r="V36" s="611"/>
      <c r="W36" s="611"/>
      <c r="X36" s="611"/>
      <c r="Y36" s="612"/>
      <c r="Z36" s="613">
        <v>3.7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5667746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133464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5326821</v>
      </c>
      <c r="CS36" s="611"/>
      <c r="CT36" s="611"/>
      <c r="CU36" s="611"/>
      <c r="CV36" s="611"/>
      <c r="CW36" s="611"/>
      <c r="CX36" s="611"/>
      <c r="CY36" s="612"/>
      <c r="CZ36" s="615">
        <v>7.6</v>
      </c>
      <c r="DA36" s="643"/>
      <c r="DB36" s="643"/>
      <c r="DC36" s="645"/>
      <c r="DD36" s="619">
        <v>4580170</v>
      </c>
      <c r="DE36" s="611"/>
      <c r="DF36" s="611"/>
      <c r="DG36" s="611"/>
      <c r="DH36" s="611"/>
      <c r="DI36" s="611"/>
      <c r="DJ36" s="611"/>
      <c r="DK36" s="612"/>
      <c r="DL36" s="619">
        <v>2618465</v>
      </c>
      <c r="DM36" s="611"/>
      <c r="DN36" s="611"/>
      <c r="DO36" s="611"/>
      <c r="DP36" s="611"/>
      <c r="DQ36" s="611"/>
      <c r="DR36" s="611"/>
      <c r="DS36" s="611"/>
      <c r="DT36" s="611"/>
      <c r="DU36" s="611"/>
      <c r="DV36" s="612"/>
      <c r="DW36" s="615">
        <v>6.6</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3964272</v>
      </c>
      <c r="S37" s="611"/>
      <c r="T37" s="611"/>
      <c r="U37" s="611"/>
      <c r="V37" s="611"/>
      <c r="W37" s="611"/>
      <c r="X37" s="611"/>
      <c r="Y37" s="612"/>
      <c r="Z37" s="613">
        <v>5.5</v>
      </c>
      <c r="AA37" s="613"/>
      <c r="AB37" s="613"/>
      <c r="AC37" s="613"/>
      <c r="AD37" s="614">
        <v>2821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507651</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107633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80472</v>
      </c>
      <c r="CS37" s="631"/>
      <c r="CT37" s="631"/>
      <c r="CU37" s="631"/>
      <c r="CV37" s="631"/>
      <c r="CW37" s="631"/>
      <c r="CX37" s="631"/>
      <c r="CY37" s="632"/>
      <c r="CZ37" s="615">
        <v>0.1</v>
      </c>
      <c r="DA37" s="643"/>
      <c r="DB37" s="643"/>
      <c r="DC37" s="645"/>
      <c r="DD37" s="619">
        <v>79570</v>
      </c>
      <c r="DE37" s="631"/>
      <c r="DF37" s="631"/>
      <c r="DG37" s="631"/>
      <c r="DH37" s="631"/>
      <c r="DI37" s="631"/>
      <c r="DJ37" s="631"/>
      <c r="DK37" s="632"/>
      <c r="DL37" s="619">
        <v>79380</v>
      </c>
      <c r="DM37" s="631"/>
      <c r="DN37" s="631"/>
      <c r="DO37" s="631"/>
      <c r="DP37" s="631"/>
      <c r="DQ37" s="631"/>
      <c r="DR37" s="631"/>
      <c r="DS37" s="631"/>
      <c r="DT37" s="631"/>
      <c r="DU37" s="631"/>
      <c r="DV37" s="632"/>
      <c r="DW37" s="615">
        <v>0.2</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4219200</v>
      </c>
      <c r="S38" s="611"/>
      <c r="T38" s="611"/>
      <c r="U38" s="611"/>
      <c r="V38" s="611"/>
      <c r="W38" s="611"/>
      <c r="X38" s="611"/>
      <c r="Y38" s="612"/>
      <c r="Z38" s="613">
        <v>5.8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254384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16706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4792640</v>
      </c>
      <c r="CS38" s="611"/>
      <c r="CT38" s="611"/>
      <c r="CU38" s="611"/>
      <c r="CV38" s="611"/>
      <c r="CW38" s="611"/>
      <c r="CX38" s="611"/>
      <c r="CY38" s="612"/>
      <c r="CZ38" s="615">
        <v>6.8</v>
      </c>
      <c r="DA38" s="643"/>
      <c r="DB38" s="643"/>
      <c r="DC38" s="645"/>
      <c r="DD38" s="619">
        <v>4138768</v>
      </c>
      <c r="DE38" s="611"/>
      <c r="DF38" s="611"/>
      <c r="DG38" s="611"/>
      <c r="DH38" s="611"/>
      <c r="DI38" s="611"/>
      <c r="DJ38" s="611"/>
      <c r="DK38" s="612"/>
      <c r="DL38" s="619">
        <v>3041980</v>
      </c>
      <c r="DM38" s="611"/>
      <c r="DN38" s="611"/>
      <c r="DO38" s="611"/>
      <c r="DP38" s="611"/>
      <c r="DQ38" s="611"/>
      <c r="DR38" s="611"/>
      <c r="DS38" s="611"/>
      <c r="DT38" s="611"/>
      <c r="DU38" s="611"/>
      <c r="DV38" s="612"/>
      <c r="DW38" s="615">
        <v>7.6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146153</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24094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2830547</v>
      </c>
      <c r="CS39" s="631"/>
      <c r="CT39" s="631"/>
      <c r="CU39" s="631"/>
      <c r="CV39" s="631"/>
      <c r="CW39" s="631"/>
      <c r="CX39" s="631"/>
      <c r="CY39" s="632"/>
      <c r="CZ39" s="615">
        <v>4</v>
      </c>
      <c r="DA39" s="643"/>
      <c r="DB39" s="643"/>
      <c r="DC39" s="645"/>
      <c r="DD39" s="619">
        <v>2822632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113071</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99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1677902</v>
      </c>
      <c r="CS40" s="611"/>
      <c r="CT40" s="611"/>
      <c r="CU40" s="611"/>
      <c r="CV40" s="611"/>
      <c r="CW40" s="611"/>
      <c r="CX40" s="611"/>
      <c r="CY40" s="612"/>
      <c r="CZ40" s="615">
        <v>2.4</v>
      </c>
      <c r="DA40" s="643"/>
      <c r="DB40" s="643"/>
      <c r="DC40" s="645"/>
      <c r="DD40" s="619">
        <v>337218</v>
      </c>
      <c r="DE40" s="611"/>
      <c r="DF40" s="611"/>
      <c r="DG40" s="611"/>
      <c r="DH40" s="611"/>
      <c r="DI40" s="611"/>
      <c r="DJ40" s="611"/>
      <c r="DK40" s="612"/>
      <c r="DL40" s="619">
        <v>189663</v>
      </c>
      <c r="DM40" s="611"/>
      <c r="DN40" s="611"/>
      <c r="DO40" s="611"/>
      <c r="DP40" s="611"/>
      <c r="DQ40" s="611"/>
      <c r="DR40" s="611"/>
      <c r="DS40" s="611"/>
      <c r="DT40" s="611"/>
      <c r="DU40" s="611"/>
      <c r="DV40" s="612"/>
      <c r="DW40" s="615">
        <v>0.5</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72441921</v>
      </c>
      <c r="S41" s="683"/>
      <c r="T41" s="683"/>
      <c r="U41" s="683"/>
      <c r="V41" s="683"/>
      <c r="W41" s="683"/>
      <c r="X41" s="683"/>
      <c r="Y41" s="687"/>
      <c r="Z41" s="688">
        <v>100</v>
      </c>
      <c r="AA41" s="688"/>
      <c r="AB41" s="688"/>
      <c r="AC41" s="688"/>
      <c r="AD41" s="689">
        <v>39947100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1782401</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2864086</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354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8638706</v>
      </c>
      <c r="CS42" s="631"/>
      <c r="CT42" s="631"/>
      <c r="CU42" s="631"/>
      <c r="CV42" s="631"/>
      <c r="CW42" s="631"/>
      <c r="CX42" s="631"/>
      <c r="CY42" s="632"/>
      <c r="CZ42" s="615">
        <v>12.3</v>
      </c>
      <c r="DA42" s="643"/>
      <c r="DB42" s="643"/>
      <c r="DC42" s="645"/>
      <c r="DD42" s="619">
        <v>2450814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409937</v>
      </c>
      <c r="CS43" s="631"/>
      <c r="CT43" s="631"/>
      <c r="CU43" s="631"/>
      <c r="CV43" s="631"/>
      <c r="CW43" s="631"/>
      <c r="CX43" s="631"/>
      <c r="CY43" s="632"/>
      <c r="CZ43" s="615">
        <v>0.6</v>
      </c>
      <c r="DA43" s="643"/>
      <c r="DB43" s="643"/>
      <c r="DC43" s="645"/>
      <c r="DD43" s="619">
        <v>409937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8638706</v>
      </c>
      <c r="CS44" s="611"/>
      <c r="CT44" s="611"/>
      <c r="CU44" s="611"/>
      <c r="CV44" s="611"/>
      <c r="CW44" s="611"/>
      <c r="CX44" s="611"/>
      <c r="CY44" s="612"/>
      <c r="CZ44" s="615">
        <v>12.3</v>
      </c>
      <c r="DA44" s="616"/>
      <c r="DB44" s="616"/>
      <c r="DC44" s="622"/>
      <c r="DD44" s="619">
        <v>2450814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1628622</v>
      </c>
      <c r="CS45" s="631"/>
      <c r="CT45" s="631"/>
      <c r="CU45" s="631"/>
      <c r="CV45" s="631"/>
      <c r="CW45" s="631"/>
      <c r="CX45" s="631"/>
      <c r="CY45" s="632"/>
      <c r="CZ45" s="615">
        <v>2.2999999999999998</v>
      </c>
      <c r="DA45" s="643"/>
      <c r="DB45" s="643"/>
      <c r="DC45" s="645"/>
      <c r="DD45" s="619">
        <v>45638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6992384</v>
      </c>
      <c r="CS46" s="611"/>
      <c r="CT46" s="611"/>
      <c r="CU46" s="611"/>
      <c r="CV46" s="611"/>
      <c r="CW46" s="611"/>
      <c r="CX46" s="611"/>
      <c r="CY46" s="612"/>
      <c r="CZ46" s="615">
        <v>10</v>
      </c>
      <c r="DA46" s="616"/>
      <c r="DB46" s="616"/>
      <c r="DC46" s="622"/>
      <c r="DD46" s="619">
        <v>2403304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70197221</v>
      </c>
      <c r="CS49" s="669"/>
      <c r="CT49" s="669"/>
      <c r="CU49" s="669"/>
      <c r="CV49" s="669"/>
      <c r="CW49" s="669"/>
      <c r="CX49" s="669"/>
      <c r="CY49" s="698"/>
      <c r="CZ49" s="690">
        <v>100</v>
      </c>
      <c r="DA49" s="699"/>
      <c r="DB49" s="699"/>
      <c r="DC49" s="700"/>
      <c r="DD49" s="701">
        <v>48608252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X/jgIPjYCZ9W+W8wnUSw2dIWP4RLfVbB9a1338iIJr1a8CpccRkqMrXOt/AKgtmBCZm1Q4Q0ORhXku/LFNHCw==" saltValue="ybN8QG5U7ZBGq8GEn1Y3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72537</v>
      </c>
      <c r="R7" s="740"/>
      <c r="S7" s="740"/>
      <c r="T7" s="740"/>
      <c r="U7" s="740"/>
      <c r="V7" s="740">
        <v>70292</v>
      </c>
      <c r="W7" s="740"/>
      <c r="X7" s="740"/>
      <c r="Y7" s="740"/>
      <c r="Z7" s="740"/>
      <c r="AA7" s="740">
        <v>2245</v>
      </c>
      <c r="AB7" s="740"/>
      <c r="AC7" s="740"/>
      <c r="AD7" s="740"/>
      <c r="AE7" s="741"/>
      <c r="AF7" s="742">
        <v>1860</v>
      </c>
      <c r="AG7" s="743"/>
      <c r="AH7" s="743"/>
      <c r="AI7" s="743"/>
      <c r="AJ7" s="744"/>
      <c r="AK7" s="745">
        <v>5336</v>
      </c>
      <c r="AL7" s="746"/>
      <c r="AM7" s="746"/>
      <c r="AN7" s="746"/>
      <c r="AO7" s="746"/>
      <c r="AP7" s="746">
        <v>44021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564</v>
      </c>
      <c r="BT7" s="734"/>
      <c r="BU7" s="734"/>
      <c r="BV7" s="734"/>
      <c r="BW7" s="734"/>
      <c r="BX7" s="734"/>
      <c r="BY7" s="734"/>
      <c r="BZ7" s="734"/>
      <c r="CA7" s="734"/>
      <c r="CB7" s="734"/>
      <c r="CC7" s="734"/>
      <c r="CD7" s="734"/>
      <c r="CE7" s="734"/>
      <c r="CF7" s="734"/>
      <c r="CG7" s="749"/>
      <c r="CH7" s="730">
        <v>-2</v>
      </c>
      <c r="CI7" s="731"/>
      <c r="CJ7" s="731"/>
      <c r="CK7" s="731"/>
      <c r="CL7" s="732"/>
      <c r="CM7" s="730">
        <v>75</v>
      </c>
      <c r="CN7" s="731"/>
      <c r="CO7" s="731"/>
      <c r="CP7" s="731"/>
      <c r="CQ7" s="732"/>
      <c r="CR7" s="730">
        <v>0</v>
      </c>
      <c r="CS7" s="731"/>
      <c r="CT7" s="731"/>
      <c r="CU7" s="731"/>
      <c r="CV7" s="732"/>
      <c r="CW7" s="730" t="s">
        <v>553</v>
      </c>
      <c r="CX7" s="731"/>
      <c r="CY7" s="731"/>
      <c r="CZ7" s="731"/>
      <c r="DA7" s="732"/>
      <c r="DB7" s="730" t="s">
        <v>553</v>
      </c>
      <c r="DC7" s="731"/>
      <c r="DD7" s="731"/>
      <c r="DE7" s="731"/>
      <c r="DF7" s="732"/>
      <c r="DG7" s="730" t="s">
        <v>553</v>
      </c>
      <c r="DH7" s="731"/>
      <c r="DI7" s="731"/>
      <c r="DJ7" s="731"/>
      <c r="DK7" s="732"/>
      <c r="DL7" s="730" t="s">
        <v>553</v>
      </c>
      <c r="DM7" s="731"/>
      <c r="DN7" s="731"/>
      <c r="DO7" s="731"/>
      <c r="DP7" s="732"/>
      <c r="DQ7" s="730" t="s">
        <v>553</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565</v>
      </c>
      <c r="BT8" s="761"/>
      <c r="BU8" s="761"/>
      <c r="BV8" s="761"/>
      <c r="BW8" s="761"/>
      <c r="BX8" s="761"/>
      <c r="BY8" s="761"/>
      <c r="BZ8" s="761"/>
      <c r="CA8" s="761"/>
      <c r="CB8" s="761"/>
      <c r="CC8" s="761"/>
      <c r="CD8" s="761"/>
      <c r="CE8" s="761"/>
      <c r="CF8" s="761"/>
      <c r="CG8" s="762"/>
      <c r="CH8" s="763">
        <v>-2</v>
      </c>
      <c r="CI8" s="764"/>
      <c r="CJ8" s="764"/>
      <c r="CK8" s="764"/>
      <c r="CL8" s="765"/>
      <c r="CM8" s="763">
        <v>338</v>
      </c>
      <c r="CN8" s="764"/>
      <c r="CO8" s="764"/>
      <c r="CP8" s="764"/>
      <c r="CQ8" s="765"/>
      <c r="CR8" s="763">
        <v>210</v>
      </c>
      <c r="CS8" s="764"/>
      <c r="CT8" s="764"/>
      <c r="CU8" s="764"/>
      <c r="CV8" s="765"/>
      <c r="CW8" s="763">
        <v>23</v>
      </c>
      <c r="CX8" s="764"/>
      <c r="CY8" s="764"/>
      <c r="CZ8" s="764"/>
      <c r="DA8" s="765"/>
      <c r="DB8" s="763" t="s">
        <v>553</v>
      </c>
      <c r="DC8" s="764"/>
      <c r="DD8" s="764"/>
      <c r="DE8" s="764"/>
      <c r="DF8" s="765"/>
      <c r="DG8" s="763" t="s">
        <v>553</v>
      </c>
      <c r="DH8" s="764"/>
      <c r="DI8" s="764"/>
      <c r="DJ8" s="764"/>
      <c r="DK8" s="765"/>
      <c r="DL8" s="763" t="s">
        <v>553</v>
      </c>
      <c r="DM8" s="764"/>
      <c r="DN8" s="764"/>
      <c r="DO8" s="764"/>
      <c r="DP8" s="765"/>
      <c r="DQ8" s="763" t="s">
        <v>553</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566</v>
      </c>
      <c r="BT9" s="761"/>
      <c r="BU9" s="761"/>
      <c r="BV9" s="761"/>
      <c r="BW9" s="761"/>
      <c r="BX9" s="761"/>
      <c r="BY9" s="761"/>
      <c r="BZ9" s="761"/>
      <c r="CA9" s="761"/>
      <c r="CB9" s="761"/>
      <c r="CC9" s="761"/>
      <c r="CD9" s="761"/>
      <c r="CE9" s="761"/>
      <c r="CF9" s="761"/>
      <c r="CG9" s="762"/>
      <c r="CH9" s="763">
        <v>9</v>
      </c>
      <c r="CI9" s="764"/>
      <c r="CJ9" s="764"/>
      <c r="CK9" s="764"/>
      <c r="CL9" s="765"/>
      <c r="CM9" s="763">
        <v>178</v>
      </c>
      <c r="CN9" s="764"/>
      <c r="CO9" s="764"/>
      <c r="CP9" s="764"/>
      <c r="CQ9" s="765"/>
      <c r="CR9" s="763">
        <v>10</v>
      </c>
      <c r="CS9" s="764"/>
      <c r="CT9" s="764"/>
      <c r="CU9" s="764"/>
      <c r="CV9" s="765"/>
      <c r="CW9" s="763" t="s">
        <v>553</v>
      </c>
      <c r="CX9" s="764"/>
      <c r="CY9" s="764"/>
      <c r="CZ9" s="764"/>
      <c r="DA9" s="765"/>
      <c r="DB9" s="763" t="s">
        <v>553</v>
      </c>
      <c r="DC9" s="764"/>
      <c r="DD9" s="764"/>
      <c r="DE9" s="764"/>
      <c r="DF9" s="765"/>
      <c r="DG9" s="763">
        <v>1439</v>
      </c>
      <c r="DH9" s="764"/>
      <c r="DI9" s="764"/>
      <c r="DJ9" s="764"/>
      <c r="DK9" s="765"/>
      <c r="DL9" s="763" t="s">
        <v>553</v>
      </c>
      <c r="DM9" s="764"/>
      <c r="DN9" s="764"/>
      <c r="DO9" s="764"/>
      <c r="DP9" s="765"/>
      <c r="DQ9" s="763" t="s">
        <v>553</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567</v>
      </c>
      <c r="BT10" s="761"/>
      <c r="BU10" s="761"/>
      <c r="BV10" s="761"/>
      <c r="BW10" s="761"/>
      <c r="BX10" s="761"/>
      <c r="BY10" s="761"/>
      <c r="BZ10" s="761"/>
      <c r="CA10" s="761"/>
      <c r="CB10" s="761"/>
      <c r="CC10" s="761"/>
      <c r="CD10" s="761"/>
      <c r="CE10" s="761"/>
      <c r="CF10" s="761"/>
      <c r="CG10" s="762"/>
      <c r="CH10" s="763">
        <v>16</v>
      </c>
      <c r="CI10" s="764"/>
      <c r="CJ10" s="764"/>
      <c r="CK10" s="764"/>
      <c r="CL10" s="765"/>
      <c r="CM10" s="763">
        <v>132</v>
      </c>
      <c r="CN10" s="764"/>
      <c r="CO10" s="764"/>
      <c r="CP10" s="764"/>
      <c r="CQ10" s="765"/>
      <c r="CR10" s="763">
        <v>6</v>
      </c>
      <c r="CS10" s="764"/>
      <c r="CT10" s="764"/>
      <c r="CU10" s="764"/>
      <c r="CV10" s="765"/>
      <c r="CW10" s="763" t="s">
        <v>553</v>
      </c>
      <c r="CX10" s="764"/>
      <c r="CY10" s="764"/>
      <c r="CZ10" s="764"/>
      <c r="DA10" s="765"/>
      <c r="DB10" s="763" t="s">
        <v>553</v>
      </c>
      <c r="DC10" s="764"/>
      <c r="DD10" s="764"/>
      <c r="DE10" s="764"/>
      <c r="DF10" s="765"/>
      <c r="DG10" s="763" t="s">
        <v>553</v>
      </c>
      <c r="DH10" s="764"/>
      <c r="DI10" s="764"/>
      <c r="DJ10" s="764"/>
      <c r="DK10" s="765"/>
      <c r="DL10" s="763" t="s">
        <v>553</v>
      </c>
      <c r="DM10" s="764"/>
      <c r="DN10" s="764"/>
      <c r="DO10" s="764"/>
      <c r="DP10" s="765"/>
      <c r="DQ10" s="763" t="s">
        <v>553</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568</v>
      </c>
      <c r="BT11" s="761"/>
      <c r="BU11" s="761"/>
      <c r="BV11" s="761"/>
      <c r="BW11" s="761"/>
      <c r="BX11" s="761"/>
      <c r="BY11" s="761"/>
      <c r="BZ11" s="761"/>
      <c r="CA11" s="761"/>
      <c r="CB11" s="761"/>
      <c r="CC11" s="761"/>
      <c r="CD11" s="761"/>
      <c r="CE11" s="761"/>
      <c r="CF11" s="761"/>
      <c r="CG11" s="762"/>
      <c r="CH11" s="763">
        <v>5</v>
      </c>
      <c r="CI11" s="764"/>
      <c r="CJ11" s="764"/>
      <c r="CK11" s="764"/>
      <c r="CL11" s="765"/>
      <c r="CM11" s="763">
        <v>200</v>
      </c>
      <c r="CN11" s="764"/>
      <c r="CO11" s="764"/>
      <c r="CP11" s="764"/>
      <c r="CQ11" s="765"/>
      <c r="CR11" s="763">
        <v>3</v>
      </c>
      <c r="CS11" s="764"/>
      <c r="CT11" s="764"/>
      <c r="CU11" s="764"/>
      <c r="CV11" s="765"/>
      <c r="CW11" s="763" t="s">
        <v>553</v>
      </c>
      <c r="CX11" s="764"/>
      <c r="CY11" s="764"/>
      <c r="CZ11" s="764"/>
      <c r="DA11" s="765"/>
      <c r="DB11" s="763" t="s">
        <v>553</v>
      </c>
      <c r="DC11" s="764"/>
      <c r="DD11" s="764"/>
      <c r="DE11" s="764"/>
      <c r="DF11" s="765"/>
      <c r="DG11" s="763" t="s">
        <v>553</v>
      </c>
      <c r="DH11" s="764"/>
      <c r="DI11" s="764"/>
      <c r="DJ11" s="764"/>
      <c r="DK11" s="765"/>
      <c r="DL11" s="763" t="s">
        <v>553</v>
      </c>
      <c r="DM11" s="764"/>
      <c r="DN11" s="764"/>
      <c r="DO11" s="764"/>
      <c r="DP11" s="765"/>
      <c r="DQ11" s="763" t="s">
        <v>553</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569</v>
      </c>
      <c r="BT12" s="761"/>
      <c r="BU12" s="761"/>
      <c r="BV12" s="761"/>
      <c r="BW12" s="761"/>
      <c r="BX12" s="761"/>
      <c r="BY12" s="761"/>
      <c r="BZ12" s="761"/>
      <c r="CA12" s="761"/>
      <c r="CB12" s="761"/>
      <c r="CC12" s="761"/>
      <c r="CD12" s="761"/>
      <c r="CE12" s="761"/>
      <c r="CF12" s="761"/>
      <c r="CG12" s="762"/>
      <c r="CH12" s="763">
        <v>-264</v>
      </c>
      <c r="CI12" s="764"/>
      <c r="CJ12" s="764"/>
      <c r="CK12" s="764"/>
      <c r="CL12" s="765"/>
      <c r="CM12" s="763">
        <v>903</v>
      </c>
      <c r="CN12" s="764"/>
      <c r="CO12" s="764"/>
      <c r="CP12" s="764"/>
      <c r="CQ12" s="765"/>
      <c r="CR12" s="763">
        <v>50</v>
      </c>
      <c r="CS12" s="764"/>
      <c r="CT12" s="764"/>
      <c r="CU12" s="764"/>
      <c r="CV12" s="765"/>
      <c r="CW12" s="763">
        <v>60</v>
      </c>
      <c r="CX12" s="764"/>
      <c r="CY12" s="764"/>
      <c r="CZ12" s="764"/>
      <c r="DA12" s="765"/>
      <c r="DB12" s="763" t="s">
        <v>553</v>
      </c>
      <c r="DC12" s="764"/>
      <c r="DD12" s="764"/>
      <c r="DE12" s="764"/>
      <c r="DF12" s="765"/>
      <c r="DG12" s="763" t="s">
        <v>553</v>
      </c>
      <c r="DH12" s="764"/>
      <c r="DI12" s="764"/>
      <c r="DJ12" s="764"/>
      <c r="DK12" s="765"/>
      <c r="DL12" s="763" t="s">
        <v>553</v>
      </c>
      <c r="DM12" s="764"/>
      <c r="DN12" s="764"/>
      <c r="DO12" s="764"/>
      <c r="DP12" s="765"/>
      <c r="DQ12" s="763" t="s">
        <v>553</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570</v>
      </c>
      <c r="BT13" s="761"/>
      <c r="BU13" s="761"/>
      <c r="BV13" s="761"/>
      <c r="BW13" s="761"/>
      <c r="BX13" s="761"/>
      <c r="BY13" s="761"/>
      <c r="BZ13" s="761"/>
      <c r="CA13" s="761"/>
      <c r="CB13" s="761"/>
      <c r="CC13" s="761"/>
      <c r="CD13" s="761"/>
      <c r="CE13" s="761"/>
      <c r="CF13" s="761"/>
      <c r="CG13" s="762"/>
      <c r="CH13" s="763">
        <v>36</v>
      </c>
      <c r="CI13" s="764"/>
      <c r="CJ13" s="764"/>
      <c r="CK13" s="764"/>
      <c r="CL13" s="765"/>
      <c r="CM13" s="763">
        <v>369</v>
      </c>
      <c r="CN13" s="764"/>
      <c r="CO13" s="764"/>
      <c r="CP13" s="764"/>
      <c r="CQ13" s="765"/>
      <c r="CR13" s="763">
        <v>4</v>
      </c>
      <c r="CS13" s="764"/>
      <c r="CT13" s="764"/>
      <c r="CU13" s="764"/>
      <c r="CV13" s="765"/>
      <c r="CW13" s="763" t="s">
        <v>553</v>
      </c>
      <c r="CX13" s="764"/>
      <c r="CY13" s="764"/>
      <c r="CZ13" s="764"/>
      <c r="DA13" s="765"/>
      <c r="DB13" s="763" t="s">
        <v>553</v>
      </c>
      <c r="DC13" s="764"/>
      <c r="DD13" s="764"/>
      <c r="DE13" s="764"/>
      <c r="DF13" s="765"/>
      <c r="DG13" s="763" t="s">
        <v>553</v>
      </c>
      <c r="DH13" s="764"/>
      <c r="DI13" s="764"/>
      <c r="DJ13" s="764"/>
      <c r="DK13" s="765"/>
      <c r="DL13" s="763" t="s">
        <v>553</v>
      </c>
      <c r="DM13" s="764"/>
      <c r="DN13" s="764"/>
      <c r="DO13" s="764"/>
      <c r="DP13" s="765"/>
      <c r="DQ13" s="763" t="s">
        <v>553</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72537</v>
      </c>
      <c r="R23" s="780"/>
      <c r="S23" s="780"/>
      <c r="T23" s="780"/>
      <c r="U23" s="780"/>
      <c r="V23" s="780">
        <v>70292</v>
      </c>
      <c r="W23" s="780"/>
      <c r="X23" s="780"/>
      <c r="Y23" s="780"/>
      <c r="Z23" s="780"/>
      <c r="AA23" s="780">
        <v>2245</v>
      </c>
      <c r="AB23" s="780"/>
      <c r="AC23" s="780"/>
      <c r="AD23" s="780"/>
      <c r="AE23" s="781"/>
      <c r="AF23" s="782">
        <v>1860</v>
      </c>
      <c r="AG23" s="780"/>
      <c r="AH23" s="780"/>
      <c r="AI23" s="780"/>
      <c r="AJ23" s="783"/>
      <c r="AK23" s="784"/>
      <c r="AL23" s="785"/>
      <c r="AM23" s="785"/>
      <c r="AN23" s="785"/>
      <c r="AO23" s="785"/>
      <c r="AP23" s="780">
        <v>44021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12793</v>
      </c>
      <c r="R28" s="810"/>
      <c r="S28" s="810"/>
      <c r="T28" s="810"/>
      <c r="U28" s="810"/>
      <c r="V28" s="810">
        <v>12660</v>
      </c>
      <c r="W28" s="810"/>
      <c r="X28" s="810"/>
      <c r="Y28" s="810"/>
      <c r="Z28" s="810"/>
      <c r="AA28" s="810">
        <v>133</v>
      </c>
      <c r="AB28" s="810"/>
      <c r="AC28" s="810"/>
      <c r="AD28" s="810"/>
      <c r="AE28" s="811"/>
      <c r="AF28" s="812">
        <v>133</v>
      </c>
      <c r="AG28" s="810"/>
      <c r="AH28" s="810"/>
      <c r="AI28" s="810"/>
      <c r="AJ28" s="813"/>
      <c r="AK28" s="814">
        <v>1636</v>
      </c>
      <c r="AL28" s="815"/>
      <c r="AM28" s="815"/>
      <c r="AN28" s="815"/>
      <c r="AO28" s="815"/>
      <c r="AP28" s="815" t="s">
        <v>553</v>
      </c>
      <c r="AQ28" s="815"/>
      <c r="AR28" s="815"/>
      <c r="AS28" s="815"/>
      <c r="AT28" s="815"/>
      <c r="AU28" s="815" t="s">
        <v>553</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117</v>
      </c>
      <c r="R29" s="771"/>
      <c r="S29" s="771"/>
      <c r="T29" s="771"/>
      <c r="U29" s="771"/>
      <c r="V29" s="771">
        <v>107</v>
      </c>
      <c r="W29" s="771"/>
      <c r="X29" s="771"/>
      <c r="Y29" s="771"/>
      <c r="Z29" s="771"/>
      <c r="AA29" s="771">
        <v>10</v>
      </c>
      <c r="AB29" s="771"/>
      <c r="AC29" s="771"/>
      <c r="AD29" s="771"/>
      <c r="AE29" s="772"/>
      <c r="AF29" s="773">
        <v>10</v>
      </c>
      <c r="AG29" s="774"/>
      <c r="AH29" s="774"/>
      <c r="AI29" s="774"/>
      <c r="AJ29" s="775"/>
      <c r="AK29" s="821">
        <v>7</v>
      </c>
      <c r="AL29" s="817"/>
      <c r="AM29" s="817"/>
      <c r="AN29" s="817"/>
      <c r="AO29" s="817"/>
      <c r="AP29" s="817" t="s">
        <v>553</v>
      </c>
      <c r="AQ29" s="817"/>
      <c r="AR29" s="817"/>
      <c r="AS29" s="817"/>
      <c r="AT29" s="817"/>
      <c r="AU29" s="817" t="s">
        <v>553</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8764</v>
      </c>
      <c r="R30" s="771"/>
      <c r="S30" s="771"/>
      <c r="T30" s="771"/>
      <c r="U30" s="771"/>
      <c r="V30" s="771">
        <v>8663</v>
      </c>
      <c r="W30" s="771"/>
      <c r="X30" s="771"/>
      <c r="Y30" s="771"/>
      <c r="Z30" s="771"/>
      <c r="AA30" s="771">
        <v>101</v>
      </c>
      <c r="AB30" s="771"/>
      <c r="AC30" s="771"/>
      <c r="AD30" s="771"/>
      <c r="AE30" s="772"/>
      <c r="AF30" s="773">
        <v>101</v>
      </c>
      <c r="AG30" s="774"/>
      <c r="AH30" s="774"/>
      <c r="AI30" s="774"/>
      <c r="AJ30" s="775"/>
      <c r="AK30" s="821">
        <v>1399</v>
      </c>
      <c r="AL30" s="817"/>
      <c r="AM30" s="817"/>
      <c r="AN30" s="817"/>
      <c r="AO30" s="817"/>
      <c r="AP30" s="817" t="s">
        <v>553</v>
      </c>
      <c r="AQ30" s="817"/>
      <c r="AR30" s="817"/>
      <c r="AS30" s="817"/>
      <c r="AT30" s="817"/>
      <c r="AU30" s="817" t="s">
        <v>553</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1725</v>
      </c>
      <c r="R31" s="771"/>
      <c r="S31" s="771"/>
      <c r="T31" s="771"/>
      <c r="U31" s="771"/>
      <c r="V31" s="771">
        <v>1720</v>
      </c>
      <c r="W31" s="771"/>
      <c r="X31" s="771"/>
      <c r="Y31" s="771"/>
      <c r="Z31" s="771"/>
      <c r="AA31" s="771">
        <v>5</v>
      </c>
      <c r="AB31" s="771"/>
      <c r="AC31" s="771"/>
      <c r="AD31" s="771"/>
      <c r="AE31" s="772"/>
      <c r="AF31" s="773">
        <v>5</v>
      </c>
      <c r="AG31" s="774"/>
      <c r="AH31" s="774"/>
      <c r="AI31" s="774"/>
      <c r="AJ31" s="775"/>
      <c r="AK31" s="821">
        <v>267</v>
      </c>
      <c r="AL31" s="817"/>
      <c r="AM31" s="817"/>
      <c r="AN31" s="817"/>
      <c r="AO31" s="817"/>
      <c r="AP31" s="817" t="s">
        <v>553</v>
      </c>
      <c r="AQ31" s="817"/>
      <c r="AR31" s="817"/>
      <c r="AS31" s="817"/>
      <c r="AT31" s="817"/>
      <c r="AU31" s="817" t="s">
        <v>553</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1827</v>
      </c>
      <c r="R32" s="771"/>
      <c r="S32" s="771"/>
      <c r="T32" s="771"/>
      <c r="U32" s="771"/>
      <c r="V32" s="771">
        <v>1999</v>
      </c>
      <c r="W32" s="771"/>
      <c r="X32" s="771"/>
      <c r="Y32" s="771"/>
      <c r="Z32" s="771"/>
      <c r="AA32" s="771">
        <v>-171</v>
      </c>
      <c r="AB32" s="771"/>
      <c r="AC32" s="771"/>
      <c r="AD32" s="771"/>
      <c r="AE32" s="772"/>
      <c r="AF32" s="773">
        <v>1721</v>
      </c>
      <c r="AG32" s="774"/>
      <c r="AH32" s="774"/>
      <c r="AI32" s="774"/>
      <c r="AJ32" s="775"/>
      <c r="AK32" s="821">
        <v>95</v>
      </c>
      <c r="AL32" s="817"/>
      <c r="AM32" s="817"/>
      <c r="AN32" s="817"/>
      <c r="AO32" s="817"/>
      <c r="AP32" s="817">
        <v>9261</v>
      </c>
      <c r="AQ32" s="817"/>
      <c r="AR32" s="817"/>
      <c r="AS32" s="817"/>
      <c r="AT32" s="817"/>
      <c r="AU32" s="817">
        <v>93</v>
      </c>
      <c r="AV32" s="817"/>
      <c r="AW32" s="817"/>
      <c r="AX32" s="817"/>
      <c r="AY32" s="817"/>
      <c r="AZ32" s="818" t="s">
        <v>553</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297</v>
      </c>
      <c r="R33" s="771"/>
      <c r="S33" s="771"/>
      <c r="T33" s="771"/>
      <c r="U33" s="771"/>
      <c r="V33" s="771">
        <v>297</v>
      </c>
      <c r="W33" s="771"/>
      <c r="X33" s="771"/>
      <c r="Y33" s="771"/>
      <c r="Z33" s="771"/>
      <c r="AA33" s="771">
        <v>0</v>
      </c>
      <c r="AB33" s="771"/>
      <c r="AC33" s="771"/>
      <c r="AD33" s="771"/>
      <c r="AE33" s="772"/>
      <c r="AF33" s="773">
        <v>255</v>
      </c>
      <c r="AG33" s="774"/>
      <c r="AH33" s="774"/>
      <c r="AI33" s="774"/>
      <c r="AJ33" s="775"/>
      <c r="AK33" s="821">
        <v>182</v>
      </c>
      <c r="AL33" s="817"/>
      <c r="AM33" s="817"/>
      <c r="AN33" s="817"/>
      <c r="AO33" s="817"/>
      <c r="AP33" s="817">
        <v>1410</v>
      </c>
      <c r="AQ33" s="817"/>
      <c r="AR33" s="817"/>
      <c r="AS33" s="817"/>
      <c r="AT33" s="817"/>
      <c r="AU33" s="817">
        <v>1293</v>
      </c>
      <c r="AV33" s="817"/>
      <c r="AW33" s="817"/>
      <c r="AX33" s="817"/>
      <c r="AY33" s="817"/>
      <c r="AZ33" s="818" t="s">
        <v>553</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3496</v>
      </c>
      <c r="R34" s="771"/>
      <c r="S34" s="771"/>
      <c r="T34" s="771"/>
      <c r="U34" s="771"/>
      <c r="V34" s="771">
        <v>3505</v>
      </c>
      <c r="W34" s="771"/>
      <c r="X34" s="771"/>
      <c r="Y34" s="771"/>
      <c r="Z34" s="771"/>
      <c r="AA34" s="771">
        <v>-10</v>
      </c>
      <c r="AB34" s="771"/>
      <c r="AC34" s="771"/>
      <c r="AD34" s="771"/>
      <c r="AE34" s="772"/>
      <c r="AF34" s="773">
        <v>546</v>
      </c>
      <c r="AG34" s="774"/>
      <c r="AH34" s="774"/>
      <c r="AI34" s="774"/>
      <c r="AJ34" s="775"/>
      <c r="AK34" s="821">
        <v>347</v>
      </c>
      <c r="AL34" s="817"/>
      <c r="AM34" s="817"/>
      <c r="AN34" s="817"/>
      <c r="AO34" s="817"/>
      <c r="AP34" s="817">
        <v>5538</v>
      </c>
      <c r="AQ34" s="817"/>
      <c r="AR34" s="817"/>
      <c r="AS34" s="817"/>
      <c r="AT34" s="817"/>
      <c r="AU34" s="817">
        <v>1733</v>
      </c>
      <c r="AV34" s="817"/>
      <c r="AW34" s="817"/>
      <c r="AX34" s="817"/>
      <c r="AY34" s="817"/>
      <c r="AZ34" s="818" t="s">
        <v>553</v>
      </c>
      <c r="BA34" s="818"/>
      <c r="BB34" s="818"/>
      <c r="BC34" s="818"/>
      <c r="BD34" s="818"/>
      <c r="BE34" s="819" t="s">
        <v>393</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396</v>
      </c>
      <c r="C35" s="768"/>
      <c r="D35" s="768"/>
      <c r="E35" s="768"/>
      <c r="F35" s="768"/>
      <c r="G35" s="768"/>
      <c r="H35" s="768"/>
      <c r="I35" s="768"/>
      <c r="J35" s="768"/>
      <c r="K35" s="768"/>
      <c r="L35" s="768"/>
      <c r="M35" s="768"/>
      <c r="N35" s="768"/>
      <c r="O35" s="768"/>
      <c r="P35" s="769"/>
      <c r="Q35" s="770">
        <v>231</v>
      </c>
      <c r="R35" s="771"/>
      <c r="S35" s="771"/>
      <c r="T35" s="771"/>
      <c r="U35" s="771"/>
      <c r="V35" s="771">
        <v>231</v>
      </c>
      <c r="W35" s="771"/>
      <c r="X35" s="771"/>
      <c r="Y35" s="771"/>
      <c r="Z35" s="771"/>
      <c r="AA35" s="771">
        <v>0</v>
      </c>
      <c r="AB35" s="771"/>
      <c r="AC35" s="771"/>
      <c r="AD35" s="771"/>
      <c r="AE35" s="772"/>
      <c r="AF35" s="773">
        <v>3</v>
      </c>
      <c r="AG35" s="774"/>
      <c r="AH35" s="774"/>
      <c r="AI35" s="774"/>
      <c r="AJ35" s="775"/>
      <c r="AK35" s="821">
        <v>160</v>
      </c>
      <c r="AL35" s="817"/>
      <c r="AM35" s="817"/>
      <c r="AN35" s="817"/>
      <c r="AO35" s="817"/>
      <c r="AP35" s="817">
        <v>595</v>
      </c>
      <c r="AQ35" s="817"/>
      <c r="AR35" s="817"/>
      <c r="AS35" s="817"/>
      <c r="AT35" s="817"/>
      <c r="AU35" s="817">
        <v>463</v>
      </c>
      <c r="AV35" s="817"/>
      <c r="AW35" s="817"/>
      <c r="AX35" s="817"/>
      <c r="AY35" s="817"/>
      <c r="AZ35" s="818" t="s">
        <v>553</v>
      </c>
      <c r="BA35" s="818"/>
      <c r="BB35" s="818"/>
      <c r="BC35" s="818"/>
      <c r="BD35" s="818"/>
      <c r="BE35" s="819" t="s">
        <v>393</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397</v>
      </c>
      <c r="C36" s="768"/>
      <c r="D36" s="768"/>
      <c r="E36" s="768"/>
      <c r="F36" s="768"/>
      <c r="G36" s="768"/>
      <c r="H36" s="768"/>
      <c r="I36" s="768"/>
      <c r="J36" s="768"/>
      <c r="K36" s="768"/>
      <c r="L36" s="768"/>
      <c r="M36" s="768"/>
      <c r="N36" s="768"/>
      <c r="O36" s="768"/>
      <c r="P36" s="769"/>
      <c r="Q36" s="770">
        <v>705</v>
      </c>
      <c r="R36" s="771"/>
      <c r="S36" s="771"/>
      <c r="T36" s="771"/>
      <c r="U36" s="771"/>
      <c r="V36" s="771">
        <v>690</v>
      </c>
      <c r="W36" s="771"/>
      <c r="X36" s="771"/>
      <c r="Y36" s="771"/>
      <c r="Z36" s="771"/>
      <c r="AA36" s="771">
        <v>15</v>
      </c>
      <c r="AB36" s="771"/>
      <c r="AC36" s="771"/>
      <c r="AD36" s="771"/>
      <c r="AE36" s="772"/>
      <c r="AF36" s="773" t="s">
        <v>122</v>
      </c>
      <c r="AG36" s="774"/>
      <c r="AH36" s="774"/>
      <c r="AI36" s="774"/>
      <c r="AJ36" s="775"/>
      <c r="AK36" s="821">
        <v>146</v>
      </c>
      <c r="AL36" s="817"/>
      <c r="AM36" s="817"/>
      <c r="AN36" s="817"/>
      <c r="AO36" s="817"/>
      <c r="AP36" s="817">
        <v>12047</v>
      </c>
      <c r="AQ36" s="817"/>
      <c r="AR36" s="817"/>
      <c r="AS36" s="817"/>
      <c r="AT36" s="817"/>
      <c r="AU36" s="817">
        <v>6023</v>
      </c>
      <c r="AV36" s="817"/>
      <c r="AW36" s="817"/>
      <c r="AX36" s="817"/>
      <c r="AY36" s="817"/>
      <c r="AZ36" s="818" t="s">
        <v>553</v>
      </c>
      <c r="BA36" s="818"/>
      <c r="BB36" s="818"/>
      <c r="BC36" s="818"/>
      <c r="BD36" s="818"/>
      <c r="BE36" s="819" t="s">
        <v>398</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2775</v>
      </c>
      <c r="AG63" s="831"/>
      <c r="AH63" s="831"/>
      <c r="AI63" s="831"/>
      <c r="AJ63" s="832"/>
      <c r="AK63" s="833"/>
      <c r="AL63" s="828"/>
      <c r="AM63" s="828"/>
      <c r="AN63" s="828"/>
      <c r="AO63" s="828"/>
      <c r="AP63" s="831">
        <v>28851</v>
      </c>
      <c r="AQ63" s="831"/>
      <c r="AR63" s="831"/>
      <c r="AS63" s="831"/>
      <c r="AT63" s="831"/>
      <c r="AU63" s="831">
        <v>9605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554</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555</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556</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557</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553</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558</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559</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560</v>
      </c>
      <c r="C74" s="861"/>
      <c r="D74" s="861"/>
      <c r="E74" s="861"/>
      <c r="F74" s="861"/>
      <c r="G74" s="861"/>
      <c r="H74" s="861"/>
      <c r="I74" s="861"/>
      <c r="J74" s="861"/>
      <c r="K74" s="861"/>
      <c r="L74" s="861"/>
      <c r="M74" s="861"/>
      <c r="N74" s="861"/>
      <c r="O74" s="861"/>
      <c r="P74" s="862"/>
      <c r="Q74" s="863">
        <v>189</v>
      </c>
      <c r="R74" s="817"/>
      <c r="S74" s="817"/>
      <c r="T74" s="817"/>
      <c r="U74" s="817"/>
      <c r="V74" s="817">
        <v>180</v>
      </c>
      <c r="W74" s="817"/>
      <c r="X74" s="817"/>
      <c r="Y74" s="817"/>
      <c r="Z74" s="817"/>
      <c r="AA74" s="817">
        <v>9</v>
      </c>
      <c r="AB74" s="817"/>
      <c r="AC74" s="817"/>
      <c r="AD74" s="817"/>
      <c r="AE74" s="817"/>
      <c r="AF74" s="817">
        <v>9</v>
      </c>
      <c r="AG74" s="817"/>
      <c r="AH74" s="817"/>
      <c r="AI74" s="817"/>
      <c r="AJ74" s="817"/>
      <c r="AK74" s="817" t="s">
        <v>553</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561</v>
      </c>
      <c r="C75" s="861"/>
      <c r="D75" s="861"/>
      <c r="E75" s="861"/>
      <c r="F75" s="861"/>
      <c r="G75" s="861"/>
      <c r="H75" s="861"/>
      <c r="I75" s="861"/>
      <c r="J75" s="861"/>
      <c r="K75" s="861"/>
      <c r="L75" s="861"/>
      <c r="M75" s="861"/>
      <c r="N75" s="861"/>
      <c r="O75" s="861"/>
      <c r="P75" s="862"/>
      <c r="Q75" s="864">
        <v>3629</v>
      </c>
      <c r="R75" s="865"/>
      <c r="S75" s="865"/>
      <c r="T75" s="865"/>
      <c r="U75" s="821"/>
      <c r="V75" s="866">
        <v>3605</v>
      </c>
      <c r="W75" s="865"/>
      <c r="X75" s="865"/>
      <c r="Y75" s="865"/>
      <c r="Z75" s="821"/>
      <c r="AA75" s="866">
        <v>24</v>
      </c>
      <c r="AB75" s="865"/>
      <c r="AC75" s="865"/>
      <c r="AD75" s="865"/>
      <c r="AE75" s="821"/>
      <c r="AF75" s="866">
        <v>5050</v>
      </c>
      <c r="AG75" s="865"/>
      <c r="AH75" s="865"/>
      <c r="AI75" s="865"/>
      <c r="AJ75" s="821"/>
      <c r="AK75" s="866" t="s">
        <v>553</v>
      </c>
      <c r="AL75" s="865"/>
      <c r="AM75" s="865"/>
      <c r="AN75" s="865"/>
      <c r="AO75" s="821"/>
      <c r="AP75" s="866">
        <v>2607</v>
      </c>
      <c r="AQ75" s="865"/>
      <c r="AR75" s="865"/>
      <c r="AS75" s="865"/>
      <c r="AT75" s="821"/>
      <c r="AU75" s="866" t="s">
        <v>553</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562</v>
      </c>
      <c r="C76" s="861"/>
      <c r="D76" s="861"/>
      <c r="E76" s="861"/>
      <c r="F76" s="861"/>
      <c r="G76" s="861"/>
      <c r="H76" s="861"/>
      <c r="I76" s="861"/>
      <c r="J76" s="861"/>
      <c r="K76" s="861"/>
      <c r="L76" s="861"/>
      <c r="M76" s="861"/>
      <c r="N76" s="861"/>
      <c r="O76" s="861"/>
      <c r="P76" s="862"/>
      <c r="Q76" s="864">
        <v>5527</v>
      </c>
      <c r="R76" s="865"/>
      <c r="S76" s="865"/>
      <c r="T76" s="865"/>
      <c r="U76" s="821"/>
      <c r="V76" s="866">
        <v>5203</v>
      </c>
      <c r="W76" s="865"/>
      <c r="X76" s="865"/>
      <c r="Y76" s="865"/>
      <c r="Z76" s="821"/>
      <c r="AA76" s="866">
        <v>324</v>
      </c>
      <c r="AB76" s="865"/>
      <c r="AC76" s="865"/>
      <c r="AD76" s="865"/>
      <c r="AE76" s="821"/>
      <c r="AF76" s="866">
        <v>324</v>
      </c>
      <c r="AG76" s="865"/>
      <c r="AH76" s="865"/>
      <c r="AI76" s="865"/>
      <c r="AJ76" s="821"/>
      <c r="AK76" s="866" t="s">
        <v>553</v>
      </c>
      <c r="AL76" s="865"/>
      <c r="AM76" s="865"/>
      <c r="AN76" s="865"/>
      <c r="AO76" s="821"/>
      <c r="AP76" s="866" t="s">
        <v>553</v>
      </c>
      <c r="AQ76" s="865"/>
      <c r="AR76" s="865"/>
      <c r="AS76" s="865"/>
      <c r="AT76" s="821"/>
      <c r="AU76" s="866" t="s">
        <v>553</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563</v>
      </c>
      <c r="C77" s="861"/>
      <c r="D77" s="861"/>
      <c r="E77" s="861"/>
      <c r="F77" s="861"/>
      <c r="G77" s="861"/>
      <c r="H77" s="861"/>
      <c r="I77" s="861"/>
      <c r="J77" s="861"/>
      <c r="K77" s="861"/>
      <c r="L77" s="861"/>
      <c r="M77" s="861"/>
      <c r="N77" s="861"/>
      <c r="O77" s="861"/>
      <c r="P77" s="862"/>
      <c r="Q77" s="864">
        <v>16</v>
      </c>
      <c r="R77" s="865"/>
      <c r="S77" s="865"/>
      <c r="T77" s="865"/>
      <c r="U77" s="821"/>
      <c r="V77" s="866">
        <v>14</v>
      </c>
      <c r="W77" s="865"/>
      <c r="X77" s="865"/>
      <c r="Y77" s="865"/>
      <c r="Z77" s="821"/>
      <c r="AA77" s="866">
        <v>3</v>
      </c>
      <c r="AB77" s="865"/>
      <c r="AC77" s="865"/>
      <c r="AD77" s="865"/>
      <c r="AE77" s="821"/>
      <c r="AF77" s="866">
        <v>3</v>
      </c>
      <c r="AG77" s="865"/>
      <c r="AH77" s="865"/>
      <c r="AI77" s="865"/>
      <c r="AJ77" s="821"/>
      <c r="AK77" s="866">
        <v>6</v>
      </c>
      <c r="AL77" s="865"/>
      <c r="AM77" s="865"/>
      <c r="AN77" s="865"/>
      <c r="AO77" s="821"/>
      <c r="AP77" s="866" t="s">
        <v>553</v>
      </c>
      <c r="AQ77" s="865"/>
      <c r="AR77" s="865"/>
      <c r="AS77" s="865"/>
      <c r="AT77" s="821"/>
      <c r="AU77" s="866" t="s">
        <v>553</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18188</v>
      </c>
      <c r="AG88" s="831"/>
      <c r="AH88" s="831"/>
      <c r="AI88" s="831"/>
      <c r="AJ88" s="831"/>
      <c r="AK88" s="828"/>
      <c r="AL88" s="828"/>
      <c r="AM88" s="828"/>
      <c r="AN88" s="828"/>
      <c r="AO88" s="828"/>
      <c r="AP88" s="831">
        <v>2607</v>
      </c>
      <c r="AQ88" s="831"/>
      <c r="AR88" s="831"/>
      <c r="AS88" s="831"/>
      <c r="AT88" s="831"/>
      <c r="AU88" s="831" t="s">
        <v>553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283</v>
      </c>
      <c r="CS102" s="839"/>
      <c r="CT102" s="839"/>
      <c r="CU102" s="839"/>
      <c r="CV102" s="878"/>
      <c r="CW102" s="877">
        <v>83</v>
      </c>
      <c r="CX102" s="839"/>
      <c r="CY102" s="839"/>
      <c r="CZ102" s="839"/>
      <c r="DA102" s="878"/>
      <c r="DB102" s="877" t="s">
        <v>553</v>
      </c>
      <c r="DC102" s="839"/>
      <c r="DD102" s="839"/>
      <c r="DE102" s="839"/>
      <c r="DF102" s="878"/>
      <c r="DG102" s="877">
        <v>1439</v>
      </c>
      <c r="DH102" s="839"/>
      <c r="DI102" s="839"/>
      <c r="DJ102" s="839"/>
      <c r="DK102" s="878"/>
      <c r="DL102" s="877" t="s">
        <v>553</v>
      </c>
      <c r="DM102" s="839"/>
      <c r="DN102" s="839"/>
      <c r="DO102" s="839"/>
      <c r="DP102" s="878"/>
      <c r="DQ102" s="877" t="s">
        <v>553</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5549344</v>
      </c>
      <c r="AB110" s="887"/>
      <c r="AC110" s="887"/>
      <c r="AD110" s="887"/>
      <c r="AE110" s="888"/>
      <c r="AF110" s="889">
        <v>5594541</v>
      </c>
      <c r="AG110" s="887"/>
      <c r="AH110" s="887"/>
      <c r="AI110" s="887"/>
      <c r="AJ110" s="888"/>
      <c r="AK110" s="889">
        <v>5764313</v>
      </c>
      <c r="AL110" s="887"/>
      <c r="AM110" s="887"/>
      <c r="AN110" s="887"/>
      <c r="AO110" s="888"/>
      <c r="AP110" s="890">
        <v>15.4</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45675044</v>
      </c>
      <c r="BR110" s="918"/>
      <c r="BS110" s="918"/>
      <c r="BT110" s="918"/>
      <c r="BU110" s="918"/>
      <c r="BV110" s="918">
        <v>45298328</v>
      </c>
      <c r="BW110" s="918"/>
      <c r="BX110" s="918"/>
      <c r="BY110" s="918"/>
      <c r="BZ110" s="918"/>
      <c r="CA110" s="918">
        <v>44021475</v>
      </c>
      <c r="CB110" s="918"/>
      <c r="CC110" s="918"/>
      <c r="CD110" s="918"/>
      <c r="CE110" s="918"/>
      <c r="CF110" s="931">
        <v>117.6</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1583267</v>
      </c>
      <c r="BR111" s="913"/>
      <c r="BS111" s="913"/>
      <c r="BT111" s="913"/>
      <c r="BU111" s="913"/>
      <c r="BV111" s="913">
        <v>1509372</v>
      </c>
      <c r="BW111" s="913"/>
      <c r="BX111" s="913"/>
      <c r="BY111" s="913"/>
      <c r="BZ111" s="913"/>
      <c r="CA111" s="913">
        <v>1509196</v>
      </c>
      <c r="CB111" s="913"/>
      <c r="CC111" s="913"/>
      <c r="CD111" s="913"/>
      <c r="CE111" s="913"/>
      <c r="CF111" s="907">
        <v>4</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9604681</v>
      </c>
      <c r="BR112" s="913"/>
      <c r="BS112" s="913"/>
      <c r="BT112" s="913"/>
      <c r="BU112" s="913"/>
      <c r="BV112" s="913">
        <v>9593087</v>
      </c>
      <c r="BW112" s="913"/>
      <c r="BX112" s="913"/>
      <c r="BY112" s="913"/>
      <c r="BZ112" s="913"/>
      <c r="CA112" s="913">
        <v>9605691</v>
      </c>
      <c r="CB112" s="913"/>
      <c r="CC112" s="913"/>
      <c r="CD112" s="913"/>
      <c r="CE112" s="913"/>
      <c r="CF112" s="907">
        <v>25.7</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459314</v>
      </c>
      <c r="AB113" s="925"/>
      <c r="AC113" s="925"/>
      <c r="AD113" s="925"/>
      <c r="AE113" s="926"/>
      <c r="AF113" s="927">
        <v>411955</v>
      </c>
      <c r="AG113" s="925"/>
      <c r="AH113" s="925"/>
      <c r="AI113" s="925"/>
      <c r="AJ113" s="926"/>
      <c r="AK113" s="927">
        <v>382760</v>
      </c>
      <c r="AL113" s="925"/>
      <c r="AM113" s="925"/>
      <c r="AN113" s="925"/>
      <c r="AO113" s="926"/>
      <c r="AP113" s="928">
        <v>1</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v>
      </c>
      <c r="AB114" s="946"/>
      <c r="AC114" s="946"/>
      <c r="AD114" s="946"/>
      <c r="AE114" s="947"/>
      <c r="AF114" s="948">
        <v>16</v>
      </c>
      <c r="AG114" s="946"/>
      <c r="AH114" s="946"/>
      <c r="AI114" s="946"/>
      <c r="AJ114" s="947"/>
      <c r="AK114" s="948">
        <v>7</v>
      </c>
      <c r="AL114" s="946"/>
      <c r="AM114" s="946"/>
      <c r="AN114" s="946"/>
      <c r="AO114" s="947"/>
      <c r="AP114" s="949">
        <v>0</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3056259</v>
      </c>
      <c r="BR114" s="913"/>
      <c r="BS114" s="913"/>
      <c r="BT114" s="913"/>
      <c r="BU114" s="913"/>
      <c r="BV114" s="913">
        <v>2705831</v>
      </c>
      <c r="BW114" s="913"/>
      <c r="BX114" s="913"/>
      <c r="BY114" s="913"/>
      <c r="BZ114" s="913"/>
      <c r="CA114" s="913">
        <v>2944300</v>
      </c>
      <c r="CB114" s="913"/>
      <c r="CC114" s="913"/>
      <c r="CD114" s="913"/>
      <c r="CE114" s="913"/>
      <c r="CF114" s="907">
        <v>7.9</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8242</v>
      </c>
      <c r="AB115" s="925"/>
      <c r="AC115" s="925"/>
      <c r="AD115" s="925"/>
      <c r="AE115" s="926"/>
      <c r="AF115" s="927">
        <v>42135</v>
      </c>
      <c r="AG115" s="925"/>
      <c r="AH115" s="925"/>
      <c r="AI115" s="925"/>
      <c r="AJ115" s="926"/>
      <c r="AK115" s="927">
        <v>29822</v>
      </c>
      <c r="AL115" s="925"/>
      <c r="AM115" s="925"/>
      <c r="AN115" s="925"/>
      <c r="AO115" s="926"/>
      <c r="AP115" s="928">
        <v>0.1</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5649</v>
      </c>
      <c r="BR115" s="913"/>
      <c r="BS115" s="913"/>
      <c r="BT115" s="913"/>
      <c r="BU115" s="913"/>
      <c r="BV115" s="913">
        <v>6208</v>
      </c>
      <c r="BW115" s="913"/>
      <c r="BX115" s="913"/>
      <c r="BY115" s="913"/>
      <c r="BZ115" s="913"/>
      <c r="CA115" s="913">
        <v>1269</v>
      </c>
      <c r="CB115" s="913"/>
      <c r="CC115" s="913"/>
      <c r="CD115" s="913"/>
      <c r="CE115" s="913"/>
      <c r="CF115" s="907">
        <v>0</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1583267</v>
      </c>
      <c r="DH115" s="946"/>
      <c r="DI115" s="946"/>
      <c r="DJ115" s="946"/>
      <c r="DK115" s="947"/>
      <c r="DL115" s="948">
        <v>1509372</v>
      </c>
      <c r="DM115" s="946"/>
      <c r="DN115" s="946"/>
      <c r="DO115" s="946"/>
      <c r="DP115" s="947"/>
      <c r="DQ115" s="948">
        <v>1509196</v>
      </c>
      <c r="DR115" s="946"/>
      <c r="DS115" s="946"/>
      <c r="DT115" s="946"/>
      <c r="DU115" s="947"/>
      <c r="DV115" s="949">
        <v>4</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6016920</v>
      </c>
      <c r="AB117" s="966"/>
      <c r="AC117" s="966"/>
      <c r="AD117" s="966"/>
      <c r="AE117" s="967"/>
      <c r="AF117" s="968">
        <v>6048647</v>
      </c>
      <c r="AG117" s="966"/>
      <c r="AH117" s="966"/>
      <c r="AI117" s="966"/>
      <c r="AJ117" s="967"/>
      <c r="AK117" s="968">
        <v>6176902</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445</v>
      </c>
      <c r="BP119" s="992"/>
      <c r="BQ119" s="986">
        <v>59924900</v>
      </c>
      <c r="BR119" s="987"/>
      <c r="BS119" s="987"/>
      <c r="BT119" s="987"/>
      <c r="BU119" s="987"/>
      <c r="BV119" s="987">
        <v>59112826</v>
      </c>
      <c r="BW119" s="987"/>
      <c r="BX119" s="987"/>
      <c r="BY119" s="987"/>
      <c r="BZ119" s="987"/>
      <c r="CA119" s="987">
        <v>58081931</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7272571</v>
      </c>
      <c r="BR120" s="918"/>
      <c r="BS120" s="918"/>
      <c r="BT120" s="918"/>
      <c r="BU120" s="918"/>
      <c r="BV120" s="918">
        <v>6990075</v>
      </c>
      <c r="BW120" s="918"/>
      <c r="BX120" s="918"/>
      <c r="BY120" s="918"/>
      <c r="BZ120" s="918"/>
      <c r="CA120" s="918">
        <v>5748202</v>
      </c>
      <c r="CB120" s="918"/>
      <c r="CC120" s="918"/>
      <c r="CD120" s="918"/>
      <c r="CE120" s="918"/>
      <c r="CF120" s="931">
        <v>15.4</v>
      </c>
      <c r="CG120" s="932"/>
      <c r="CH120" s="932"/>
      <c r="CI120" s="932"/>
      <c r="CJ120" s="932"/>
      <c r="CK120" s="993" t="s">
        <v>449</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5960662</v>
      </c>
      <c r="DH120" s="918"/>
      <c r="DI120" s="918"/>
      <c r="DJ120" s="918"/>
      <c r="DK120" s="918"/>
      <c r="DL120" s="918">
        <v>5946180</v>
      </c>
      <c r="DM120" s="918"/>
      <c r="DN120" s="918"/>
      <c r="DO120" s="918"/>
      <c r="DP120" s="918"/>
      <c r="DQ120" s="918">
        <v>6023254</v>
      </c>
      <c r="DR120" s="918"/>
      <c r="DS120" s="918"/>
      <c r="DT120" s="918"/>
      <c r="DU120" s="918"/>
      <c r="DV120" s="919">
        <v>16.100000000000001</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2435619</v>
      </c>
      <c r="BR121" s="913"/>
      <c r="BS121" s="913"/>
      <c r="BT121" s="913"/>
      <c r="BU121" s="913"/>
      <c r="BV121" s="913">
        <v>2395767</v>
      </c>
      <c r="BW121" s="913"/>
      <c r="BX121" s="913"/>
      <c r="BY121" s="913"/>
      <c r="BZ121" s="913"/>
      <c r="CA121" s="913">
        <v>2222537</v>
      </c>
      <c r="CB121" s="913"/>
      <c r="CC121" s="913"/>
      <c r="CD121" s="913"/>
      <c r="CE121" s="913"/>
      <c r="CF121" s="907">
        <v>5.9</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1436435</v>
      </c>
      <c r="DH121" s="913"/>
      <c r="DI121" s="913"/>
      <c r="DJ121" s="913"/>
      <c r="DK121" s="913"/>
      <c r="DL121" s="913">
        <v>1526336</v>
      </c>
      <c r="DM121" s="913"/>
      <c r="DN121" s="913"/>
      <c r="DO121" s="913"/>
      <c r="DP121" s="913"/>
      <c r="DQ121" s="913">
        <v>1733280</v>
      </c>
      <c r="DR121" s="913"/>
      <c r="DS121" s="913"/>
      <c r="DT121" s="913"/>
      <c r="DU121" s="913"/>
      <c r="DV121" s="914">
        <v>4.5999999999999996</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17215500</v>
      </c>
      <c r="BR122" s="987"/>
      <c r="BS122" s="987"/>
      <c r="BT122" s="987"/>
      <c r="BU122" s="987"/>
      <c r="BV122" s="987">
        <v>15732840</v>
      </c>
      <c r="BW122" s="987"/>
      <c r="BX122" s="987"/>
      <c r="BY122" s="987"/>
      <c r="BZ122" s="987"/>
      <c r="CA122" s="987">
        <v>14475992</v>
      </c>
      <c r="CB122" s="987"/>
      <c r="CC122" s="987"/>
      <c r="CD122" s="987"/>
      <c r="CE122" s="987"/>
      <c r="CF122" s="1004">
        <v>38.700000000000003</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1406780</v>
      </c>
      <c r="DH122" s="913"/>
      <c r="DI122" s="913"/>
      <c r="DJ122" s="913"/>
      <c r="DK122" s="913"/>
      <c r="DL122" s="913">
        <v>1414679</v>
      </c>
      <c r="DM122" s="913"/>
      <c r="DN122" s="913"/>
      <c r="DO122" s="913"/>
      <c r="DP122" s="913"/>
      <c r="DQ122" s="913">
        <v>1293316</v>
      </c>
      <c r="DR122" s="913"/>
      <c r="DS122" s="913"/>
      <c r="DT122" s="913"/>
      <c r="DU122" s="913"/>
      <c r="DV122" s="914">
        <v>3.5</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453</v>
      </c>
      <c r="BP123" s="992"/>
      <c r="BQ123" s="1050">
        <v>26923690</v>
      </c>
      <c r="BR123" s="1051"/>
      <c r="BS123" s="1051"/>
      <c r="BT123" s="1051"/>
      <c r="BU123" s="1051"/>
      <c r="BV123" s="1051">
        <v>25118682</v>
      </c>
      <c r="BW123" s="1051"/>
      <c r="BX123" s="1051"/>
      <c r="BY123" s="1051"/>
      <c r="BZ123" s="1051"/>
      <c r="CA123" s="1051">
        <v>22446731</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463228</v>
      </c>
      <c r="DR123" s="946"/>
      <c r="DS123" s="946"/>
      <c r="DT123" s="946"/>
      <c r="DU123" s="947"/>
      <c r="DV123" s="949">
        <v>1.2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90.1</v>
      </c>
      <c r="BR124" s="1014"/>
      <c r="BS124" s="1014"/>
      <c r="BT124" s="1014"/>
      <c r="BU124" s="1014"/>
      <c r="BV124" s="1014">
        <v>92.2</v>
      </c>
      <c r="BW124" s="1014"/>
      <c r="BX124" s="1014"/>
      <c r="BY124" s="1014"/>
      <c r="BZ124" s="1014"/>
      <c r="CA124" s="1014">
        <v>95.1</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800804</v>
      </c>
      <c r="DH124" s="973"/>
      <c r="DI124" s="973"/>
      <c r="DJ124" s="973"/>
      <c r="DK124" s="974"/>
      <c r="DL124" s="972">
        <v>705892</v>
      </c>
      <c r="DM124" s="973"/>
      <c r="DN124" s="973"/>
      <c r="DO124" s="973"/>
      <c r="DP124" s="974"/>
      <c r="DQ124" s="972">
        <v>92613</v>
      </c>
      <c r="DR124" s="973"/>
      <c r="DS124" s="973"/>
      <c r="DT124" s="973"/>
      <c r="DU124" s="974"/>
      <c r="DV124" s="975">
        <v>0.2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8242</v>
      </c>
      <c r="AB126" s="946"/>
      <c r="AC126" s="946"/>
      <c r="AD126" s="946"/>
      <c r="AE126" s="947"/>
      <c r="AF126" s="948">
        <v>42135</v>
      </c>
      <c r="AG126" s="946"/>
      <c r="AH126" s="946"/>
      <c r="AI126" s="946"/>
      <c r="AJ126" s="947"/>
      <c r="AK126" s="948">
        <v>29822</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166640</v>
      </c>
      <c r="AB128" s="1033"/>
      <c r="AC128" s="1033"/>
      <c r="AD128" s="1033"/>
      <c r="AE128" s="1034"/>
      <c r="AF128" s="1035">
        <v>184523</v>
      </c>
      <c r="AG128" s="1033"/>
      <c r="AH128" s="1033"/>
      <c r="AI128" s="1033"/>
      <c r="AJ128" s="1034"/>
      <c r="AK128" s="1035">
        <v>141953</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11.47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5649</v>
      </c>
      <c r="DH128" s="1025"/>
      <c r="DI128" s="1025"/>
      <c r="DJ128" s="1025"/>
      <c r="DK128" s="1025"/>
      <c r="DL128" s="1025">
        <v>6208</v>
      </c>
      <c r="DM128" s="1025"/>
      <c r="DN128" s="1025"/>
      <c r="DO128" s="1025"/>
      <c r="DP128" s="1025"/>
      <c r="DQ128" s="1025">
        <v>1269</v>
      </c>
      <c r="DR128" s="1025"/>
      <c r="DS128" s="1025"/>
      <c r="DT128" s="1025"/>
      <c r="DU128" s="1025"/>
      <c r="DV128" s="1026">
        <v>0</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38811892</v>
      </c>
      <c r="AB129" s="946"/>
      <c r="AC129" s="946"/>
      <c r="AD129" s="946"/>
      <c r="AE129" s="947"/>
      <c r="AF129" s="948">
        <v>38947238</v>
      </c>
      <c r="AG129" s="946"/>
      <c r="AH129" s="946"/>
      <c r="AI129" s="946"/>
      <c r="AJ129" s="947"/>
      <c r="AK129" s="948">
        <v>39413083</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16.47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2222396</v>
      </c>
      <c r="AB130" s="946"/>
      <c r="AC130" s="946"/>
      <c r="AD130" s="946"/>
      <c r="AE130" s="947"/>
      <c r="AF130" s="948">
        <v>2080717</v>
      </c>
      <c r="AG130" s="946"/>
      <c r="AH130" s="946"/>
      <c r="AI130" s="946"/>
      <c r="AJ130" s="947"/>
      <c r="AK130" s="948">
        <v>1980273</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10.3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36589496</v>
      </c>
      <c r="AB131" s="973"/>
      <c r="AC131" s="973"/>
      <c r="AD131" s="973"/>
      <c r="AE131" s="974"/>
      <c r="AF131" s="972">
        <v>36866521</v>
      </c>
      <c r="AG131" s="973"/>
      <c r="AH131" s="973"/>
      <c r="AI131" s="973"/>
      <c r="AJ131" s="974"/>
      <c r="AK131" s="972">
        <v>37432810</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95.1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9.9150969450000002</v>
      </c>
      <c r="AB132" s="1084"/>
      <c r="AC132" s="1084"/>
      <c r="AD132" s="1084"/>
      <c r="AE132" s="1085"/>
      <c r="AF132" s="1086">
        <v>10.262446519999999</v>
      </c>
      <c r="AG132" s="1084"/>
      <c r="AH132" s="1084"/>
      <c r="AI132" s="1084"/>
      <c r="AJ132" s="1085"/>
      <c r="AK132" s="1086">
        <v>10.83187717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9.3000000000000007</v>
      </c>
      <c r="AB133" s="1067"/>
      <c r="AC133" s="1067"/>
      <c r="AD133" s="1067"/>
      <c r="AE133" s="1068"/>
      <c r="AF133" s="1066">
        <v>9.9</v>
      </c>
      <c r="AG133" s="1067"/>
      <c r="AH133" s="1067"/>
      <c r="AI133" s="1067"/>
      <c r="AJ133" s="1068"/>
      <c r="AK133" s="1066">
        <v>10.3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cemmc73lAltv/xv8VSIXo3rgpDDviEYoBX1hzr+g6Nimc3FD828icYXI9spJTaIGZCni2Wy0WU164+JqnSNEQ==" saltValue="1ObJp4ISq+T9M5q8kT4L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UbBp4xZn2cU7r55tPPrwNIVPNolHXTol3ZY/64crtB0BHSAA8+IEOI/Lip7z5U0pqPUbHM0RBZejffRLOHOiw==" saltValue="DnHeujfcfwE0KJGw5CYjf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KlHQmfHjRhIX5YkCSkvgSJi36FXlc/fny+7ux03Z19/ShWkd1NAlAYYaX6Qv/uHkANhUVd7rz5N4Bb65NGL0g==" saltValue="FzrPWRhxX3C5PjXZxLaY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13268821</v>
      </c>
      <c r="AP9" s="262">
        <v>99691</v>
      </c>
      <c r="AQ9" s="263">
        <v>68274</v>
      </c>
      <c r="AR9" s="264">
        <v>46</v>
      </c>
    </row>
    <row r="10" spans="1:46" ht="13.5" customHeight="1" x14ac:dyDescent="0.15">
      <c r="A10" s="247"/>
      <c r="AK10" s="1103" t="s">
        <v>488</v>
      </c>
      <c r="AL10" s="1104"/>
      <c r="AM10" s="1104"/>
      <c r="AN10" s="1105"/>
      <c r="AO10" s="265">
        <v>18456</v>
      </c>
      <c r="AP10" s="265">
        <v>139</v>
      </c>
      <c r="AQ10" s="266">
        <v>4860</v>
      </c>
      <c r="AR10" s="267">
        <v>-97.1</v>
      </c>
    </row>
    <row r="11" spans="1:46" ht="13.5" customHeight="1" x14ac:dyDescent="0.15">
      <c r="A11" s="247"/>
      <c r="AK11" s="1103" t="s">
        <v>489</v>
      </c>
      <c r="AL11" s="1104"/>
      <c r="AM11" s="1104"/>
      <c r="AN11" s="1105"/>
      <c r="AO11" s="265">
        <v>25739</v>
      </c>
      <c r="AP11" s="265">
        <v>193</v>
      </c>
      <c r="AQ11" s="266">
        <v>567</v>
      </c>
      <c r="AR11" s="267">
        <v>-66</v>
      </c>
    </row>
    <row r="12" spans="1:46" ht="13.5" customHeight="1" x14ac:dyDescent="0.15">
      <c r="A12" s="247"/>
      <c r="AK12" s="1103" t="s">
        <v>490</v>
      </c>
      <c r="AL12" s="1104"/>
      <c r="AM12" s="1104"/>
      <c r="AN12" s="1105"/>
      <c r="AO12" s="265" t="s">
        <v>491</v>
      </c>
      <c r="AP12" s="265" t="s">
        <v>491</v>
      </c>
      <c r="AQ12" s="266">
        <v>16</v>
      </c>
      <c r="AR12" s="267" t="s">
        <v>491</v>
      </c>
    </row>
    <row r="13" spans="1:46" ht="13.5" customHeight="1" x14ac:dyDescent="0.15">
      <c r="A13" s="247"/>
      <c r="AK13" s="1103" t="s">
        <v>492</v>
      </c>
      <c r="AL13" s="1104"/>
      <c r="AM13" s="1104"/>
      <c r="AN13" s="1105"/>
      <c r="AO13" s="265">
        <v>431353</v>
      </c>
      <c r="AP13" s="265">
        <v>3241</v>
      </c>
      <c r="AQ13" s="266">
        <v>2777</v>
      </c>
      <c r="AR13" s="267">
        <v>16.7</v>
      </c>
    </row>
    <row r="14" spans="1:46" ht="13.5" customHeight="1" x14ac:dyDescent="0.15">
      <c r="A14" s="247"/>
      <c r="AK14" s="1103" t="s">
        <v>493</v>
      </c>
      <c r="AL14" s="1104"/>
      <c r="AM14" s="1104"/>
      <c r="AN14" s="1105"/>
      <c r="AO14" s="265">
        <v>409937</v>
      </c>
      <c r="AP14" s="265">
        <v>3080</v>
      </c>
      <c r="AQ14" s="266">
        <v>1330</v>
      </c>
      <c r="AR14" s="267">
        <v>131.6</v>
      </c>
    </row>
    <row r="15" spans="1:46" ht="13.5" customHeight="1" x14ac:dyDescent="0.15">
      <c r="A15" s="247"/>
      <c r="AK15" s="1106" t="s">
        <v>494</v>
      </c>
      <c r="AL15" s="1107"/>
      <c r="AM15" s="1107"/>
      <c r="AN15" s="1108"/>
      <c r="AO15" s="265">
        <v>-313904</v>
      </c>
      <c r="AP15" s="265">
        <v>-2358</v>
      </c>
      <c r="AQ15" s="266">
        <v>-3833</v>
      </c>
      <c r="AR15" s="267">
        <v>-38.5</v>
      </c>
    </row>
    <row r="16" spans="1:46" x14ac:dyDescent="0.15">
      <c r="A16" s="247"/>
      <c r="AK16" s="1106" t="s">
        <v>177</v>
      </c>
      <c r="AL16" s="1107"/>
      <c r="AM16" s="1107"/>
      <c r="AN16" s="1108"/>
      <c r="AO16" s="265">
        <v>13840402</v>
      </c>
      <c r="AP16" s="265">
        <v>103986</v>
      </c>
      <c r="AQ16" s="266">
        <v>73991</v>
      </c>
      <c r="AR16" s="267">
        <v>40.5</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9.36</v>
      </c>
      <c r="AP21" s="278">
        <v>6.28</v>
      </c>
      <c r="AQ21" s="279">
        <v>3.08</v>
      </c>
      <c r="AS21" s="280"/>
      <c r="AT21" s="276"/>
    </row>
    <row r="22" spans="1:46" s="248" customFormat="1" x14ac:dyDescent="0.15">
      <c r="A22" s="276"/>
      <c r="AK22" s="1109" t="s">
        <v>500</v>
      </c>
      <c r="AL22" s="1110"/>
      <c r="AM22" s="1110"/>
      <c r="AN22" s="1111"/>
      <c r="AO22" s="281">
        <v>100.6</v>
      </c>
      <c r="AP22" s="282">
        <v>98.7</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5764313</v>
      </c>
      <c r="AP32" s="291">
        <v>43308</v>
      </c>
      <c r="AQ32" s="292">
        <v>32402</v>
      </c>
      <c r="AR32" s="293">
        <v>33.700000000000003</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t="s">
        <v>491</v>
      </c>
      <c r="AP34" s="291" t="s">
        <v>491</v>
      </c>
      <c r="AQ34" s="292">
        <v>16</v>
      </c>
      <c r="AR34" s="293" t="s">
        <v>491</v>
      </c>
    </row>
    <row r="35" spans="1:46" ht="27" customHeight="1" x14ac:dyDescent="0.15">
      <c r="A35" s="247"/>
      <c r="AK35" s="1117" t="s">
        <v>507</v>
      </c>
      <c r="AL35" s="1118"/>
      <c r="AM35" s="1118"/>
      <c r="AN35" s="1119"/>
      <c r="AO35" s="291">
        <v>382760</v>
      </c>
      <c r="AP35" s="291">
        <v>2876</v>
      </c>
      <c r="AQ35" s="292">
        <v>5520</v>
      </c>
      <c r="AR35" s="293">
        <v>-47.9</v>
      </c>
    </row>
    <row r="36" spans="1:46" ht="27" customHeight="1" x14ac:dyDescent="0.15">
      <c r="A36" s="247"/>
      <c r="AK36" s="1117" t="s">
        <v>508</v>
      </c>
      <c r="AL36" s="1118"/>
      <c r="AM36" s="1118"/>
      <c r="AN36" s="1119"/>
      <c r="AO36" s="291">
        <v>7</v>
      </c>
      <c r="AP36" s="291">
        <v>0</v>
      </c>
      <c r="AQ36" s="292">
        <v>1296</v>
      </c>
      <c r="AR36" s="293">
        <v>-100</v>
      </c>
    </row>
    <row r="37" spans="1:46" ht="13.5" customHeight="1" x14ac:dyDescent="0.15">
      <c r="A37" s="247"/>
      <c r="AK37" s="1117" t="s">
        <v>509</v>
      </c>
      <c r="AL37" s="1118"/>
      <c r="AM37" s="1118"/>
      <c r="AN37" s="1119"/>
      <c r="AO37" s="291">
        <v>29822</v>
      </c>
      <c r="AP37" s="291">
        <v>224</v>
      </c>
      <c r="AQ37" s="292">
        <v>571</v>
      </c>
      <c r="AR37" s="293">
        <v>-60.8</v>
      </c>
    </row>
    <row r="38" spans="1:46" ht="27" customHeight="1" x14ac:dyDescent="0.15">
      <c r="A38" s="247"/>
      <c r="AK38" s="1120" t="s">
        <v>510</v>
      </c>
      <c r="AL38" s="1121"/>
      <c r="AM38" s="1121"/>
      <c r="AN38" s="1122"/>
      <c r="AO38" s="294" t="s">
        <v>491</v>
      </c>
      <c r="AP38" s="294" t="s">
        <v>491</v>
      </c>
      <c r="AQ38" s="295">
        <v>0</v>
      </c>
      <c r="AR38" s="283" t="s">
        <v>491</v>
      </c>
      <c r="AS38" s="290"/>
    </row>
    <row r="39" spans="1:46" x14ac:dyDescent="0.15">
      <c r="A39" s="247"/>
      <c r="AK39" s="1120" t="s">
        <v>511</v>
      </c>
      <c r="AL39" s="1121"/>
      <c r="AM39" s="1121"/>
      <c r="AN39" s="1122"/>
      <c r="AO39" s="291">
        <v>-141953</v>
      </c>
      <c r="AP39" s="291">
        <v>-1067</v>
      </c>
      <c r="AQ39" s="292">
        <v>-6093</v>
      </c>
      <c r="AR39" s="293">
        <v>-82.5</v>
      </c>
      <c r="AS39" s="290"/>
    </row>
    <row r="40" spans="1:46" ht="27" customHeight="1" x14ac:dyDescent="0.15">
      <c r="A40" s="247"/>
      <c r="AK40" s="1117" t="s">
        <v>512</v>
      </c>
      <c r="AL40" s="1118"/>
      <c r="AM40" s="1118"/>
      <c r="AN40" s="1119"/>
      <c r="AO40" s="291">
        <v>-1980273</v>
      </c>
      <c r="AP40" s="291">
        <v>-14878</v>
      </c>
      <c r="AQ40" s="292">
        <v>-23816</v>
      </c>
      <c r="AR40" s="293">
        <v>-37.5</v>
      </c>
      <c r="AS40" s="290"/>
    </row>
    <row r="41" spans="1:46" x14ac:dyDescent="0.15">
      <c r="A41" s="247"/>
      <c r="AK41" s="1123" t="s">
        <v>287</v>
      </c>
      <c r="AL41" s="1124"/>
      <c r="AM41" s="1124"/>
      <c r="AN41" s="1125"/>
      <c r="AO41" s="291">
        <v>4054676</v>
      </c>
      <c r="AP41" s="291">
        <v>30464</v>
      </c>
      <c r="AQ41" s="292">
        <v>9896</v>
      </c>
      <c r="AR41" s="293">
        <v>207.8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10478148</v>
      </c>
      <c r="AN51" s="313">
        <v>79480</v>
      </c>
      <c r="AO51" s="314">
        <v>22.9</v>
      </c>
      <c r="AP51" s="315">
        <v>72756</v>
      </c>
      <c r="AQ51" s="316">
        <v>1</v>
      </c>
      <c r="AR51" s="317">
        <v>21.9</v>
      </c>
    </row>
    <row r="52" spans="1:44" x14ac:dyDescent="0.15">
      <c r="A52" s="247"/>
      <c r="AK52" s="318"/>
      <c r="AL52" s="319" t="s">
        <v>522</v>
      </c>
      <c r="AM52" s="320">
        <v>8139835</v>
      </c>
      <c r="AN52" s="321">
        <v>61744</v>
      </c>
      <c r="AO52" s="322">
        <v>11.3</v>
      </c>
      <c r="AP52" s="323">
        <v>32117</v>
      </c>
      <c r="AQ52" s="324">
        <v>-5.9</v>
      </c>
      <c r="AR52" s="325">
        <v>17.2</v>
      </c>
    </row>
    <row r="53" spans="1:44" x14ac:dyDescent="0.15">
      <c r="A53" s="247"/>
      <c r="AK53" s="303" t="s">
        <v>523</v>
      </c>
      <c r="AL53" s="304"/>
      <c r="AM53" s="312">
        <v>10392619</v>
      </c>
      <c r="AN53" s="313">
        <v>79748</v>
      </c>
      <c r="AO53" s="314">
        <v>0.3</v>
      </c>
      <c r="AP53" s="315">
        <v>43955</v>
      </c>
      <c r="AQ53" s="316">
        <v>-39.6</v>
      </c>
      <c r="AR53" s="317">
        <v>39.9</v>
      </c>
    </row>
    <row r="54" spans="1:44" x14ac:dyDescent="0.15">
      <c r="A54" s="247"/>
      <c r="AK54" s="318"/>
      <c r="AL54" s="319" t="s">
        <v>522</v>
      </c>
      <c r="AM54" s="320">
        <v>7263411</v>
      </c>
      <c r="AN54" s="321">
        <v>55736</v>
      </c>
      <c r="AO54" s="322">
        <v>-9.6999999999999993</v>
      </c>
      <c r="AP54" s="323">
        <v>21318</v>
      </c>
      <c r="AQ54" s="324">
        <v>-33.6</v>
      </c>
      <c r="AR54" s="325">
        <v>23.9</v>
      </c>
    </row>
    <row r="55" spans="1:44" x14ac:dyDescent="0.15">
      <c r="A55" s="247"/>
      <c r="AK55" s="303" t="s">
        <v>524</v>
      </c>
      <c r="AL55" s="304"/>
      <c r="AM55" s="312">
        <v>5940297</v>
      </c>
      <c r="AN55" s="313">
        <v>45365</v>
      </c>
      <c r="AO55" s="314">
        <v>-43.1</v>
      </c>
      <c r="AP55" s="315">
        <v>41921</v>
      </c>
      <c r="AQ55" s="316">
        <v>-4.5999999999999996</v>
      </c>
      <c r="AR55" s="317">
        <v>-38.5</v>
      </c>
    </row>
    <row r="56" spans="1:44" x14ac:dyDescent="0.15">
      <c r="A56" s="247"/>
      <c r="AK56" s="318"/>
      <c r="AL56" s="319" t="s">
        <v>522</v>
      </c>
      <c r="AM56" s="320">
        <v>5017121</v>
      </c>
      <c r="AN56" s="321">
        <v>38315</v>
      </c>
      <c r="AO56" s="322">
        <v>-31.3</v>
      </c>
      <c r="AP56" s="323">
        <v>21655</v>
      </c>
      <c r="AQ56" s="324">
        <v>1.6</v>
      </c>
      <c r="AR56" s="325">
        <v>-32.9</v>
      </c>
    </row>
    <row r="57" spans="1:44" x14ac:dyDescent="0.15">
      <c r="A57" s="247"/>
      <c r="AK57" s="303" t="s">
        <v>525</v>
      </c>
      <c r="AL57" s="304"/>
      <c r="AM57" s="312">
        <v>10138654</v>
      </c>
      <c r="AN57" s="313">
        <v>76795</v>
      </c>
      <c r="AO57" s="314">
        <v>69.3</v>
      </c>
      <c r="AP57" s="315">
        <v>44585</v>
      </c>
      <c r="AQ57" s="316">
        <v>6.4</v>
      </c>
      <c r="AR57" s="317">
        <v>62.9</v>
      </c>
    </row>
    <row r="58" spans="1:44" x14ac:dyDescent="0.15">
      <c r="A58" s="247"/>
      <c r="AK58" s="318"/>
      <c r="AL58" s="319" t="s">
        <v>522</v>
      </c>
      <c r="AM58" s="320">
        <v>7583700</v>
      </c>
      <c r="AN58" s="321">
        <v>57442</v>
      </c>
      <c r="AO58" s="322">
        <v>49.9</v>
      </c>
      <c r="AP58" s="323">
        <v>23077</v>
      </c>
      <c r="AQ58" s="324">
        <v>6.6</v>
      </c>
      <c r="AR58" s="325">
        <v>43.3</v>
      </c>
    </row>
    <row r="59" spans="1:44" x14ac:dyDescent="0.15">
      <c r="A59" s="247"/>
      <c r="AK59" s="303" t="s">
        <v>526</v>
      </c>
      <c r="AL59" s="304"/>
      <c r="AM59" s="312">
        <v>8638706</v>
      </c>
      <c r="AN59" s="313">
        <v>64904</v>
      </c>
      <c r="AO59" s="314">
        <v>-15.5</v>
      </c>
      <c r="AP59" s="315">
        <v>49779</v>
      </c>
      <c r="AQ59" s="316">
        <v>11.6</v>
      </c>
      <c r="AR59" s="317">
        <v>-27.1</v>
      </c>
    </row>
    <row r="60" spans="1:44" x14ac:dyDescent="0.15">
      <c r="A60" s="247"/>
      <c r="AK60" s="318"/>
      <c r="AL60" s="319" t="s">
        <v>522</v>
      </c>
      <c r="AM60" s="320">
        <v>6992384</v>
      </c>
      <c r="AN60" s="321">
        <v>52535</v>
      </c>
      <c r="AO60" s="322">
        <v>-8.5</v>
      </c>
      <c r="AP60" s="323">
        <v>28921</v>
      </c>
      <c r="AQ60" s="324">
        <v>25.3</v>
      </c>
      <c r="AR60" s="325">
        <v>-33.799999999999997</v>
      </c>
    </row>
    <row r="61" spans="1:44" x14ac:dyDescent="0.15">
      <c r="A61" s="247"/>
      <c r="AK61" s="303" t="s">
        <v>527</v>
      </c>
      <c r="AL61" s="326"/>
      <c r="AM61" s="312">
        <v>9117685</v>
      </c>
      <c r="AN61" s="313">
        <v>69258</v>
      </c>
      <c r="AO61" s="314">
        <v>6.8</v>
      </c>
      <c r="AP61" s="315">
        <v>50599</v>
      </c>
      <c r="AQ61" s="327">
        <v>-5</v>
      </c>
      <c r="AR61" s="317">
        <v>11.8</v>
      </c>
    </row>
    <row r="62" spans="1:44" x14ac:dyDescent="0.15">
      <c r="A62" s="247"/>
      <c r="AK62" s="318"/>
      <c r="AL62" s="319" t="s">
        <v>522</v>
      </c>
      <c r="AM62" s="320">
        <v>6999290</v>
      </c>
      <c r="AN62" s="321">
        <v>53154</v>
      </c>
      <c r="AO62" s="322">
        <v>2.2999999999999998</v>
      </c>
      <c r="AP62" s="323">
        <v>25418</v>
      </c>
      <c r="AQ62" s="324">
        <v>-1.2</v>
      </c>
      <c r="AR62" s="325">
        <v>3.5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93/bN//ZBGbYD8ZK0CJxNa/E2wpOfvMNpTpbKqQ4h16bn0rXlBfWGhWvXpSa2W2wlfSZTiwNWECZRTSZsy7mA==" saltValue="xWmEH2wHf7SLbgoLlRM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4"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706f+ET7IO2OogVRO5PE7spj9pXkttiST0i8zX6p8aLgnXKIxpwFJf+8SEtRrtaoMQ+WuGswPFwVEf8t6s8Bhw==" saltValue="sRZ6+5Wb31HmtvRX0cNuBA=="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667+KEgM6TJaEIUfjLSWTuiGIS4uftEILpZZ3ig585/hZOirqS7BtuPrqBfibkiugyRbXBf+plienMow6hC9Gw==" saltValue="KCaBQ+zxISMyY2MGXPokX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13.16</v>
      </c>
      <c r="G47" s="12">
        <v>15.93</v>
      </c>
      <c r="H47" s="12">
        <v>11.52</v>
      </c>
      <c r="I47" s="12">
        <v>11.6</v>
      </c>
      <c r="J47" s="13">
        <v>9.06</v>
      </c>
    </row>
    <row r="48" spans="2:10" ht="57.75" customHeight="1" x14ac:dyDescent="0.15">
      <c r="B48" s="14"/>
      <c r="C48" s="1128" t="s">
        <v>4</v>
      </c>
      <c r="D48" s="1128"/>
      <c r="E48" s="1129"/>
      <c r="F48" s="15">
        <v>8.66</v>
      </c>
      <c r="G48" s="16">
        <v>8.8800000000000008</v>
      </c>
      <c r="H48" s="16">
        <v>8.77</v>
      </c>
      <c r="I48" s="16">
        <v>5.1100000000000003</v>
      </c>
      <c r="J48" s="17">
        <v>4.72</v>
      </c>
    </row>
    <row r="49" spans="2:10" ht="57.75" customHeight="1" thickBot="1" x14ac:dyDescent="0.2">
      <c r="B49" s="18"/>
      <c r="C49" s="1130" t="s">
        <v>5</v>
      </c>
      <c r="D49" s="1130"/>
      <c r="E49" s="1131"/>
      <c r="F49" s="19" t="s">
        <v>534</v>
      </c>
      <c r="G49" s="20">
        <v>1.43</v>
      </c>
      <c r="H49" s="20" t="s">
        <v>535</v>
      </c>
      <c r="I49" s="20" t="s">
        <v>536</v>
      </c>
      <c r="J49" s="21" t="s">
        <v>537</v>
      </c>
    </row>
    <row r="50" spans="2:10" x14ac:dyDescent="0.15"/>
  </sheetData>
  <sheetProtection algorithmName="SHA-512" hashValue="Y8KdRVBwUcY+QdePmeLIlNYe4VRtT0qlVn5u3gFY7a3c1ne730lVFwwY+gD+7x4IhFSCCHmD/MwbKaKSwVFbxw==" saltValue="WqsAB0fDGO4na6rNnCAJP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0CFD42-FE4F-4557-A17C-1C162AB2C4A6}">
  <ds:schemaRefs>
    <ds:schemaRef ds:uri="http://purl.org/dc/elements/1.1/"/>
    <ds:schemaRef ds:uri="http://www.w3.org/XML/1998/namespace"/>
    <ds:schemaRef ds:uri="fd32c9f7-8932-4d07-b49b-91c8a1e26893"/>
    <ds:schemaRef ds:uri="a4e28f63-7028-4a93-8047-9653a98e0e88"/>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32AFA62E-BA5F-4D4C-A7D7-652691D7CEEF}">
  <ds:schemaRefs>
    <ds:schemaRef ds:uri="http://schemas.microsoft.com/sharepoint/v3/contenttype/forms"/>
  </ds:schemaRefs>
</ds:datastoreItem>
</file>

<file path=customXml/itemProps3.xml><?xml version="1.0" encoding="utf-8"?>
<ds:datastoreItem xmlns:ds="http://schemas.openxmlformats.org/officeDocument/2006/customXml" ds:itemID="{56077847-C670-4300-951D-DB0AAA91B8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