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openxmlformats-officedocument.spreadsheetml.chartsheet+xml" PartName="/xl/chartsheets/sheet1.xml"/>
  <Override ContentType="application/vnd.openxmlformats-officedocument.spreadsheetml.chartsheet+xml" PartName="/xl/chartsheets/sheet2.xml"/>
  <Override ContentType="application/vnd.openxmlformats-officedocument.spreadsheetml.chartsheet+xml" PartName="/xl/chartsheets/sheet3.xml"/>
  <Override ContentType="application/vnd.openxmlformats-officedocument.spreadsheetml.chartsheet+xml" PartName="/xl/chartsheets/sheet4.xml"/>
  <Override ContentType="application/vnd.openxmlformats-officedocument.spreadsheetml.chartsheet+xml" PartName="/xl/chartsheets/sheet5.xml"/>
  <Override ContentType="application/vnd.openxmlformats-officedocument.spreadsheetml.chartsheet+xml" PartName="/xl/chartsheets/sheet6.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ml.chartshapes+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drawingml.chartshapes+xml" PartName="/xl/drawings/drawing10.xml"/>
  <Override ContentType="application/vnd.openxmlformats-officedocument.drawing+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13487C7A-954E-4F45-B010-6C711B5120F3}" xr6:coauthVersionLast="47" xr6:coauthVersionMax="47" xr10:uidLastSave="{00000000-0000-0000-0000-000000000000}"/>
  <bookViews>
    <workbookView xWindow="-110" yWindow="-110" windowWidth="19420" windowHeight="10300" firstSheet="6" activeTab="9" xr2:uid="{00000000-000D-0000-FFFF-FFFF00000000}"/>
  </bookViews>
  <sheets>
    <sheet name="注意事項" sheetId="16" r:id="rId1"/>
    <sheet name="00_人口" sheetId="1" r:id="rId2"/>
    <sheet name="00_人口G" sheetId="8" r:id="rId3"/>
    <sheet name="00_人口％G" sheetId="11" r:id="rId4"/>
    <sheet name="01_BOD" sheetId="3" r:id="rId5"/>
    <sheet name="01_BOD_G" sheetId="12" r:id="rId6"/>
    <sheet name="02_COD" sheetId="4" r:id="rId7"/>
    <sheet name="02_COD_G" sheetId="13" r:id="rId8"/>
    <sheet name="03_T-N" sheetId="5" r:id="rId9"/>
    <sheet name="03_T-N_G" sheetId="14" r:id="rId10"/>
    <sheet name="04_T-P" sheetId="6" r:id="rId11"/>
    <sheet name="04_T-P_G" sheetId="15"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6" l="1"/>
  <c r="J18" i="6"/>
  <c r="H18" i="5"/>
  <c r="J18" i="5"/>
  <c r="H18" i="4"/>
  <c r="J18" i="4"/>
  <c r="H18" i="3"/>
  <c r="J18" i="3"/>
  <c r="H18" i="1"/>
  <c r="J18" i="1"/>
  <c r="H17" i="6"/>
  <c r="I18" i="6" l="1"/>
  <c r="I18" i="4"/>
  <c r="I18" i="1"/>
  <c r="K18" i="1" s="1"/>
  <c r="I18" i="5"/>
  <c r="I18" i="3"/>
  <c r="H17" i="1"/>
  <c r="J16" i="6" l="1"/>
  <c r="H16" i="6"/>
  <c r="J16" i="5"/>
  <c r="H16" i="5"/>
  <c r="I16" i="5" s="1"/>
  <c r="J16" i="4"/>
  <c r="H16" i="4"/>
  <c r="I16" i="4" s="1"/>
  <c r="J16" i="3"/>
  <c r="H16" i="3"/>
  <c r="I16" i="3" s="1"/>
  <c r="J16" i="1"/>
  <c r="I16" i="1"/>
  <c r="K16" i="1" s="1"/>
  <c r="I16" i="6" l="1"/>
  <c r="J17" i="1"/>
  <c r="I17" i="1" s="1"/>
  <c r="K17" i="1" s="1"/>
  <c r="J17" i="6" l="1"/>
  <c r="H17" i="5"/>
  <c r="J17" i="5"/>
  <c r="H17" i="4"/>
  <c r="J17" i="4"/>
  <c r="H17" i="3"/>
  <c r="J17" i="3"/>
  <c r="I17" i="3" l="1"/>
  <c r="I17" i="4"/>
  <c r="I17" i="6"/>
  <c r="I17" i="5"/>
  <c r="J15" i="6" l="1"/>
  <c r="J14" i="6"/>
  <c r="J13" i="6"/>
  <c r="J12" i="6"/>
  <c r="J11" i="6"/>
  <c r="J10" i="6"/>
  <c r="J9" i="6"/>
  <c r="J8" i="6"/>
  <c r="J7" i="6"/>
  <c r="J6" i="6"/>
  <c r="J5" i="6"/>
  <c r="J4" i="6"/>
  <c r="J3" i="6"/>
  <c r="J2" i="6"/>
  <c r="J15" i="5"/>
  <c r="J14" i="5"/>
  <c r="J13" i="5"/>
  <c r="J12" i="5"/>
  <c r="J11" i="5"/>
  <c r="J10" i="5"/>
  <c r="J9" i="5"/>
  <c r="J8" i="5"/>
  <c r="J7" i="5"/>
  <c r="J6" i="5"/>
  <c r="J5" i="5"/>
  <c r="J4" i="5"/>
  <c r="J3" i="5"/>
  <c r="J2" i="5"/>
  <c r="J15" i="4"/>
  <c r="J14" i="4"/>
  <c r="J13" i="4"/>
  <c r="J12" i="4"/>
  <c r="J11" i="4"/>
  <c r="J10" i="4"/>
  <c r="J9" i="4"/>
  <c r="J8" i="4"/>
  <c r="J7" i="4"/>
  <c r="J6" i="4"/>
  <c r="J5" i="4"/>
  <c r="J4" i="4"/>
  <c r="J3" i="4"/>
  <c r="J2" i="4"/>
  <c r="J15" i="3"/>
  <c r="J14" i="3"/>
  <c r="J13" i="3"/>
  <c r="J12" i="3"/>
  <c r="J11" i="3"/>
  <c r="J10" i="3"/>
  <c r="J9" i="3"/>
  <c r="J8" i="3"/>
  <c r="J7" i="3"/>
  <c r="J6" i="3"/>
  <c r="J5" i="3"/>
  <c r="J4" i="3"/>
  <c r="J3" i="3"/>
  <c r="J2" i="3"/>
  <c r="J2" i="1" l="1"/>
  <c r="I2" i="1" s="1"/>
  <c r="K2" i="1" s="1"/>
  <c r="J3" i="1"/>
  <c r="I3" i="1" s="1"/>
  <c r="K3" i="1" s="1"/>
  <c r="J4" i="1"/>
  <c r="I4" i="1" s="1"/>
  <c r="K4" i="1" s="1"/>
  <c r="J5" i="1"/>
  <c r="I5" i="1" s="1"/>
  <c r="K5" i="1" s="1"/>
  <c r="J6" i="1"/>
  <c r="I6" i="1" s="1"/>
  <c r="K6" i="1" s="1"/>
  <c r="J7" i="1"/>
  <c r="I7" i="1" s="1"/>
  <c r="K7" i="1" s="1"/>
  <c r="J8" i="1"/>
  <c r="I8" i="1" s="1"/>
  <c r="K8" i="1" s="1"/>
  <c r="J9" i="1"/>
  <c r="I9" i="1" s="1"/>
  <c r="K9" i="1" s="1"/>
  <c r="J10" i="1"/>
  <c r="I10" i="1" s="1"/>
  <c r="K10" i="1" s="1"/>
  <c r="J11" i="1"/>
  <c r="I11" i="1" s="1"/>
  <c r="K11" i="1" s="1"/>
  <c r="J12" i="1"/>
  <c r="I12" i="1" s="1"/>
  <c r="K12" i="1" s="1"/>
  <c r="J13" i="1"/>
  <c r="I13" i="1" s="1"/>
  <c r="K13" i="1" s="1"/>
  <c r="J14" i="1"/>
  <c r="I14" i="1" s="1"/>
  <c r="K14" i="1" s="1"/>
  <c r="J15" i="1"/>
  <c r="I15" i="1" s="1"/>
  <c r="K15" i="1" s="1"/>
  <c r="H15" i="6"/>
  <c r="I15" i="6" s="1"/>
  <c r="H14" i="6"/>
  <c r="I14" i="6" s="1"/>
  <c r="H13" i="6"/>
  <c r="I13" i="6" s="1"/>
  <c r="H12" i="6"/>
  <c r="I12" i="6" s="1"/>
  <c r="H11" i="6"/>
  <c r="I11" i="6" s="1"/>
  <c r="H10" i="6"/>
  <c r="I10" i="6" s="1"/>
  <c r="H9" i="6"/>
  <c r="I9" i="6" s="1"/>
  <c r="H8" i="6"/>
  <c r="I8" i="6" s="1"/>
  <c r="H7" i="6"/>
  <c r="I7" i="6" s="1"/>
  <c r="H6" i="6"/>
  <c r="I6" i="6" s="1"/>
  <c r="H5" i="6"/>
  <c r="I5" i="6" s="1"/>
  <c r="H4" i="6"/>
  <c r="I4" i="6" s="1"/>
  <c r="H3" i="6"/>
  <c r="I3" i="6" s="1"/>
  <c r="H2" i="6"/>
  <c r="I2" i="6" s="1"/>
  <c r="H2" i="3"/>
  <c r="I2" i="3" s="1"/>
  <c r="H3" i="3"/>
  <c r="I3" i="3" s="1"/>
  <c r="H4" i="3"/>
  <c r="I4" i="3" s="1"/>
  <c r="H5" i="3"/>
  <c r="I5" i="3" s="1"/>
  <c r="H6" i="3"/>
  <c r="I6" i="3" s="1"/>
  <c r="H7" i="3"/>
  <c r="I7" i="3" s="1"/>
  <c r="H8" i="3"/>
  <c r="I8" i="3" s="1"/>
  <c r="H9" i="3"/>
  <c r="I9" i="3" s="1"/>
  <c r="H10" i="3"/>
  <c r="I10" i="3" s="1"/>
  <c r="H11" i="3"/>
  <c r="I11" i="3" s="1"/>
  <c r="H12" i="3"/>
  <c r="I12" i="3" s="1"/>
  <c r="H13" i="3"/>
  <c r="I13" i="3" s="1"/>
  <c r="H14" i="3"/>
  <c r="I14" i="3" s="1"/>
  <c r="H15" i="3"/>
  <c r="I15" i="3" s="1"/>
  <c r="H15" i="5"/>
  <c r="I15" i="5" s="1"/>
  <c r="H14" i="5"/>
  <c r="I14" i="5" s="1"/>
  <c r="H13" i="5"/>
  <c r="I13" i="5" s="1"/>
  <c r="H12" i="5"/>
  <c r="I12" i="5" s="1"/>
  <c r="H11" i="5"/>
  <c r="I11" i="5" s="1"/>
  <c r="H10" i="5"/>
  <c r="I10" i="5" s="1"/>
  <c r="H9" i="5"/>
  <c r="I9" i="5" s="1"/>
  <c r="H8" i="5"/>
  <c r="I8" i="5" s="1"/>
  <c r="H7" i="5"/>
  <c r="I7" i="5" s="1"/>
  <c r="H6" i="5"/>
  <c r="I6" i="5" s="1"/>
  <c r="H5" i="5"/>
  <c r="I5" i="5" s="1"/>
  <c r="H4" i="5"/>
  <c r="I4" i="5" s="1"/>
  <c r="H3" i="5"/>
  <c r="I3" i="5" s="1"/>
  <c r="H2" i="5"/>
  <c r="I2" i="5" s="1"/>
  <c r="H2" i="4"/>
  <c r="I2" i="4" s="1"/>
  <c r="H3" i="4"/>
  <c r="I3" i="4" s="1"/>
  <c r="H4" i="4"/>
  <c r="I4" i="4" s="1"/>
  <c r="H5" i="4"/>
  <c r="I5" i="4" s="1"/>
  <c r="H6" i="4"/>
  <c r="I6" i="4" s="1"/>
  <c r="H7" i="4"/>
  <c r="I7" i="4" s="1"/>
  <c r="H8" i="4"/>
  <c r="I8" i="4" s="1"/>
  <c r="H9" i="4"/>
  <c r="I9" i="4" s="1"/>
  <c r="H10" i="4"/>
  <c r="I10" i="4" s="1"/>
  <c r="H11" i="4"/>
  <c r="I11" i="4" s="1"/>
  <c r="H12" i="4"/>
  <c r="I12" i="4" s="1"/>
  <c r="H13" i="4"/>
  <c r="I13" i="4" s="1"/>
  <c r="H14" i="4"/>
  <c r="I14" i="4" s="1"/>
  <c r="H15" i="4"/>
  <c r="I15" i="4" s="1"/>
</calcChain>
</file>

<file path=xl/sharedStrings.xml><?xml version="1.0" encoding="utf-8"?>
<sst xmlns="http://schemas.openxmlformats.org/spreadsheetml/2006/main" count="137" uniqueCount="31">
  <si>
    <t>年度</t>
    <rPh sb="0" eb="2">
      <t>ネンド</t>
    </rPh>
    <phoneticPr fontId="3"/>
  </si>
  <si>
    <t>計</t>
    <rPh sb="0" eb="1">
      <t>ケイ</t>
    </rPh>
    <phoneticPr fontId="3"/>
  </si>
  <si>
    <t>H19</t>
    <phoneticPr fontId="2"/>
  </si>
  <si>
    <t>H20</t>
    <phoneticPr fontId="2"/>
  </si>
  <si>
    <t>H21</t>
  </si>
  <si>
    <t>H22</t>
  </si>
  <si>
    <t>H23</t>
  </si>
  <si>
    <t>H24</t>
  </si>
  <si>
    <t>H25</t>
  </si>
  <si>
    <t>H26</t>
  </si>
  <si>
    <t>H27</t>
  </si>
  <si>
    <t>H28</t>
  </si>
  <si>
    <t>H29</t>
  </si>
  <si>
    <t>H30</t>
  </si>
  <si>
    <t>R01</t>
    <phoneticPr fontId="2"/>
  </si>
  <si>
    <t>R02</t>
    <phoneticPr fontId="2"/>
  </si>
  <si>
    <t>単独処理浄化槽</t>
    <rPh sb="0" eb="2">
      <t>タンドク</t>
    </rPh>
    <rPh sb="2" eb="4">
      <t>ショリ</t>
    </rPh>
    <rPh sb="4" eb="7">
      <t>ジョウカソウ</t>
    </rPh>
    <phoneticPr fontId="3"/>
  </si>
  <si>
    <t>汲取</t>
    <rPh sb="0" eb="1">
      <t>ク</t>
    </rPh>
    <rPh sb="1" eb="2">
      <t>ト</t>
    </rPh>
    <phoneticPr fontId="3"/>
  </si>
  <si>
    <t>公共下水道</t>
    <rPh sb="0" eb="2">
      <t>コウキョウ</t>
    </rPh>
    <rPh sb="2" eb="5">
      <t>ゲスイドウ</t>
    </rPh>
    <phoneticPr fontId="3"/>
  </si>
  <si>
    <t>成田浄化センター</t>
    <rPh sb="0" eb="2">
      <t>ナリタ</t>
    </rPh>
    <rPh sb="2" eb="4">
      <t>ジョウカ</t>
    </rPh>
    <phoneticPr fontId="2"/>
  </si>
  <si>
    <t>農業集落排水処理施設</t>
    <rPh sb="0" eb="2">
      <t>ノウギョウ</t>
    </rPh>
    <rPh sb="2" eb="4">
      <t>シュウラク</t>
    </rPh>
    <rPh sb="4" eb="6">
      <t>ハイスイ</t>
    </rPh>
    <rPh sb="6" eb="8">
      <t>ショリ</t>
    </rPh>
    <rPh sb="8" eb="10">
      <t>シセツ</t>
    </rPh>
    <phoneticPr fontId="3"/>
  </si>
  <si>
    <t>内、生活排水処理人口</t>
    <rPh sb="0" eb="1">
      <t>ウチ</t>
    </rPh>
    <rPh sb="2" eb="4">
      <t>セイカツ</t>
    </rPh>
    <rPh sb="4" eb="6">
      <t>ハイスイ</t>
    </rPh>
    <rPh sb="6" eb="8">
      <t>ショリ</t>
    </rPh>
    <rPh sb="8" eb="10">
      <t>ジンコウ</t>
    </rPh>
    <phoneticPr fontId="2"/>
  </si>
  <si>
    <t>内、生活排水未処理人口</t>
    <rPh sb="0" eb="1">
      <t>ウチ</t>
    </rPh>
    <rPh sb="2" eb="4">
      <t>セイカツ</t>
    </rPh>
    <rPh sb="4" eb="6">
      <t>ハイスイ</t>
    </rPh>
    <rPh sb="6" eb="9">
      <t>ミショリ</t>
    </rPh>
    <rPh sb="9" eb="11">
      <t>ジンコウ</t>
    </rPh>
    <phoneticPr fontId="2"/>
  </si>
  <si>
    <t>合併処理浄化槽</t>
    <rPh sb="0" eb="2">
      <t>ガッペイ</t>
    </rPh>
    <rPh sb="2" eb="4">
      <t>ショリ</t>
    </rPh>
    <rPh sb="4" eb="7">
      <t>ジョウカソウ</t>
    </rPh>
    <phoneticPr fontId="2"/>
  </si>
  <si>
    <t>年度（西暦）</t>
    <rPh sb="0" eb="2">
      <t>ネンド</t>
    </rPh>
    <rPh sb="3" eb="5">
      <t>セイレキ</t>
    </rPh>
    <phoneticPr fontId="2"/>
  </si>
  <si>
    <t>生活排水処理率</t>
    <rPh sb="0" eb="2">
      <t>セイカツ</t>
    </rPh>
    <rPh sb="2" eb="4">
      <t>ハイスイ</t>
    </rPh>
    <rPh sb="4" eb="6">
      <t>ショリ</t>
    </rPh>
    <rPh sb="6" eb="7">
      <t>リツ</t>
    </rPh>
    <phoneticPr fontId="2"/>
  </si>
  <si>
    <t>このファイルに記載される数値については、一定の仮定の下に、各種台帳に基づく本市の地区別の人口や面積、生活排水処理の形態別人口、平均的な排水量や水質などの統計資料を用いて算出した推計値です。</t>
    <rPh sb="7" eb="9">
      <t>キサイ</t>
    </rPh>
    <rPh sb="12" eb="14">
      <t>スウチ</t>
    </rPh>
    <rPh sb="29" eb="31">
      <t>カクシュ</t>
    </rPh>
    <rPh sb="31" eb="33">
      <t>ダイチョウ</t>
    </rPh>
    <rPh sb="34" eb="35">
      <t>モト</t>
    </rPh>
    <rPh sb="37" eb="39">
      <t>ホンシ</t>
    </rPh>
    <rPh sb="40" eb="42">
      <t>チク</t>
    </rPh>
    <rPh sb="42" eb="43">
      <t>ベツ</t>
    </rPh>
    <rPh sb="44" eb="46">
      <t>ジンコウ</t>
    </rPh>
    <rPh sb="47" eb="49">
      <t>メンセキ</t>
    </rPh>
    <rPh sb="76" eb="78">
      <t>トウケイ</t>
    </rPh>
    <rPh sb="78" eb="80">
      <t>シリョウ</t>
    </rPh>
    <rPh sb="81" eb="82">
      <t>モチ</t>
    </rPh>
    <rPh sb="84" eb="86">
      <t>サンシュツ</t>
    </rPh>
    <rPh sb="88" eb="91">
      <t>スイケイチ</t>
    </rPh>
    <phoneticPr fontId="2"/>
  </si>
  <si>
    <t>R03</t>
  </si>
  <si>
    <t>R04</t>
  </si>
  <si>
    <t>R04</t>
    <phoneticPr fontId="2"/>
  </si>
  <si>
    <t>R05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</si>
</sst>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00_ "/>
    <numFmt numFmtId="178" formatCode="#,##0_ "/>
    <numFmt numFmtId="179" formatCode="#,##0.000_);[Red]\(#,##0.000\)"/>
    <numFmt numFmtId="180" formatCode="0.0%"/>
  </numFmts>
  <fonts count="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8">
    <xf numFmtId="0" fontId="0" fillId="0" borderId="0" xfId="0"/>
    <xf numFmtId="177" fontId="0" fillId="0" borderId="1" xfId="0" applyNumberFormat="1" applyBorder="1"/>
    <xf numFmtId="178" fontId="0" fillId="0" borderId="1" xfId="0" applyNumberFormat="1" applyBorder="1"/>
    <xf numFmtId="179" fontId="0" fillId="0" borderId="1" xfId="0" applyNumberFormat="1" applyBorder="1"/>
    <xf numFmtId="0" fontId="0" fillId="0" borderId="4" xfId="0" applyBorder="1" applyAlignment="1">
      <alignment vertical="center" wrapText="1"/>
    </xf>
    <xf numFmtId="0" fontId="0" fillId="0" borderId="7" xfId="0" applyBorder="1"/>
    <xf numFmtId="0" fontId="0" fillId="0" borderId="8" xfId="0" applyBorder="1"/>
    <xf numFmtId="179" fontId="0" fillId="0" borderId="7" xfId="0" applyNumberFormat="1" applyBorder="1"/>
    <xf numFmtId="0" fontId="0" fillId="0" borderId="6" xfId="0" applyBorder="1"/>
    <xf numFmtId="178" fontId="0" fillId="0" borderId="2" xfId="0" applyNumberFormat="1" applyBorder="1"/>
    <xf numFmtId="177" fontId="0" fillId="0" borderId="2" xfId="0" applyNumberFormat="1" applyBorder="1"/>
    <xf numFmtId="178" fontId="0" fillId="0" borderId="10" xfId="0" applyNumberFormat="1" applyBorder="1"/>
    <xf numFmtId="178" fontId="0" fillId="0" borderId="11" xfId="0" applyNumberFormat="1" applyBorder="1"/>
    <xf numFmtId="0" fontId="0" fillId="0" borderId="9" xfId="0" applyBorder="1"/>
    <xf numFmtId="178" fontId="0" fillId="0" borderId="13" xfId="0" applyNumberFormat="1" applyBorder="1"/>
    <xf numFmtId="178" fontId="0" fillId="0" borderId="14" xfId="0" applyNumberFormat="1" applyBorder="1"/>
    <xf numFmtId="177" fontId="0" fillId="0" borderId="14" xfId="0" applyNumberFormat="1" applyBorder="1"/>
    <xf numFmtId="178" fontId="0" fillId="0" borderId="6" xfId="0" applyNumberFormat="1" applyBorder="1"/>
    <xf numFmtId="178" fontId="0" fillId="0" borderId="8" xfId="0" applyNumberFormat="1" applyBorder="1"/>
    <xf numFmtId="177" fontId="0" fillId="0" borderId="8" xfId="0" applyNumberFormat="1" applyBorder="1"/>
    <xf numFmtId="0" fontId="0" fillId="0" borderId="3" xfId="0" applyBorder="1"/>
    <xf numFmtId="0" fontId="0" fillId="0" borderId="5" xfId="0" applyBorder="1" applyAlignment="1">
      <alignment vertical="center"/>
    </xf>
    <xf numFmtId="0" fontId="0" fillId="0" borderId="12" xfId="0" applyBorder="1" applyAlignment="1">
      <alignment vertical="center"/>
    </xf>
    <xf numFmtId="176" fontId="0" fillId="0" borderId="15" xfId="1" applyNumberFormat="1" applyFont="1" applyFill="1" applyBorder="1" applyAlignment="1">
      <alignment vertical="center"/>
    </xf>
    <xf numFmtId="0" fontId="0" fillId="0" borderId="4" xfId="0" applyBorder="1"/>
    <xf numFmtId="0" fontId="0" fillId="0" borderId="5" xfId="0" applyBorder="1"/>
    <xf numFmtId="0" fontId="0" fillId="0" borderId="16" xfId="0" applyBorder="1"/>
    <xf numFmtId="0" fontId="0" fillId="0" borderId="19" xfId="0" applyBorder="1"/>
    <xf numFmtId="0" fontId="0" fillId="0" borderId="20" xfId="0" applyBorder="1" applyAlignment="1">
      <alignment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xf>
    <xf numFmtId="176" fontId="0" fillId="0" borderId="19" xfId="1" applyNumberFormat="1" applyFont="1" applyFill="1" applyBorder="1" applyAlignment="1">
      <alignment vertical="center"/>
    </xf>
    <xf numFmtId="0" fontId="0" fillId="0" borderId="22" xfId="0" applyBorder="1"/>
    <xf numFmtId="0" fontId="0" fillId="0" borderId="23" xfId="0" applyBorder="1"/>
    <xf numFmtId="180" fontId="0" fillId="0" borderId="17" xfId="0" applyNumberFormat="1" applyBorder="1"/>
    <xf numFmtId="180" fontId="0" fillId="0" borderId="18" xfId="0" applyNumberFormat="1" applyBorder="1"/>
    <xf numFmtId="0" fontId="0" fillId="0" borderId="0" xfId="0" applyAlignment="1">
      <alignment wrapText="1"/>
    </xf>
    <xf numFmtId="178" fontId="0" fillId="0" borderId="24" xfId="0" applyNumberFormat="1" applyBorder="1"/>
    <xf numFmtId="0" fontId="0" fillId="0" borderId="25" xfId="0" applyBorder="1"/>
    <xf numFmtId="0" fontId="0" fillId="0" borderId="26" xfId="0" applyBorder="1"/>
    <xf numFmtId="178" fontId="0" fillId="0" borderId="31" xfId="0" applyNumberFormat="1" applyBorder="1"/>
    <xf numFmtId="178" fontId="0" fillId="0" borderId="32" xfId="0" applyNumberFormat="1" applyBorder="1"/>
    <xf numFmtId="178" fontId="0" fillId="0" borderId="30" xfId="0" applyNumberFormat="1" applyBorder="1"/>
    <xf numFmtId="180" fontId="0" fillId="0" borderId="33" xfId="0" applyNumberFormat="1" applyBorder="1"/>
    <xf numFmtId="177" fontId="0" fillId="0" borderId="27" xfId="0" applyNumberFormat="1" applyBorder="1"/>
    <xf numFmtId="177" fontId="0" fillId="0" borderId="28" xfId="0" applyNumberFormat="1" applyBorder="1"/>
    <xf numFmtId="177" fontId="0" fillId="0" borderId="29" xfId="0" applyNumberFormat="1" applyBorder="1"/>
    <xf numFmtId="177" fontId="0" fillId="0" borderId="25" xfId="0" applyNumberFormat="1" applyBorder="1"/>
    <xf numFmtId="179" fontId="0" fillId="0" borderId="27" xfId="0" applyNumberFormat="1" applyBorder="1"/>
    <xf numFmtId="179" fontId="0" fillId="0" borderId="26" xfId="0" applyNumberFormat="1" applyBorder="1"/>
    <xf numFmtId="0" fontId="0" fillId="0" borderId="30" xfId="0" applyBorder="1"/>
    <xf numFmtId="0" fontId="0" fillId="0" borderId="34" xfId="0" applyBorder="1"/>
    <xf numFmtId="177" fontId="0" fillId="0" borderId="24" xfId="0" applyNumberFormat="1" applyBorder="1"/>
    <xf numFmtId="177" fontId="0" fillId="0" borderId="32" xfId="0" applyNumberFormat="1" applyBorder="1"/>
    <xf numFmtId="177" fontId="0" fillId="0" borderId="30" xfId="0" applyNumberFormat="1" applyBorder="1"/>
    <xf numFmtId="179" fontId="0" fillId="0" borderId="24" xfId="0" applyNumberFormat="1" applyBorder="1"/>
    <xf numFmtId="179" fontId="0" fillId="0" borderId="34" xfId="0" applyNumberFormat="1" applyBorder="1"/>
  </cellXfs>
  <cellStyles count="2">
    <cellStyle name="桁区切り" xfId="1" builtinId="6"/>
    <cellStyle name="標準" xfId="0" builtinId="0"/>
  </cellStyles>
  <dxfs count="0"/>
  <tableStyles count="0" defaultTableStyle="TableStyleMedium2" defaultPivotStyle="PivotStyleLight16"/>
  <colors>
    <mruColors>
      <color rgb="FF006699"/>
      <color rgb="FFCCFFFF"/>
      <color rgb="FF33CCCC"/>
      <color rgb="FF00FFFF"/>
      <color rgb="FF99FFCC"/>
      <color rgb="FF006F9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hartsheets/sheet5.xml" Type="http://schemas.openxmlformats.org/officeDocument/2006/relationships/chartsheet"/><Relationship Id="rId11" Target="worksheets/sheet6.xml" Type="http://schemas.openxmlformats.org/officeDocument/2006/relationships/worksheet"/><Relationship Id="rId12" Target="chartsheets/sheet6.xml" Type="http://schemas.openxmlformats.org/officeDocument/2006/relationships/chart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chartsheets/sheet1.xml" Type="http://schemas.openxmlformats.org/officeDocument/2006/relationships/chartsheet"/><Relationship Id="rId4" Target="chartsheets/sheet2.xml" Type="http://schemas.openxmlformats.org/officeDocument/2006/relationships/chartsheet"/><Relationship Id="rId5" Target="worksheets/sheet3.xml" Type="http://schemas.openxmlformats.org/officeDocument/2006/relationships/worksheet"/><Relationship Id="rId6" Target="chartsheets/sheet3.xml" Type="http://schemas.openxmlformats.org/officeDocument/2006/relationships/chartsheet"/><Relationship Id="rId7" Target="worksheets/sheet4.xml" Type="http://schemas.openxmlformats.org/officeDocument/2006/relationships/worksheet"/><Relationship Id="rId8" Target="chartsheets/sheet4.xml" Type="http://schemas.openxmlformats.org/officeDocument/2006/relationships/chartsheet"/><Relationship Id="rId9" Target="worksheets/sheet5.xml" Type="http://schemas.openxmlformats.org/officeDocument/2006/relationships/worksheet"/></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 Id="rId3"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 Id="rId3" Target="../drawings/drawing4.xml" Type="http://schemas.openxmlformats.org/officeDocument/2006/relationships/chartUserShapes"/></Relationships>
</file>

<file path=xl/charts/_rels/chart3.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 Id="rId3" Target="../drawings/drawing6.xml" Type="http://schemas.openxmlformats.org/officeDocument/2006/relationships/chartUserShapes"/></Relationships>
</file>

<file path=xl/charts/_rels/chart4.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 Id="rId3" Target="../drawings/drawing8.xml" Type="http://schemas.openxmlformats.org/officeDocument/2006/relationships/chartUserShapes"/></Relationships>
</file>

<file path=xl/charts/_rels/chart5.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 Id="rId3" Target="../drawings/drawing10.xml" Type="http://schemas.openxmlformats.org/officeDocument/2006/relationships/chartUserShapes"/></Relationships>
</file>

<file path=xl/charts/_rels/chart6.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 Id="rId3" Target="../drawings/drawing12.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生活排水処理人口・生活排水未処理人口の推移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86004970280949E-2"/>
          <c:y val="9.0544966240230354E-2"/>
          <c:w val="0.52587753973240181"/>
          <c:h val="0.8214059581343226"/>
        </c:manualLayout>
      </c:layout>
      <c:barChart>
        <c:barDir val="col"/>
        <c:grouping val="stacked"/>
        <c:varyColors val="0"/>
        <c:ser>
          <c:idx val="8"/>
          <c:order val="0"/>
          <c:tx>
            <c:strRef>
              <c:f>'00_人口'!$G$1</c:f>
              <c:strCache>
                <c:ptCount val="1"/>
                <c:pt idx="0">
                  <c:v>汲取</c:v>
                </c:pt>
              </c:strCache>
            </c:strRef>
          </c:tx>
          <c:spPr>
            <a:solidFill>
              <a:schemeClr val="accent2">
                <a:lumMod val="50000"/>
              </a:schemeClr>
            </a:solidFill>
            <a:ln>
              <a:solidFill>
                <a:schemeClr val="tx1"/>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'00_人口'!$G$2:$G$18</c:f>
              <c:numCache>
                <c:formatCode>#,##0_ </c:formatCode>
                <c:ptCount val="17"/>
                <c:pt idx="0">
                  <c:v>5612</c:v>
                </c:pt>
                <c:pt idx="1">
                  <c:v>5291</c:v>
                </c:pt>
                <c:pt idx="2">
                  <c:v>5423</c:v>
                </c:pt>
                <c:pt idx="3">
                  <c:v>5255</c:v>
                </c:pt>
                <c:pt idx="4">
                  <c:v>5131</c:v>
                </c:pt>
                <c:pt idx="5">
                  <c:v>5082</c:v>
                </c:pt>
                <c:pt idx="6">
                  <c:v>4380</c:v>
                </c:pt>
                <c:pt idx="7">
                  <c:v>3827</c:v>
                </c:pt>
                <c:pt idx="8">
                  <c:v>3347</c:v>
                </c:pt>
                <c:pt idx="9">
                  <c:v>2997</c:v>
                </c:pt>
                <c:pt idx="10">
                  <c:v>2685</c:v>
                </c:pt>
                <c:pt idx="11">
                  <c:v>2324</c:v>
                </c:pt>
                <c:pt idx="12">
                  <c:v>2083</c:v>
                </c:pt>
                <c:pt idx="13">
                  <c:v>1815</c:v>
                </c:pt>
                <c:pt idx="14">
                  <c:v>1568</c:v>
                </c:pt>
                <c:pt idx="15">
                  <c:v>1441</c:v>
                </c:pt>
                <c:pt idx="16">
                  <c:v>1316</c:v>
                </c:pt>
              </c:numCache>
            </c:numRef>
          </c:val>
          <c:extLst>
            <c:ext xmlns:c16="http://schemas.microsoft.com/office/drawing/2014/chart" uri="{C3380CC4-5D6E-409C-BE32-E72D297353CC}">
              <c16:uniqueId val="{00000008-2F1F-4990-BDAE-D65D13759EFE}"/>
            </c:ext>
          </c:extLst>
        </c:ser>
        <c:ser>
          <c:idx val="7"/>
          <c:order val="1"/>
          <c:tx>
            <c:strRef>
              <c:f>'00_人口'!$F$1</c:f>
              <c:strCache>
                <c:ptCount val="1"/>
                <c:pt idx="0">
                  <c:v>単独処理浄化槽</c:v>
                </c:pt>
              </c:strCache>
            </c:strRef>
          </c:tx>
          <c:spPr>
            <a:solidFill>
              <a:schemeClr val="accent4">
                <a:lumMod val="75000"/>
              </a:schemeClr>
            </a:solidFill>
            <a:ln>
              <a:solidFill>
                <a:schemeClr val="tx1"/>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'00_人口'!$F$2:$F$18</c:f>
              <c:numCache>
                <c:formatCode>#,##0_ </c:formatCode>
                <c:ptCount val="17"/>
                <c:pt idx="0">
                  <c:v>16780</c:v>
                </c:pt>
                <c:pt idx="1">
                  <c:v>15349</c:v>
                </c:pt>
                <c:pt idx="2">
                  <c:v>13997</c:v>
                </c:pt>
                <c:pt idx="3">
                  <c:v>13023</c:v>
                </c:pt>
                <c:pt idx="4">
                  <c:v>11743</c:v>
                </c:pt>
                <c:pt idx="5">
                  <c:v>11513</c:v>
                </c:pt>
                <c:pt idx="6">
                  <c:v>11314</c:v>
                </c:pt>
                <c:pt idx="7">
                  <c:v>11112</c:v>
                </c:pt>
                <c:pt idx="8">
                  <c:v>10777</c:v>
                </c:pt>
                <c:pt idx="9">
                  <c:v>10487</c:v>
                </c:pt>
                <c:pt idx="10">
                  <c:v>10196</c:v>
                </c:pt>
                <c:pt idx="11">
                  <c:v>9997</c:v>
                </c:pt>
                <c:pt idx="12">
                  <c:v>9628</c:v>
                </c:pt>
                <c:pt idx="13">
                  <c:v>9325</c:v>
                </c:pt>
                <c:pt idx="14">
                  <c:v>9017</c:v>
                </c:pt>
                <c:pt idx="15">
                  <c:v>8530</c:v>
                </c:pt>
                <c:pt idx="16">
                  <c:v>7988</c:v>
                </c:pt>
              </c:numCache>
            </c:numRef>
          </c:val>
          <c:extLst>
            <c:ext xmlns:c16="http://schemas.microsoft.com/office/drawing/2014/chart" uri="{C3380CC4-5D6E-409C-BE32-E72D297353CC}">
              <c16:uniqueId val="{00000007-2F1F-4990-BDAE-D65D13759EFE}"/>
            </c:ext>
          </c:extLst>
        </c:ser>
        <c:ser>
          <c:idx val="5"/>
          <c:order val="2"/>
          <c:tx>
            <c:strRef>
              <c:f>'00_人口'!$E$1</c:f>
              <c:strCache>
                <c:ptCount val="1"/>
                <c:pt idx="0">
                  <c:v>合併処理浄化槽</c:v>
                </c:pt>
              </c:strCache>
            </c:strRef>
          </c:tx>
          <c:spPr>
            <a:solidFill>
              <a:schemeClr val="accent1">
                <a:lumMod val="40000"/>
                <a:lumOff val="60000"/>
              </a:schemeClr>
            </a:solidFill>
            <a:ln>
              <a:solidFill>
                <a:schemeClr val="tx1"/>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'00_人口'!$E$2:$E$18</c:f>
              <c:numCache>
                <c:formatCode>#,##0_ </c:formatCode>
                <c:ptCount val="17"/>
                <c:pt idx="0">
                  <c:v>15556</c:v>
                </c:pt>
                <c:pt idx="1">
                  <c:v>16493</c:v>
                </c:pt>
                <c:pt idx="2">
                  <c:v>17076</c:v>
                </c:pt>
                <c:pt idx="3">
                  <c:v>17520</c:v>
                </c:pt>
                <c:pt idx="4">
                  <c:v>18036</c:v>
                </c:pt>
                <c:pt idx="5">
                  <c:v>18498</c:v>
                </c:pt>
                <c:pt idx="6">
                  <c:v>18971</c:v>
                </c:pt>
                <c:pt idx="7">
                  <c:v>19090</c:v>
                </c:pt>
                <c:pt idx="8">
                  <c:v>19333</c:v>
                </c:pt>
                <c:pt idx="9">
                  <c:v>19531</c:v>
                </c:pt>
                <c:pt idx="10">
                  <c:v>19716</c:v>
                </c:pt>
                <c:pt idx="11">
                  <c:v>19875</c:v>
                </c:pt>
                <c:pt idx="12">
                  <c:v>20042</c:v>
                </c:pt>
                <c:pt idx="13">
                  <c:v>20114</c:v>
                </c:pt>
                <c:pt idx="14">
                  <c:v>20034</c:v>
                </c:pt>
                <c:pt idx="15">
                  <c:v>20223</c:v>
                </c:pt>
                <c:pt idx="16">
                  <c:v>20341</c:v>
                </c:pt>
              </c:numCache>
            </c:numRef>
          </c:val>
          <c:extLst>
            <c:ext xmlns:c16="http://schemas.microsoft.com/office/drawing/2014/chart" uri="{C3380CC4-5D6E-409C-BE32-E72D297353CC}">
              <c16:uniqueId val="{00000005-2F1F-4990-BDAE-D65D13759EFE}"/>
            </c:ext>
          </c:extLst>
        </c:ser>
        <c:ser>
          <c:idx val="1"/>
          <c:order val="3"/>
          <c:tx>
            <c:strRef>
              <c:f>'00_人口'!$D$1</c:f>
              <c:strCache>
                <c:ptCount val="1"/>
                <c:pt idx="0">
                  <c:v>農業集落排水処理施設</c:v>
                </c:pt>
              </c:strCache>
            </c:strRef>
          </c:tx>
          <c:spPr>
            <a:solidFill>
              <a:schemeClr val="accent6">
                <a:lumMod val="20000"/>
                <a:lumOff val="80000"/>
              </a:schemeClr>
            </a:solidFill>
            <a:ln>
              <a:solidFill>
                <a:schemeClr val="tx1"/>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'00_人口'!$D$2:$D$18</c:f>
              <c:numCache>
                <c:formatCode>#,##0_ </c:formatCode>
                <c:ptCount val="17"/>
                <c:pt idx="0">
                  <c:v>1578</c:v>
                </c:pt>
                <c:pt idx="1">
                  <c:v>1677</c:v>
                </c:pt>
                <c:pt idx="2">
                  <c:v>1761</c:v>
                </c:pt>
                <c:pt idx="3">
                  <c:v>1838</c:v>
                </c:pt>
                <c:pt idx="4">
                  <c:v>1864</c:v>
                </c:pt>
                <c:pt idx="5">
                  <c:v>1816</c:v>
                </c:pt>
                <c:pt idx="6">
                  <c:v>1800</c:v>
                </c:pt>
                <c:pt idx="7">
                  <c:v>1829</c:v>
                </c:pt>
                <c:pt idx="8">
                  <c:v>1807</c:v>
                </c:pt>
                <c:pt idx="9">
                  <c:v>1800</c:v>
                </c:pt>
                <c:pt idx="10">
                  <c:v>1780</c:v>
                </c:pt>
                <c:pt idx="11">
                  <c:v>1760</c:v>
                </c:pt>
                <c:pt idx="12">
                  <c:v>1686</c:v>
                </c:pt>
                <c:pt idx="13">
                  <c:v>1663</c:v>
                </c:pt>
                <c:pt idx="14">
                  <c:v>1649</c:v>
                </c:pt>
                <c:pt idx="15">
                  <c:v>1621</c:v>
                </c:pt>
                <c:pt idx="16">
                  <c:v>1598</c:v>
                </c:pt>
              </c:numCache>
            </c:numRef>
          </c:val>
          <c:extLst>
            <c:ext xmlns:c16="http://schemas.microsoft.com/office/drawing/2014/chart" uri="{C3380CC4-5D6E-409C-BE32-E72D297353CC}">
              <c16:uniqueId val="{00000001-2F1F-4990-BDAE-D65D13759EFE}"/>
            </c:ext>
          </c:extLst>
        </c:ser>
        <c:ser>
          <c:idx val="0"/>
          <c:order val="4"/>
          <c:tx>
            <c:strRef>
              <c:f>'00_人口'!$C$1</c:f>
              <c:strCache>
                <c:ptCount val="1"/>
                <c:pt idx="0">
                  <c:v>公共下水道</c:v>
                </c:pt>
              </c:strCache>
            </c:strRef>
          </c:tx>
          <c:spPr>
            <a:solidFill>
              <a:srgbClr val="CCFFFF"/>
            </a:solidFill>
            <a:ln>
              <a:solidFill>
                <a:srgbClr val="006699"/>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'00_人口'!$C$2:$C$18</c:f>
              <c:numCache>
                <c:formatCode>#,##0_ </c:formatCode>
                <c:ptCount val="17"/>
                <c:pt idx="0">
                  <c:v>84216</c:v>
                </c:pt>
                <c:pt idx="1">
                  <c:v>86340</c:v>
                </c:pt>
                <c:pt idx="2">
                  <c:v>87841</c:v>
                </c:pt>
                <c:pt idx="3">
                  <c:v>88599</c:v>
                </c:pt>
                <c:pt idx="4">
                  <c:v>90027</c:v>
                </c:pt>
                <c:pt idx="5">
                  <c:v>93560</c:v>
                </c:pt>
                <c:pt idx="6">
                  <c:v>94768</c:v>
                </c:pt>
                <c:pt idx="7">
                  <c:v>95706</c:v>
                </c:pt>
                <c:pt idx="8">
                  <c:v>96637</c:v>
                </c:pt>
                <c:pt idx="9">
                  <c:v>97594</c:v>
                </c:pt>
                <c:pt idx="10">
                  <c:v>98566</c:v>
                </c:pt>
                <c:pt idx="11">
                  <c:v>98927</c:v>
                </c:pt>
                <c:pt idx="12">
                  <c:v>99722</c:v>
                </c:pt>
                <c:pt idx="13">
                  <c:v>98346</c:v>
                </c:pt>
                <c:pt idx="14">
                  <c:v>97934</c:v>
                </c:pt>
                <c:pt idx="15">
                  <c:v>99333</c:v>
                </c:pt>
                <c:pt idx="16">
                  <c:v>101202</c:v>
                </c:pt>
              </c:numCache>
            </c:numRef>
          </c:val>
          <c:extLst>
            <c:ext xmlns:c16="http://schemas.microsoft.com/office/drawing/2014/chart" uri="{C3380CC4-5D6E-409C-BE32-E72D297353CC}">
              <c16:uniqueId val="{00000000-2F1F-4990-BDAE-D65D13759EFE}"/>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834244767"/>
        <c:axId val="834258079"/>
      </c:barChart>
      <c:catAx>
        <c:axId val="834244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58079"/>
        <c:crosses val="autoZero"/>
        <c:auto val="1"/>
        <c:lblAlgn val="ctr"/>
        <c:lblOffset val="100"/>
        <c:noMultiLvlLbl val="0"/>
      </c:catAx>
      <c:valAx>
        <c:axId val="834258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人口（人）</a:t>
                </a:r>
              </a:p>
            </c:rich>
          </c:tx>
          <c:layout>
            <c:manualLayout>
              <c:xMode val="edge"/>
              <c:yMode val="edge"/>
              <c:x val="0"/>
              <c:y val="2.294797100367174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44767"/>
        <c:crosses val="autoZero"/>
        <c:crossBetween val="between"/>
      </c:valAx>
      <c:spPr>
        <a:noFill/>
        <a:ln>
          <a:noFill/>
        </a:ln>
        <a:effectLst/>
      </c:spPr>
    </c:plotArea>
    <c:legend>
      <c:legendPos val="r"/>
      <c:layout>
        <c:manualLayout>
          <c:xMode val="edge"/>
          <c:yMode val="edge"/>
          <c:x val="0.71140399056788928"/>
          <c:y val="0.34115649156137645"/>
          <c:w val="0.27632490366698864"/>
          <c:h val="0.3854218094779799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生活排水処理率・生活排水未処理率の推移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86004970280949E-2"/>
          <c:y val="9.0544966240230354E-2"/>
          <c:w val="0.52587753973240181"/>
          <c:h val="0.82976054248223907"/>
        </c:manualLayout>
      </c:layout>
      <c:barChart>
        <c:barDir val="col"/>
        <c:grouping val="percentStacked"/>
        <c:varyColors val="0"/>
        <c:ser>
          <c:idx val="8"/>
          <c:order val="0"/>
          <c:tx>
            <c:strRef>
              <c:f>'00_人口'!$G$1</c:f>
              <c:strCache>
                <c:ptCount val="1"/>
                <c:pt idx="0">
                  <c:v>汲取</c:v>
                </c:pt>
              </c:strCache>
            </c:strRef>
          </c:tx>
          <c:spPr>
            <a:solidFill>
              <a:schemeClr val="accent2">
                <a:lumMod val="50000"/>
              </a:schemeClr>
            </a:solidFill>
            <a:ln>
              <a:solidFill>
                <a:schemeClr val="tx1"/>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'00_人口'!$G$2:$G$18</c:f>
              <c:numCache>
                <c:formatCode>#,##0_ </c:formatCode>
                <c:ptCount val="17"/>
                <c:pt idx="0">
                  <c:v>5612</c:v>
                </c:pt>
                <c:pt idx="1">
                  <c:v>5291</c:v>
                </c:pt>
                <c:pt idx="2">
                  <c:v>5423</c:v>
                </c:pt>
                <c:pt idx="3">
                  <c:v>5255</c:v>
                </c:pt>
                <c:pt idx="4">
                  <c:v>5131</c:v>
                </c:pt>
                <c:pt idx="5">
                  <c:v>5082</c:v>
                </c:pt>
                <c:pt idx="6">
                  <c:v>4380</c:v>
                </c:pt>
                <c:pt idx="7">
                  <c:v>3827</c:v>
                </c:pt>
                <c:pt idx="8">
                  <c:v>3347</c:v>
                </c:pt>
                <c:pt idx="9">
                  <c:v>2997</c:v>
                </c:pt>
                <c:pt idx="10">
                  <c:v>2685</c:v>
                </c:pt>
                <c:pt idx="11">
                  <c:v>2324</c:v>
                </c:pt>
                <c:pt idx="12">
                  <c:v>2083</c:v>
                </c:pt>
                <c:pt idx="13">
                  <c:v>1815</c:v>
                </c:pt>
                <c:pt idx="14">
                  <c:v>1568</c:v>
                </c:pt>
                <c:pt idx="15">
                  <c:v>1441</c:v>
                </c:pt>
                <c:pt idx="16">
                  <c:v>1316</c:v>
                </c:pt>
              </c:numCache>
            </c:numRef>
          </c:val>
          <c:extLst>
            <c:ext xmlns:c16="http://schemas.microsoft.com/office/drawing/2014/chart" uri="{C3380CC4-5D6E-409C-BE32-E72D297353CC}">
              <c16:uniqueId val="{00000000-DD5B-4E87-8F43-327BE7505439}"/>
            </c:ext>
          </c:extLst>
        </c:ser>
        <c:ser>
          <c:idx val="7"/>
          <c:order val="1"/>
          <c:tx>
            <c:strRef>
              <c:f>'00_人口'!$F$1</c:f>
              <c:strCache>
                <c:ptCount val="1"/>
                <c:pt idx="0">
                  <c:v>単独処理浄化槽</c:v>
                </c:pt>
              </c:strCache>
            </c:strRef>
          </c:tx>
          <c:spPr>
            <a:solidFill>
              <a:schemeClr val="accent4">
                <a:lumMod val="75000"/>
              </a:schemeClr>
            </a:solidFill>
            <a:ln>
              <a:solidFill>
                <a:schemeClr val="accent4">
                  <a:lumMod val="50000"/>
                </a:schemeClr>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'00_人口'!$F$2:$F$18</c:f>
              <c:numCache>
                <c:formatCode>#,##0_ </c:formatCode>
                <c:ptCount val="17"/>
                <c:pt idx="0">
                  <c:v>16780</c:v>
                </c:pt>
                <c:pt idx="1">
                  <c:v>15349</c:v>
                </c:pt>
                <c:pt idx="2">
                  <c:v>13997</c:v>
                </c:pt>
                <c:pt idx="3">
                  <c:v>13023</c:v>
                </c:pt>
                <c:pt idx="4">
                  <c:v>11743</c:v>
                </c:pt>
                <c:pt idx="5">
                  <c:v>11513</c:v>
                </c:pt>
                <c:pt idx="6">
                  <c:v>11314</c:v>
                </c:pt>
                <c:pt idx="7">
                  <c:v>11112</c:v>
                </c:pt>
                <c:pt idx="8">
                  <c:v>10777</c:v>
                </c:pt>
                <c:pt idx="9">
                  <c:v>10487</c:v>
                </c:pt>
                <c:pt idx="10">
                  <c:v>10196</c:v>
                </c:pt>
                <c:pt idx="11">
                  <c:v>9997</c:v>
                </c:pt>
                <c:pt idx="12">
                  <c:v>9628</c:v>
                </c:pt>
                <c:pt idx="13">
                  <c:v>9325</c:v>
                </c:pt>
                <c:pt idx="14">
                  <c:v>9017</c:v>
                </c:pt>
                <c:pt idx="15">
                  <c:v>8530</c:v>
                </c:pt>
                <c:pt idx="16">
                  <c:v>7988</c:v>
                </c:pt>
              </c:numCache>
            </c:numRef>
          </c:val>
          <c:extLst>
            <c:ext xmlns:c16="http://schemas.microsoft.com/office/drawing/2014/chart" uri="{C3380CC4-5D6E-409C-BE32-E72D297353CC}">
              <c16:uniqueId val="{00000001-DD5B-4E87-8F43-327BE7505439}"/>
            </c:ext>
          </c:extLst>
        </c:ser>
        <c:ser>
          <c:idx val="5"/>
          <c:order val="2"/>
          <c:tx>
            <c:strRef>
              <c:f>'00_人口'!$E$1</c:f>
              <c:strCache>
                <c:ptCount val="1"/>
                <c:pt idx="0">
                  <c:v>合併処理浄化槽</c:v>
                </c:pt>
              </c:strCache>
            </c:strRef>
          </c:tx>
          <c:spPr>
            <a:solidFill>
              <a:schemeClr val="accent1">
                <a:lumMod val="40000"/>
                <a:lumOff val="60000"/>
              </a:schemeClr>
            </a:solidFill>
            <a:ln>
              <a:solidFill>
                <a:schemeClr val="accent1">
                  <a:lumMod val="75000"/>
                </a:schemeClr>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'00_人口'!$E$2:$E$18</c:f>
              <c:numCache>
                <c:formatCode>#,##0_ </c:formatCode>
                <c:ptCount val="17"/>
                <c:pt idx="0">
                  <c:v>15556</c:v>
                </c:pt>
                <c:pt idx="1">
                  <c:v>16493</c:v>
                </c:pt>
                <c:pt idx="2">
                  <c:v>17076</c:v>
                </c:pt>
                <c:pt idx="3">
                  <c:v>17520</c:v>
                </c:pt>
                <c:pt idx="4">
                  <c:v>18036</c:v>
                </c:pt>
                <c:pt idx="5">
                  <c:v>18498</c:v>
                </c:pt>
                <c:pt idx="6">
                  <c:v>18971</c:v>
                </c:pt>
                <c:pt idx="7">
                  <c:v>19090</c:v>
                </c:pt>
                <c:pt idx="8">
                  <c:v>19333</c:v>
                </c:pt>
                <c:pt idx="9">
                  <c:v>19531</c:v>
                </c:pt>
                <c:pt idx="10">
                  <c:v>19716</c:v>
                </c:pt>
                <c:pt idx="11">
                  <c:v>19875</c:v>
                </c:pt>
                <c:pt idx="12">
                  <c:v>20042</c:v>
                </c:pt>
                <c:pt idx="13">
                  <c:v>20114</c:v>
                </c:pt>
                <c:pt idx="14">
                  <c:v>20034</c:v>
                </c:pt>
                <c:pt idx="15">
                  <c:v>20223</c:v>
                </c:pt>
                <c:pt idx="16">
                  <c:v>20341</c:v>
                </c:pt>
              </c:numCache>
            </c:numRef>
          </c:val>
          <c:extLst>
            <c:ext xmlns:c16="http://schemas.microsoft.com/office/drawing/2014/chart" uri="{C3380CC4-5D6E-409C-BE32-E72D297353CC}">
              <c16:uniqueId val="{00000002-DD5B-4E87-8F43-327BE7505439}"/>
            </c:ext>
          </c:extLst>
        </c:ser>
        <c:ser>
          <c:idx val="1"/>
          <c:order val="3"/>
          <c:tx>
            <c:strRef>
              <c:f>'00_人口'!$D$1</c:f>
              <c:strCache>
                <c:ptCount val="1"/>
                <c:pt idx="0">
                  <c:v>農業集落排水処理施設</c:v>
                </c:pt>
              </c:strCache>
            </c:strRef>
          </c:tx>
          <c:spPr>
            <a:solidFill>
              <a:schemeClr val="accent6">
                <a:lumMod val="20000"/>
                <a:lumOff val="80000"/>
              </a:schemeClr>
            </a:solidFill>
            <a:ln>
              <a:solidFill>
                <a:schemeClr val="accent6">
                  <a:lumMod val="75000"/>
                </a:schemeClr>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'00_人口'!$D$2:$D$18</c:f>
              <c:numCache>
                <c:formatCode>#,##0_ </c:formatCode>
                <c:ptCount val="17"/>
                <c:pt idx="0">
                  <c:v>1578</c:v>
                </c:pt>
                <c:pt idx="1">
                  <c:v>1677</c:v>
                </c:pt>
                <c:pt idx="2">
                  <c:v>1761</c:v>
                </c:pt>
                <c:pt idx="3">
                  <c:v>1838</c:v>
                </c:pt>
                <c:pt idx="4">
                  <c:v>1864</c:v>
                </c:pt>
                <c:pt idx="5">
                  <c:v>1816</c:v>
                </c:pt>
                <c:pt idx="6">
                  <c:v>1800</c:v>
                </c:pt>
                <c:pt idx="7">
                  <c:v>1829</c:v>
                </c:pt>
                <c:pt idx="8">
                  <c:v>1807</c:v>
                </c:pt>
                <c:pt idx="9">
                  <c:v>1800</c:v>
                </c:pt>
                <c:pt idx="10">
                  <c:v>1780</c:v>
                </c:pt>
                <c:pt idx="11">
                  <c:v>1760</c:v>
                </c:pt>
                <c:pt idx="12">
                  <c:v>1686</c:v>
                </c:pt>
                <c:pt idx="13">
                  <c:v>1663</c:v>
                </c:pt>
                <c:pt idx="14">
                  <c:v>1649</c:v>
                </c:pt>
                <c:pt idx="15">
                  <c:v>1621</c:v>
                </c:pt>
                <c:pt idx="16">
                  <c:v>1598</c:v>
                </c:pt>
              </c:numCache>
            </c:numRef>
          </c:val>
          <c:extLst>
            <c:ext xmlns:c16="http://schemas.microsoft.com/office/drawing/2014/chart" uri="{C3380CC4-5D6E-409C-BE32-E72D297353CC}">
              <c16:uniqueId val="{00000007-DD5B-4E87-8F43-327BE7505439}"/>
            </c:ext>
          </c:extLst>
        </c:ser>
        <c:ser>
          <c:idx val="0"/>
          <c:order val="4"/>
          <c:tx>
            <c:strRef>
              <c:f>'00_人口'!$C$1</c:f>
              <c:strCache>
                <c:ptCount val="1"/>
                <c:pt idx="0">
                  <c:v>公共下水道</c:v>
                </c:pt>
              </c:strCache>
            </c:strRef>
          </c:tx>
          <c:spPr>
            <a:solidFill>
              <a:srgbClr val="CCFFFF"/>
            </a:solidFill>
            <a:ln>
              <a:solidFill>
                <a:srgbClr val="006699"/>
              </a:solidFill>
            </a:ln>
            <a:effectLst/>
          </c:spPr>
          <c:invertIfNegative val="0"/>
          <c:cat>
            <c:strRef>
              <c:f>'00_人口'!$B$2:$B$18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'00_人口'!$C$2:$C$18</c:f>
              <c:numCache>
                <c:formatCode>#,##0_ </c:formatCode>
                <c:ptCount val="17"/>
                <c:pt idx="0">
                  <c:v>84216</c:v>
                </c:pt>
                <c:pt idx="1">
                  <c:v>86340</c:v>
                </c:pt>
                <c:pt idx="2">
                  <c:v>87841</c:v>
                </c:pt>
                <c:pt idx="3">
                  <c:v>88599</c:v>
                </c:pt>
                <c:pt idx="4">
                  <c:v>90027</c:v>
                </c:pt>
                <c:pt idx="5">
                  <c:v>93560</c:v>
                </c:pt>
                <c:pt idx="6">
                  <c:v>94768</c:v>
                </c:pt>
                <c:pt idx="7">
                  <c:v>95706</c:v>
                </c:pt>
                <c:pt idx="8">
                  <c:v>96637</c:v>
                </c:pt>
                <c:pt idx="9">
                  <c:v>97594</c:v>
                </c:pt>
                <c:pt idx="10">
                  <c:v>98566</c:v>
                </c:pt>
                <c:pt idx="11">
                  <c:v>98927</c:v>
                </c:pt>
                <c:pt idx="12">
                  <c:v>99722</c:v>
                </c:pt>
                <c:pt idx="13">
                  <c:v>98346</c:v>
                </c:pt>
                <c:pt idx="14">
                  <c:v>97934</c:v>
                </c:pt>
                <c:pt idx="15">
                  <c:v>99333</c:v>
                </c:pt>
                <c:pt idx="16">
                  <c:v>101202</c:v>
                </c:pt>
              </c:numCache>
            </c:numRef>
          </c:val>
          <c:extLst>
            <c:ext xmlns:c16="http://schemas.microsoft.com/office/drawing/2014/chart" uri="{C3380CC4-5D6E-409C-BE32-E72D297353CC}">
              <c16:uniqueId val="{00000008-DD5B-4E87-8F43-327BE7505439}"/>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834244767"/>
        <c:axId val="834258079"/>
      </c:barChart>
      <c:catAx>
        <c:axId val="834244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1100" baseline="0"/>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58079"/>
        <c:crosses val="autoZero"/>
        <c:auto val="1"/>
        <c:lblAlgn val="ctr"/>
        <c:lblOffset val="100"/>
        <c:noMultiLvlLbl val="0"/>
      </c:catAx>
      <c:valAx>
        <c:axId val="8342580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44767"/>
        <c:crosses val="autoZero"/>
        <c:crossBetween val="between"/>
      </c:valAx>
      <c:spPr>
        <a:noFill/>
        <a:ln>
          <a:noFill/>
        </a:ln>
        <a:effectLst/>
      </c:spPr>
    </c:plotArea>
    <c:legend>
      <c:legendPos val="r"/>
      <c:layout>
        <c:manualLayout>
          <c:xMode val="edge"/>
          <c:yMode val="edge"/>
          <c:x val="0.71975929308124342"/>
          <c:y val="0.3525091875758779"/>
          <c:w val="0.2720599697420083"/>
          <c:h val="0.362716417448976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汚濁負荷量（</a:t>
            </a:r>
            <a:r>
              <a:rPr lang="en-US" altLang="ja-JP"/>
              <a:t>BOD</a:t>
            </a:r>
            <a:r>
              <a:rPr lang="ja-JP" altLang="en-US"/>
              <a:t>）の推移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86004970280949E-2"/>
          <c:y val="9.0544966240230354E-2"/>
          <c:w val="0.52587753973240181"/>
          <c:h val="0.8214059581343226"/>
        </c:manualLayout>
      </c:layout>
      <c:barChart>
        <c:barDir val="col"/>
        <c:grouping val="stacked"/>
        <c:varyColors val="0"/>
        <c:ser>
          <c:idx val="8"/>
          <c:order val="0"/>
          <c:tx>
            <c:strRef>
              <c:f>'01_BOD'!$G$1</c:f>
              <c:strCache>
                <c:ptCount val="1"/>
                <c:pt idx="0">
                  <c:v>汲取</c:v>
                </c:pt>
              </c:strCache>
            </c:strRef>
          </c:tx>
          <c:spPr>
            <a:solidFill>
              <a:schemeClr val="accent2">
                <a:lumMod val="50000"/>
              </a:schemeClr>
            </a:solidFill>
            <a:ln>
              <a:solidFill>
                <a:schemeClr val="tx1"/>
              </a:solidFill>
            </a:ln>
            <a:effectLst/>
          </c:spPr>
          <c:invertIfNegative val="0"/>
          <c:cat>
            <c:strRef>
              <c:f>'01_BOD'!$B$2:$B$18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'01_BOD'!$G$2:$G$18</c:f>
              <c:numCache>
                <c:formatCode>#,##0.000_ </c:formatCode>
                <c:ptCount val="17"/>
                <c:pt idx="0">
                  <c:v>162.74799999999999</c:v>
                </c:pt>
                <c:pt idx="1">
                  <c:v>161.501</c:v>
                </c:pt>
                <c:pt idx="2">
                  <c:v>157.267</c:v>
                </c:pt>
                <c:pt idx="3">
                  <c:v>152.39499999999998</c:v>
                </c:pt>
                <c:pt idx="4">
                  <c:v>148.79899999999998</c:v>
                </c:pt>
                <c:pt idx="5">
                  <c:v>147.37799999999999</c:v>
                </c:pt>
                <c:pt idx="6">
                  <c:v>127.02</c:v>
                </c:pt>
                <c:pt idx="7">
                  <c:v>110.98</c:v>
                </c:pt>
                <c:pt idx="8">
                  <c:v>97.062999999999988</c:v>
                </c:pt>
                <c:pt idx="9">
                  <c:v>86.912999999999997</c:v>
                </c:pt>
                <c:pt idx="10">
                  <c:v>77.864999999999995</c:v>
                </c:pt>
                <c:pt idx="11">
                  <c:v>67.396000000000015</c:v>
                </c:pt>
                <c:pt idx="12">
                  <c:v>60.406999999999996</c:v>
                </c:pt>
                <c:pt idx="13">
                  <c:v>52.634999999999998</c:v>
                </c:pt>
                <c:pt idx="14">
                  <c:v>45.472000000000001</c:v>
                </c:pt>
                <c:pt idx="15">
                  <c:v>41.789000000000001</c:v>
                </c:pt>
                <c:pt idx="16">
                  <c:v>38.164000000000001</c:v>
                </c:pt>
              </c:numCache>
            </c:numRef>
          </c:val>
          <c:extLst>
            <c:ext xmlns:c16="http://schemas.microsoft.com/office/drawing/2014/chart" uri="{C3380CC4-5D6E-409C-BE32-E72D297353CC}">
              <c16:uniqueId val="{00000000-07AE-4F5F-B397-5371D1144C37}"/>
            </c:ext>
          </c:extLst>
        </c:ser>
        <c:ser>
          <c:idx val="7"/>
          <c:order val="1"/>
          <c:tx>
            <c:strRef>
              <c:f>'01_BOD'!$F$1</c:f>
              <c:strCache>
                <c:ptCount val="1"/>
                <c:pt idx="0">
                  <c:v>単独処理浄化槽</c:v>
                </c:pt>
              </c:strCache>
            </c:strRef>
          </c:tx>
          <c:spPr>
            <a:solidFill>
              <a:schemeClr val="accent4">
                <a:lumMod val="75000"/>
              </a:schemeClr>
            </a:solidFill>
            <a:ln>
              <a:solidFill>
                <a:schemeClr val="accent4">
                  <a:lumMod val="50000"/>
                </a:schemeClr>
              </a:solidFill>
            </a:ln>
            <a:effectLst/>
          </c:spPr>
          <c:invertIfNegative val="0"/>
          <c:cat>
            <c:strRef>
              <c:f>'01_BOD'!$B$2:$B$18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'01_BOD'!$F$2:$F$18</c:f>
              <c:numCache>
                <c:formatCode>#,##0.000_ </c:formatCode>
                <c:ptCount val="17"/>
                <c:pt idx="0">
                  <c:v>540.31600000000003</c:v>
                </c:pt>
                <c:pt idx="1">
                  <c:v>494.23780000000005</c:v>
                </c:pt>
                <c:pt idx="2">
                  <c:v>450.70340000000004</c:v>
                </c:pt>
                <c:pt idx="3">
                  <c:v>419.34059999999999</c:v>
                </c:pt>
                <c:pt idx="4">
                  <c:v>378.1246000000001</c:v>
                </c:pt>
                <c:pt idx="5">
                  <c:v>370.71859999999998</c:v>
                </c:pt>
                <c:pt idx="6">
                  <c:v>364.31</c:v>
                </c:pt>
                <c:pt idx="7">
                  <c:v>357.81</c:v>
                </c:pt>
                <c:pt idx="8">
                  <c:v>347.01940000000002</c:v>
                </c:pt>
                <c:pt idx="9">
                  <c:v>337.68140000000005</c:v>
                </c:pt>
                <c:pt idx="10">
                  <c:v>328.31120000000004</c:v>
                </c:pt>
                <c:pt idx="11">
                  <c:v>321.90340000000003</c:v>
                </c:pt>
                <c:pt idx="12">
                  <c:v>310.02160000000003</c:v>
                </c:pt>
                <c:pt idx="13">
                  <c:v>300.26499999999999</c:v>
                </c:pt>
                <c:pt idx="14">
                  <c:v>290.34699999999998</c:v>
                </c:pt>
                <c:pt idx="15">
                  <c:v>274.666</c:v>
                </c:pt>
                <c:pt idx="16">
                  <c:v>257.214</c:v>
                </c:pt>
              </c:numCache>
            </c:numRef>
          </c:val>
          <c:extLst>
            <c:ext xmlns:c16="http://schemas.microsoft.com/office/drawing/2014/chart" uri="{C3380CC4-5D6E-409C-BE32-E72D297353CC}">
              <c16:uniqueId val="{00000001-07AE-4F5F-B397-5371D1144C37}"/>
            </c:ext>
          </c:extLst>
        </c:ser>
        <c:ser>
          <c:idx val="3"/>
          <c:order val="2"/>
          <c:tx>
            <c:strRef>
              <c:f>'01_BOD'!$E$1</c:f>
              <c:strCache>
                <c:ptCount val="1"/>
                <c:pt idx="0">
                  <c:v>合併処理浄化槽</c:v>
                </c:pt>
              </c:strCache>
            </c:strRef>
          </c:tx>
          <c:spPr>
            <a:solidFill>
              <a:schemeClr val="accent1">
                <a:lumMod val="40000"/>
                <a:lumOff val="60000"/>
              </a:schemeClr>
            </a:solidFill>
            <a:ln>
              <a:solidFill>
                <a:schemeClr val="accent1">
                  <a:lumMod val="75000"/>
                </a:schemeClr>
              </a:solidFill>
            </a:ln>
            <a:effectLst/>
          </c:spPr>
          <c:invertIfNegative val="0"/>
          <c:cat>
            <c:strRef>
              <c:f>'01_BOD'!$B$2:$B$18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'01_BOD'!$E$2:$E$18</c:f>
              <c:numCache>
                <c:formatCode>#,##0.000_ </c:formatCode>
                <c:ptCount val="17"/>
                <c:pt idx="0">
                  <c:v>47.237900000000003</c:v>
                </c:pt>
                <c:pt idx="1">
                  <c:v>50.42369999999999</c:v>
                </c:pt>
                <c:pt idx="2">
                  <c:v>52.405899999999995</c:v>
                </c:pt>
                <c:pt idx="3">
                  <c:v>53.915500000000002</c:v>
                </c:pt>
                <c:pt idx="4">
                  <c:v>55.7074</c:v>
                </c:pt>
                <c:pt idx="5">
                  <c:v>57.278199999999998</c:v>
                </c:pt>
                <c:pt idx="6">
                  <c:v>58.89</c:v>
                </c:pt>
                <c:pt idx="7">
                  <c:v>59.53</c:v>
                </c:pt>
                <c:pt idx="8">
                  <c:v>60.474700000000006</c:v>
                </c:pt>
                <c:pt idx="9">
                  <c:v>61.285399999999996</c:v>
                </c:pt>
                <c:pt idx="10">
                  <c:v>61.969399999999993</c:v>
                </c:pt>
                <c:pt idx="11">
                  <c:v>62.554999999999986</c:v>
                </c:pt>
                <c:pt idx="12">
                  <c:v>63.240299999999991</c:v>
                </c:pt>
                <c:pt idx="13">
                  <c:v>63.562600000000003</c:v>
                </c:pt>
                <c:pt idx="14">
                  <c:v>63.107999999999997</c:v>
                </c:pt>
                <c:pt idx="15">
                  <c:v>63.631</c:v>
                </c:pt>
                <c:pt idx="16">
                  <c:v>64.103999999999999</c:v>
                </c:pt>
              </c:numCache>
            </c:numRef>
          </c:val>
          <c:extLst>
            <c:ext xmlns:c16="http://schemas.microsoft.com/office/drawing/2014/chart" uri="{C3380CC4-5D6E-409C-BE32-E72D297353CC}">
              <c16:uniqueId val="{00000005-07AE-4F5F-B397-5371D1144C37}"/>
            </c:ext>
          </c:extLst>
        </c:ser>
        <c:ser>
          <c:idx val="1"/>
          <c:order val="3"/>
          <c:tx>
            <c:strRef>
              <c:f>'01_BOD'!$D$1</c:f>
              <c:strCache>
                <c:ptCount val="1"/>
                <c:pt idx="0">
                  <c:v>農業集落排水処理施設</c:v>
                </c:pt>
              </c:strCache>
            </c:strRef>
          </c:tx>
          <c:spPr>
            <a:solidFill>
              <a:schemeClr val="accent6">
                <a:lumMod val="20000"/>
                <a:lumOff val="80000"/>
              </a:schemeClr>
            </a:solidFill>
            <a:ln>
              <a:solidFill>
                <a:schemeClr val="accent6">
                  <a:lumMod val="75000"/>
                </a:schemeClr>
              </a:solidFill>
            </a:ln>
            <a:effectLst/>
          </c:spPr>
          <c:invertIfNegative val="0"/>
          <c:cat>
            <c:strRef>
              <c:f>'01_BOD'!$B$2:$B$18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'01_BOD'!$D$2:$D$18</c:f>
              <c:numCache>
                <c:formatCode>#,##0.000_ </c:formatCode>
                <c:ptCount val="17"/>
                <c:pt idx="0">
                  <c:v>1.4308416666666668</c:v>
                </c:pt>
                <c:pt idx="1">
                  <c:v>1.072800763888889</c:v>
                </c:pt>
                <c:pt idx="2">
                  <c:v>1.1407395833333331</c:v>
                </c:pt>
                <c:pt idx="3">
                  <c:v>0.93965979166666669</c:v>
                </c:pt>
                <c:pt idx="4">
                  <c:v>1.0935159722222223</c:v>
                </c:pt>
                <c:pt idx="5">
                  <c:v>1.0628555555555557</c:v>
                </c:pt>
                <c:pt idx="6">
                  <c:v>1.1000000000000001</c:v>
                </c:pt>
                <c:pt idx="7">
                  <c:v>1.66</c:v>
                </c:pt>
                <c:pt idx="8">
                  <c:v>1.8280722222222221</c:v>
                </c:pt>
                <c:pt idx="9">
                  <c:v>1.5563877777777779</c:v>
                </c:pt>
                <c:pt idx="10">
                  <c:v>2.8541027777777774</c:v>
                </c:pt>
                <c:pt idx="11">
                  <c:v>1.3750160478537292</c:v>
                </c:pt>
                <c:pt idx="12">
                  <c:v>2.5166773457340303</c:v>
                </c:pt>
                <c:pt idx="13">
                  <c:v>1.0438505097019541</c:v>
                </c:pt>
                <c:pt idx="14">
                  <c:v>2.5</c:v>
                </c:pt>
                <c:pt idx="15">
                  <c:v>1.901</c:v>
                </c:pt>
                <c:pt idx="16">
                  <c:v>3.4169999999999998</c:v>
                </c:pt>
              </c:numCache>
            </c:numRef>
          </c:val>
          <c:extLst>
            <c:ext xmlns:c16="http://schemas.microsoft.com/office/drawing/2014/chart" uri="{C3380CC4-5D6E-409C-BE32-E72D297353CC}">
              <c16:uniqueId val="{00000007-07AE-4F5F-B397-5371D1144C37}"/>
            </c:ext>
          </c:extLst>
        </c:ser>
        <c:ser>
          <c:idx val="0"/>
          <c:order val="4"/>
          <c:tx>
            <c:strRef>
              <c:f>'01_BOD'!$C$1</c:f>
              <c:strCache>
                <c:ptCount val="1"/>
                <c:pt idx="0">
                  <c:v>成田浄化センター</c:v>
                </c:pt>
              </c:strCache>
            </c:strRef>
          </c:tx>
          <c:spPr>
            <a:solidFill>
              <a:schemeClr val="accent1"/>
            </a:solidFill>
            <a:ln>
              <a:noFill/>
            </a:ln>
            <a:effectLst/>
          </c:spPr>
          <c:invertIfNegative val="0"/>
          <c:cat>
            <c:strRef>
              <c:f>'01_BOD'!$B$2:$B$18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'01_BOD'!$C$2:$C$18</c:f>
              <c:numCache>
                <c:formatCode>#,##0.000_ </c:formatCode>
                <c:ptCount val="17"/>
                <c:pt idx="0">
                  <c:v>0.28115917808219176</c:v>
                </c:pt>
                <c:pt idx="1">
                  <c:v>0.33185013698630134</c:v>
                </c:pt>
                <c:pt idx="2">
                  <c:v>0.33156328767123283</c:v>
                </c:pt>
                <c:pt idx="3">
                  <c:v>0.31655727853881277</c:v>
                </c:pt>
                <c:pt idx="4">
                  <c:v>0.30309945205479449</c:v>
                </c:pt>
                <c:pt idx="5">
                  <c:v>0.30466767123287675</c:v>
                </c:pt>
                <c:pt idx="6">
                  <c:v>0.3</c:v>
                </c:pt>
                <c:pt idx="7">
                  <c:v>0.23</c:v>
                </c:pt>
                <c:pt idx="8">
                  <c:v>0.2693589840182648</c:v>
                </c:pt>
                <c:pt idx="9">
                  <c:v>0.2664218173515982</c:v>
                </c:pt>
                <c:pt idx="10">
                  <c:v>0.26003917808219179</c:v>
                </c:pt>
                <c:pt idx="11">
                  <c:v>0.61714383561643815</c:v>
                </c:pt>
                <c:pt idx="12">
                  <c:v>0.25627659817351595</c:v>
                </c:pt>
                <c:pt idx="13">
                  <c:v>0.24650520547945209</c:v>
                </c:pt>
                <c:pt idx="14">
                  <c:v>0.26100000000000001</c:v>
                </c:pt>
                <c:pt idx="15">
                  <c:v>0.21299999999999999</c:v>
                </c:pt>
                <c:pt idx="16">
                  <c:v>0.22800000000000001</c:v>
                </c:pt>
              </c:numCache>
            </c:numRef>
          </c:val>
          <c:extLst>
            <c:ext xmlns:c16="http://schemas.microsoft.com/office/drawing/2014/chart" uri="{C3380CC4-5D6E-409C-BE32-E72D297353CC}">
              <c16:uniqueId val="{00000008-07AE-4F5F-B397-5371D1144C37}"/>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834244767"/>
        <c:axId val="834258079"/>
      </c:barChart>
      <c:catAx>
        <c:axId val="834244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1100" baseline="0"/>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58079"/>
        <c:crosses val="autoZero"/>
        <c:auto val="1"/>
        <c:lblAlgn val="ctr"/>
        <c:lblOffset val="100"/>
        <c:noMultiLvlLbl val="0"/>
      </c:catAx>
      <c:valAx>
        <c:axId val="834258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汚濁負荷量</a:t>
                </a:r>
                <a:endParaRPr lang="en-US" altLang="ja-JP"/>
              </a:p>
              <a:p>
                <a:pPr>
                  <a:defRPr/>
                </a:pPr>
                <a:r>
                  <a:rPr lang="en-US" altLang="ja-JP"/>
                  <a:t>(kg/</a:t>
                </a:r>
                <a:r>
                  <a:rPr lang="ja-JP" altLang="en-US"/>
                  <a:t>日</a:t>
                </a:r>
                <a:r>
                  <a:rPr lang="en-US" altLang="ja-JP"/>
                  <a:t>)</a:t>
                </a:r>
                <a:endParaRPr lang="ja-JP" altLang="en-US"/>
              </a:p>
            </c:rich>
          </c:tx>
          <c:layout>
            <c:manualLayout>
              <c:xMode val="edge"/>
              <c:yMode val="edge"/>
              <c:x val="0"/>
              <c:y val="2.061510133880569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44767"/>
        <c:crosses val="autoZero"/>
        <c:crossBetween val="between"/>
      </c:valAx>
      <c:spPr>
        <a:noFill/>
        <a:ln>
          <a:noFill/>
        </a:ln>
        <a:effectLst/>
      </c:spPr>
    </c:plotArea>
    <c:legend>
      <c:legendPos val="r"/>
      <c:layout>
        <c:manualLayout>
          <c:xMode val="edge"/>
          <c:yMode val="edge"/>
          <c:x val="0.7347573112386151"/>
          <c:y val="0.3525091875758779"/>
          <c:w val="0.25706195158463668"/>
          <c:h val="0.362716417448976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汚濁負荷量（</a:t>
            </a:r>
            <a:r>
              <a:rPr lang="en-US" altLang="ja-JP"/>
              <a:t>COD</a:t>
            </a:r>
            <a:r>
              <a:rPr lang="ja-JP" altLang="en-US"/>
              <a:t>）の推移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86004970280949E-2"/>
          <c:y val="9.0544966240230354E-2"/>
          <c:w val="0.52587753973240181"/>
          <c:h val="0.8214059581343226"/>
        </c:manualLayout>
      </c:layout>
      <c:barChart>
        <c:barDir val="col"/>
        <c:grouping val="stacked"/>
        <c:varyColors val="0"/>
        <c:ser>
          <c:idx val="4"/>
          <c:order val="0"/>
          <c:tx>
            <c:strRef>
              <c:f>'02_COD'!$G$1</c:f>
              <c:strCache>
                <c:ptCount val="1"/>
                <c:pt idx="0">
                  <c:v>汲取</c:v>
                </c:pt>
              </c:strCache>
            </c:strRef>
          </c:tx>
          <c:spPr>
            <a:solidFill>
              <a:schemeClr val="accent2">
                <a:lumMod val="50000"/>
              </a:schemeClr>
            </a:solidFill>
            <a:ln>
              <a:solidFill>
                <a:schemeClr val="tx1"/>
              </a:solidFill>
            </a:ln>
            <a:effectLst/>
          </c:spPr>
          <c:invertIfNegative val="0"/>
          <c:cat>
            <c:strRef>
              <c:f>'02_COD'!$B$2:$B$18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'02_COD'!$G$2:$G$18</c:f>
              <c:numCache>
                <c:formatCode>#,##0.000_ </c:formatCode>
                <c:ptCount val="17"/>
                <c:pt idx="0">
                  <c:v>72.956000000000017</c:v>
                </c:pt>
                <c:pt idx="1">
                  <c:v>72.396999999999991</c:v>
                </c:pt>
                <c:pt idx="2">
                  <c:v>70.498999999999995</c:v>
                </c:pt>
                <c:pt idx="3">
                  <c:v>68.314999999999998</c:v>
                </c:pt>
                <c:pt idx="4">
                  <c:v>66.702999999999989</c:v>
                </c:pt>
                <c:pt idx="5">
                  <c:v>66.065999999999988</c:v>
                </c:pt>
                <c:pt idx="6">
                  <c:v>56.94</c:v>
                </c:pt>
                <c:pt idx="7">
                  <c:v>49.75</c:v>
                </c:pt>
                <c:pt idx="8">
                  <c:v>43.510999999999996</c:v>
                </c:pt>
                <c:pt idx="9">
                  <c:v>38.960999999999991</c:v>
                </c:pt>
                <c:pt idx="10">
                  <c:v>34.905000000000001</c:v>
                </c:pt>
                <c:pt idx="11">
                  <c:v>30.211999999999996</c:v>
                </c:pt>
                <c:pt idx="12">
                  <c:v>27.079000000000001</c:v>
                </c:pt>
                <c:pt idx="13">
                  <c:v>23.594999999999999</c:v>
                </c:pt>
                <c:pt idx="14">
                  <c:v>20.384</c:v>
                </c:pt>
                <c:pt idx="15">
                  <c:v>18.733000000000001</c:v>
                </c:pt>
                <c:pt idx="16">
                  <c:v>17.108000000000001</c:v>
                </c:pt>
              </c:numCache>
            </c:numRef>
          </c:val>
          <c:extLst>
            <c:ext xmlns:c16="http://schemas.microsoft.com/office/drawing/2014/chart" uri="{C3380CC4-5D6E-409C-BE32-E72D297353CC}">
              <c16:uniqueId val="{00000004-0AF6-480A-AD0D-75A4BB2120E6}"/>
            </c:ext>
          </c:extLst>
        </c:ser>
        <c:ser>
          <c:idx val="6"/>
          <c:order val="1"/>
          <c:tx>
            <c:strRef>
              <c:f>'02_COD'!$F$1</c:f>
              <c:strCache>
                <c:ptCount val="1"/>
                <c:pt idx="0">
                  <c:v>単独処理浄化槽</c:v>
                </c:pt>
              </c:strCache>
            </c:strRef>
          </c:tx>
          <c:spPr>
            <a:solidFill>
              <a:schemeClr val="accent4">
                <a:lumMod val="75000"/>
              </a:schemeClr>
            </a:solidFill>
            <a:ln>
              <a:solidFill>
                <a:schemeClr val="accent4">
                  <a:lumMod val="50000"/>
                </a:schemeClr>
              </a:solidFill>
            </a:ln>
            <a:effectLst/>
          </c:spPr>
          <c:invertIfNegative val="0"/>
          <c:cat>
            <c:strRef>
              <c:f>'02_COD'!$B$2:$B$18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'02_COD'!$F$2:$F$18</c:f>
              <c:numCache>
                <c:formatCode>#,##0.000_ </c:formatCode>
                <c:ptCount val="17"/>
                <c:pt idx="0">
                  <c:v>271.83600000000001</c:v>
                </c:pt>
                <c:pt idx="1">
                  <c:v>248.65379999999999</c:v>
                </c:pt>
                <c:pt idx="2">
                  <c:v>226.75139999999999</c:v>
                </c:pt>
                <c:pt idx="3">
                  <c:v>210.97259999999997</c:v>
                </c:pt>
                <c:pt idx="4">
                  <c:v>190.23659999999995</c:v>
                </c:pt>
                <c:pt idx="5">
                  <c:v>186.51060000000001</c:v>
                </c:pt>
                <c:pt idx="6">
                  <c:v>183.29</c:v>
                </c:pt>
                <c:pt idx="7">
                  <c:v>180.01</c:v>
                </c:pt>
                <c:pt idx="8">
                  <c:v>174.5874</c:v>
                </c:pt>
                <c:pt idx="9">
                  <c:v>169.88940000000002</c:v>
                </c:pt>
                <c:pt idx="10">
                  <c:v>165.17519999999999</c:v>
                </c:pt>
                <c:pt idx="11">
                  <c:v>161.95139999999998</c:v>
                </c:pt>
                <c:pt idx="12">
                  <c:v>155.97359999999998</c:v>
                </c:pt>
                <c:pt idx="13">
                  <c:v>151.065</c:v>
                </c:pt>
                <c:pt idx="14">
                  <c:v>146.07499999999999</c:v>
                </c:pt>
                <c:pt idx="15">
                  <c:v>138.18600000000001</c:v>
                </c:pt>
                <c:pt idx="16">
                  <c:v>129.40600000000001</c:v>
                </c:pt>
              </c:numCache>
            </c:numRef>
          </c:val>
          <c:extLst>
            <c:ext xmlns:c16="http://schemas.microsoft.com/office/drawing/2014/chart" uri="{C3380CC4-5D6E-409C-BE32-E72D297353CC}">
              <c16:uniqueId val="{00000005-0AF6-480A-AD0D-75A4BB2120E6}"/>
            </c:ext>
          </c:extLst>
        </c:ser>
        <c:ser>
          <c:idx val="5"/>
          <c:order val="2"/>
          <c:tx>
            <c:strRef>
              <c:f>'02_COD'!$E$1</c:f>
              <c:strCache>
                <c:ptCount val="1"/>
                <c:pt idx="0">
                  <c:v>合併処理浄化槽</c:v>
                </c:pt>
              </c:strCache>
            </c:strRef>
          </c:tx>
          <c:spPr>
            <a:solidFill>
              <a:schemeClr val="accent1">
                <a:lumMod val="40000"/>
                <a:lumOff val="60000"/>
              </a:schemeClr>
            </a:solidFill>
            <a:ln>
              <a:solidFill>
                <a:schemeClr val="accent1">
                  <a:lumMod val="75000"/>
                </a:schemeClr>
              </a:solidFill>
            </a:ln>
            <a:effectLst/>
          </c:spPr>
          <c:invertIfNegative val="0"/>
          <c:cat>
            <c:strRef>
              <c:f>'02_COD'!$B$2:$B$18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'02_COD'!$E$2:$E$18</c:f>
              <c:numCache>
                <c:formatCode>#,##0.000_ </c:formatCode>
                <c:ptCount val="17"/>
                <c:pt idx="0">
                  <c:v>60.849699999999999</c:v>
                </c:pt>
                <c:pt idx="1">
                  <c:v>64.276200000000003</c:v>
                </c:pt>
                <c:pt idx="2">
                  <c:v>66.331699999999998</c:v>
                </c:pt>
                <c:pt idx="3">
                  <c:v>67.873099999999994</c:v>
                </c:pt>
                <c:pt idx="4">
                  <c:v>69.689599999999984</c:v>
                </c:pt>
                <c:pt idx="5">
                  <c:v>71.306599999999989</c:v>
                </c:pt>
                <c:pt idx="6">
                  <c:v>72.97</c:v>
                </c:pt>
                <c:pt idx="7">
                  <c:v>73.39</c:v>
                </c:pt>
                <c:pt idx="8">
                  <c:v>74.230999999999995</c:v>
                </c:pt>
                <c:pt idx="9">
                  <c:v>75.061499999999981</c:v>
                </c:pt>
                <c:pt idx="10">
                  <c:v>75.665199999999999</c:v>
                </c:pt>
                <c:pt idx="11">
                  <c:v>76.325299999999999</c:v>
                </c:pt>
                <c:pt idx="12">
                  <c:v>77.071700000000007</c:v>
                </c:pt>
                <c:pt idx="13">
                  <c:v>77.398599999999988</c:v>
                </c:pt>
                <c:pt idx="14">
                  <c:v>77.019000000000005</c:v>
                </c:pt>
                <c:pt idx="15">
                  <c:v>77.688999999999993</c:v>
                </c:pt>
                <c:pt idx="16">
                  <c:v>78.191999999999993</c:v>
                </c:pt>
              </c:numCache>
            </c:numRef>
          </c:val>
          <c:extLst>
            <c:ext xmlns:c16="http://schemas.microsoft.com/office/drawing/2014/chart" uri="{C3380CC4-5D6E-409C-BE32-E72D297353CC}">
              <c16:uniqueId val="{00000006-0AF6-480A-AD0D-75A4BB2120E6}"/>
            </c:ext>
          </c:extLst>
        </c:ser>
        <c:ser>
          <c:idx val="7"/>
          <c:order val="3"/>
          <c:tx>
            <c:strRef>
              <c:f>'02_COD'!$D$1</c:f>
              <c:strCache>
                <c:ptCount val="1"/>
                <c:pt idx="0">
                  <c:v>農業集落排水処理施設</c:v>
                </c:pt>
              </c:strCache>
            </c:strRef>
          </c:tx>
          <c:spPr>
            <a:solidFill>
              <a:schemeClr val="accent6">
                <a:lumMod val="20000"/>
                <a:lumOff val="80000"/>
              </a:schemeClr>
            </a:solidFill>
            <a:ln>
              <a:solidFill>
                <a:schemeClr val="accent6">
                  <a:lumMod val="75000"/>
                </a:schemeClr>
              </a:solidFill>
            </a:ln>
            <a:effectLst/>
          </c:spPr>
          <c:invertIfNegative val="0"/>
          <c:cat>
            <c:strRef>
              <c:f>'02_COD'!$B$2:$B$18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'02_COD'!$D$2:$D$18</c:f>
              <c:numCache>
                <c:formatCode>#,##0.000_ </c:formatCode>
                <c:ptCount val="17"/>
                <c:pt idx="0">
                  <c:v>2.5215999999999998</c:v>
                </c:pt>
                <c:pt idx="1">
                  <c:v>2.8048483333333332</c:v>
                </c:pt>
                <c:pt idx="2">
                  <c:v>3.2914124999999999</c:v>
                </c:pt>
                <c:pt idx="3">
                  <c:v>3.8171172222222221</c:v>
                </c:pt>
                <c:pt idx="4">
                  <c:v>3.3105125000000002</c:v>
                </c:pt>
                <c:pt idx="5">
                  <c:v>2.4724750000000002</c:v>
                </c:pt>
                <c:pt idx="6">
                  <c:v>2.78</c:v>
                </c:pt>
                <c:pt idx="7">
                  <c:v>2.92</c:v>
                </c:pt>
                <c:pt idx="8">
                  <c:v>3.9055091666666661</c:v>
                </c:pt>
                <c:pt idx="9">
                  <c:v>4.0312166666666673</c:v>
                </c:pt>
                <c:pt idx="10">
                  <c:v>3.9464333333333328</c:v>
                </c:pt>
                <c:pt idx="11">
                  <c:v>4.1035791599462366</c:v>
                </c:pt>
                <c:pt idx="12">
                  <c:v>4.0537083868140895</c:v>
                </c:pt>
                <c:pt idx="13">
                  <c:v>4.0235438320372507</c:v>
                </c:pt>
                <c:pt idx="14">
                  <c:v>6.0979999999999999</c:v>
                </c:pt>
                <c:pt idx="15">
                  <c:v>6.8570000000000002</c:v>
                </c:pt>
                <c:pt idx="16">
                  <c:v>8.5649999999999995</c:v>
                </c:pt>
              </c:numCache>
            </c:numRef>
          </c:val>
          <c:extLst>
            <c:ext xmlns:c16="http://schemas.microsoft.com/office/drawing/2014/chart" uri="{C3380CC4-5D6E-409C-BE32-E72D297353CC}">
              <c16:uniqueId val="{00000007-0AF6-480A-AD0D-75A4BB2120E6}"/>
            </c:ext>
          </c:extLst>
        </c:ser>
        <c:ser>
          <c:idx val="8"/>
          <c:order val="4"/>
          <c:tx>
            <c:strRef>
              <c:f>'02_COD'!$C$1</c:f>
              <c:strCache>
                <c:ptCount val="1"/>
                <c:pt idx="0">
                  <c:v>成田浄化センター</c:v>
                </c:pt>
              </c:strCache>
            </c:strRef>
          </c:tx>
          <c:spPr>
            <a:solidFill>
              <a:schemeClr val="accent4">
                <a:lumMod val="40000"/>
                <a:lumOff val="60000"/>
              </a:schemeClr>
            </a:solidFill>
            <a:ln>
              <a:solidFill>
                <a:schemeClr val="accent4">
                  <a:lumMod val="75000"/>
                </a:schemeClr>
              </a:solidFill>
            </a:ln>
            <a:effectLst/>
          </c:spPr>
          <c:invertIfNegative val="0"/>
          <c:cat>
            <c:strRef>
              <c:f>'02_COD'!$B$2:$B$18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'02_COD'!$C$2:$C$18</c:f>
              <c:numCache>
                <c:formatCode>#,##0.000_ </c:formatCode>
                <c:ptCount val="17"/>
                <c:pt idx="0">
                  <c:v>0.28115917808219176</c:v>
                </c:pt>
                <c:pt idx="1">
                  <c:v>0.33185013698630134</c:v>
                </c:pt>
                <c:pt idx="2">
                  <c:v>0.33156328767123283</c:v>
                </c:pt>
                <c:pt idx="3">
                  <c:v>0.30634575342465753</c:v>
                </c:pt>
                <c:pt idx="4">
                  <c:v>0.30309945205479449</c:v>
                </c:pt>
                <c:pt idx="5">
                  <c:v>0.30466767123287675</c:v>
                </c:pt>
                <c:pt idx="6">
                  <c:v>0.28000000000000003</c:v>
                </c:pt>
                <c:pt idx="7">
                  <c:v>0.28000000000000003</c:v>
                </c:pt>
                <c:pt idx="8">
                  <c:v>0.26713287671232872</c:v>
                </c:pt>
                <c:pt idx="9">
                  <c:v>0.26205424657534249</c:v>
                </c:pt>
                <c:pt idx="10">
                  <c:v>0.26003917808219179</c:v>
                </c:pt>
                <c:pt idx="11">
                  <c:v>0.53202054794520537</c:v>
                </c:pt>
                <c:pt idx="12">
                  <c:v>0.25207534246575336</c:v>
                </c:pt>
                <c:pt idx="13">
                  <c:v>0.24650520547945209</c:v>
                </c:pt>
                <c:pt idx="14">
                  <c:v>0.24</c:v>
                </c:pt>
                <c:pt idx="15">
                  <c:v>0.21299999999999999</c:v>
                </c:pt>
                <c:pt idx="16">
                  <c:v>0.22800000000000001</c:v>
                </c:pt>
              </c:numCache>
            </c:numRef>
          </c:val>
          <c:extLst>
            <c:ext xmlns:c16="http://schemas.microsoft.com/office/drawing/2014/chart" uri="{C3380CC4-5D6E-409C-BE32-E72D297353CC}">
              <c16:uniqueId val="{00000008-0AF6-480A-AD0D-75A4BB2120E6}"/>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834244767"/>
        <c:axId val="834258079"/>
      </c:barChart>
      <c:catAx>
        <c:axId val="834244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1100" baseline="0"/>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58079"/>
        <c:crosses val="autoZero"/>
        <c:auto val="1"/>
        <c:lblAlgn val="ctr"/>
        <c:lblOffset val="100"/>
        <c:noMultiLvlLbl val="0"/>
      </c:catAx>
      <c:valAx>
        <c:axId val="834258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汚濁負荷量</a:t>
                </a:r>
                <a:endParaRPr lang="en-US" altLang="ja-JP"/>
              </a:p>
              <a:p>
                <a:pPr>
                  <a:defRPr/>
                </a:pPr>
                <a:r>
                  <a:rPr lang="en-US" altLang="ja-JP"/>
                  <a:t>(kg/</a:t>
                </a:r>
                <a:r>
                  <a:rPr lang="ja-JP" altLang="en-US"/>
                  <a:t>日</a:t>
                </a:r>
                <a:r>
                  <a:rPr lang="en-US" altLang="ja-JP"/>
                  <a:t>)</a:t>
                </a:r>
                <a:endParaRPr lang="ja-JP" altLang="en-US"/>
              </a:p>
            </c:rich>
          </c:tx>
          <c:layout>
            <c:manualLayout>
              <c:xMode val="edge"/>
              <c:yMode val="edge"/>
              <c:x val="0"/>
              <c:y val="2.061510133880569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44767"/>
        <c:crosses val="autoZero"/>
        <c:crossBetween val="between"/>
      </c:valAx>
      <c:spPr>
        <a:noFill/>
        <a:ln>
          <a:noFill/>
        </a:ln>
        <a:effectLst/>
      </c:spPr>
    </c:plotArea>
    <c:legend>
      <c:legendPos val="r"/>
      <c:layout>
        <c:manualLayout>
          <c:xMode val="edge"/>
          <c:yMode val="edge"/>
          <c:x val="0.7347573112386151"/>
          <c:y val="0.3525091875758779"/>
          <c:w val="0.25706195158463668"/>
          <c:h val="0.362716417448976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汚濁負荷量（全窒素）の推移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86004970280949E-2"/>
          <c:y val="9.0544966240230354E-2"/>
          <c:w val="0.52587753973240181"/>
          <c:h val="0.8214059581343226"/>
        </c:manualLayout>
      </c:layout>
      <c:barChart>
        <c:barDir val="col"/>
        <c:grouping val="stacked"/>
        <c:varyColors val="0"/>
        <c:ser>
          <c:idx val="4"/>
          <c:order val="0"/>
          <c:tx>
            <c:strRef>
              <c:f>'03_T-N'!$G$1</c:f>
              <c:strCache>
                <c:ptCount val="1"/>
                <c:pt idx="0">
                  <c:v>汲取</c:v>
                </c:pt>
              </c:strCache>
            </c:strRef>
          </c:tx>
          <c:spPr>
            <a:solidFill>
              <a:schemeClr val="accent2">
                <a:lumMod val="50000"/>
              </a:schemeClr>
            </a:solidFill>
            <a:ln>
              <a:solidFill>
                <a:schemeClr val="tx1"/>
              </a:solidFill>
            </a:ln>
            <a:effectLst/>
          </c:spPr>
          <c:invertIfNegative val="0"/>
          <c:cat>
            <c:strRef>
              <c:f>'03_T-N'!$B$2:$B$18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'03_T-N'!$G$2:$G$18</c:f>
              <c:numCache>
                <c:formatCode>#,##0.000_ </c:formatCode>
                <c:ptCount val="17"/>
                <c:pt idx="0">
                  <c:v>11.224</c:v>
                </c:pt>
                <c:pt idx="1">
                  <c:v>11.138000000000002</c:v>
                </c:pt>
                <c:pt idx="2">
                  <c:v>10.845999999999998</c:v>
                </c:pt>
                <c:pt idx="3">
                  <c:v>10.510000000000002</c:v>
                </c:pt>
                <c:pt idx="4">
                  <c:v>10.262</c:v>
                </c:pt>
                <c:pt idx="5">
                  <c:v>10.164000000000001</c:v>
                </c:pt>
                <c:pt idx="6">
                  <c:v>8.76</c:v>
                </c:pt>
                <c:pt idx="7">
                  <c:v>7.65</c:v>
                </c:pt>
                <c:pt idx="8">
                  <c:v>6.6939999999999991</c:v>
                </c:pt>
                <c:pt idx="9">
                  <c:v>5.9939999999999998</c:v>
                </c:pt>
                <c:pt idx="10">
                  <c:v>5.37</c:v>
                </c:pt>
                <c:pt idx="11">
                  <c:v>4.6479999999999997</c:v>
                </c:pt>
                <c:pt idx="12">
                  <c:v>4.1659999999999995</c:v>
                </c:pt>
                <c:pt idx="13">
                  <c:v>3.63</c:v>
                </c:pt>
                <c:pt idx="14">
                  <c:v>3.1360000000000001</c:v>
                </c:pt>
                <c:pt idx="15">
                  <c:v>2.8820000000000001</c:v>
                </c:pt>
                <c:pt idx="16">
                  <c:v>2.6320000000000001</c:v>
                </c:pt>
              </c:numCache>
            </c:numRef>
          </c:val>
          <c:extLst>
            <c:ext xmlns:c16="http://schemas.microsoft.com/office/drawing/2014/chart" uri="{C3380CC4-5D6E-409C-BE32-E72D297353CC}">
              <c16:uniqueId val="{00000004-3E03-4242-BEF8-150F1B604F79}"/>
            </c:ext>
          </c:extLst>
        </c:ser>
        <c:ser>
          <c:idx val="3"/>
          <c:order val="1"/>
          <c:tx>
            <c:strRef>
              <c:f>'03_T-N'!$F$1</c:f>
              <c:strCache>
                <c:ptCount val="1"/>
                <c:pt idx="0">
                  <c:v>単独処理浄化槽</c:v>
                </c:pt>
              </c:strCache>
            </c:strRef>
          </c:tx>
          <c:spPr>
            <a:solidFill>
              <a:schemeClr val="accent4">
                <a:lumMod val="75000"/>
              </a:schemeClr>
            </a:solidFill>
            <a:ln>
              <a:solidFill>
                <a:schemeClr val="accent4">
                  <a:lumMod val="50000"/>
                </a:schemeClr>
              </a:solidFill>
            </a:ln>
            <a:effectLst/>
          </c:spPr>
          <c:invertIfNegative val="0"/>
          <c:cat>
            <c:strRef>
              <c:f>'03_T-N'!$B$2:$B$18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'03_T-N'!$F$2:$F$18</c:f>
              <c:numCache>
                <c:formatCode>#,##0.000_ </c:formatCode>
                <c:ptCount val="17"/>
                <c:pt idx="0">
                  <c:v>117.46</c:v>
                </c:pt>
                <c:pt idx="1">
                  <c:v>107.44300000000001</c:v>
                </c:pt>
                <c:pt idx="2">
                  <c:v>97.978999999999999</c:v>
                </c:pt>
                <c:pt idx="3">
                  <c:v>91.161000000000001</c:v>
                </c:pt>
                <c:pt idx="4">
                  <c:v>82.200999999999993</c:v>
                </c:pt>
                <c:pt idx="5">
                  <c:v>80.590999999999994</c:v>
                </c:pt>
                <c:pt idx="6">
                  <c:v>79.2</c:v>
                </c:pt>
                <c:pt idx="7">
                  <c:v>77.78</c:v>
                </c:pt>
                <c:pt idx="8">
                  <c:v>75.438999999999993</c:v>
                </c:pt>
                <c:pt idx="9">
                  <c:v>73.408999999999992</c:v>
                </c:pt>
                <c:pt idx="10">
                  <c:v>71.372000000000014</c:v>
                </c:pt>
                <c:pt idx="11">
                  <c:v>69.979000000000013</c:v>
                </c:pt>
                <c:pt idx="12">
                  <c:v>67.396000000000001</c:v>
                </c:pt>
                <c:pt idx="13">
                  <c:v>65.275000000000006</c:v>
                </c:pt>
                <c:pt idx="14">
                  <c:v>63.119</c:v>
                </c:pt>
                <c:pt idx="15">
                  <c:v>59.71</c:v>
                </c:pt>
                <c:pt idx="16">
                  <c:v>55.915999999999997</c:v>
                </c:pt>
              </c:numCache>
            </c:numRef>
          </c:val>
          <c:extLst>
            <c:ext xmlns:c16="http://schemas.microsoft.com/office/drawing/2014/chart" uri="{C3380CC4-5D6E-409C-BE32-E72D297353CC}">
              <c16:uniqueId val="{00000005-3E03-4242-BEF8-150F1B604F79}"/>
            </c:ext>
          </c:extLst>
        </c:ser>
        <c:ser>
          <c:idx val="2"/>
          <c:order val="2"/>
          <c:tx>
            <c:strRef>
              <c:f>'03_T-N'!$E$1</c:f>
              <c:strCache>
                <c:ptCount val="1"/>
                <c:pt idx="0">
                  <c:v>合併処理浄化槽</c:v>
                </c:pt>
              </c:strCache>
            </c:strRef>
          </c:tx>
          <c:spPr>
            <a:solidFill>
              <a:schemeClr val="accent1">
                <a:lumMod val="40000"/>
                <a:lumOff val="60000"/>
              </a:schemeClr>
            </a:solidFill>
            <a:ln>
              <a:solidFill>
                <a:schemeClr val="accent1">
                  <a:lumMod val="75000"/>
                </a:schemeClr>
              </a:solidFill>
            </a:ln>
            <a:effectLst/>
          </c:spPr>
          <c:invertIfNegative val="0"/>
          <c:cat>
            <c:strRef>
              <c:f>'03_T-N'!$B$2:$B$18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'03_T-N'!$E$2:$E$18</c:f>
              <c:numCache>
                <c:formatCode>#,##0.000_ </c:formatCode>
                <c:ptCount val="17"/>
                <c:pt idx="0">
                  <c:v>80.01400000000001</c:v>
                </c:pt>
                <c:pt idx="1">
                  <c:v>83.4375</c:v>
                </c:pt>
                <c:pt idx="2">
                  <c:v>85.249000000000009</c:v>
                </c:pt>
                <c:pt idx="3">
                  <c:v>86.528499999999994</c:v>
                </c:pt>
                <c:pt idx="4">
                  <c:v>88.076499999999996</c:v>
                </c:pt>
                <c:pt idx="5">
                  <c:v>89.462500000000006</c:v>
                </c:pt>
                <c:pt idx="6">
                  <c:v>90.93</c:v>
                </c:pt>
                <c:pt idx="7">
                  <c:v>90.94</c:v>
                </c:pt>
                <c:pt idx="8">
                  <c:v>91.539500000000004</c:v>
                </c:pt>
                <c:pt idx="9">
                  <c:v>92.543999999999983</c:v>
                </c:pt>
                <c:pt idx="10">
                  <c:v>92.850999999999985</c:v>
                </c:pt>
                <c:pt idx="11">
                  <c:v>93.705999999999989</c:v>
                </c:pt>
                <c:pt idx="12">
                  <c:v>94.756</c:v>
                </c:pt>
                <c:pt idx="13">
                  <c:v>95.18549999999999</c:v>
                </c:pt>
                <c:pt idx="14">
                  <c:v>94.744</c:v>
                </c:pt>
                <c:pt idx="15">
                  <c:v>95.484999999999999</c:v>
                </c:pt>
                <c:pt idx="16">
                  <c:v>96.129000000000005</c:v>
                </c:pt>
              </c:numCache>
            </c:numRef>
          </c:val>
          <c:extLst>
            <c:ext xmlns:c16="http://schemas.microsoft.com/office/drawing/2014/chart" uri="{C3380CC4-5D6E-409C-BE32-E72D297353CC}">
              <c16:uniqueId val="{00000006-3E03-4242-BEF8-150F1B604F79}"/>
            </c:ext>
          </c:extLst>
        </c:ser>
        <c:ser>
          <c:idx val="1"/>
          <c:order val="3"/>
          <c:tx>
            <c:strRef>
              <c:f>'03_T-N'!$D$1</c:f>
              <c:strCache>
                <c:ptCount val="1"/>
                <c:pt idx="0">
                  <c:v>農業集落排水処理施設</c:v>
                </c:pt>
              </c:strCache>
            </c:strRef>
          </c:tx>
          <c:spPr>
            <a:solidFill>
              <a:schemeClr val="accent6">
                <a:lumMod val="20000"/>
                <a:lumOff val="80000"/>
              </a:schemeClr>
            </a:solidFill>
            <a:ln>
              <a:solidFill>
                <a:schemeClr val="accent6">
                  <a:lumMod val="75000"/>
                </a:schemeClr>
              </a:solidFill>
            </a:ln>
            <a:effectLst/>
          </c:spPr>
          <c:invertIfNegative val="0"/>
          <c:cat>
            <c:strRef>
              <c:f>'03_T-N'!$B$2:$B$18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'03_T-N'!$D$2:$D$18</c:f>
              <c:numCache>
                <c:formatCode>#,##0.000_ </c:formatCode>
                <c:ptCount val="17"/>
                <c:pt idx="0">
                  <c:v>3.9450937499999998</c:v>
                </c:pt>
                <c:pt idx="1">
                  <c:v>2.8212178958333327</c:v>
                </c:pt>
                <c:pt idx="2">
                  <c:v>3.9173319027777787</c:v>
                </c:pt>
                <c:pt idx="3">
                  <c:v>5.8085403194444449</c:v>
                </c:pt>
                <c:pt idx="4">
                  <c:v>4.4568352847222226</c:v>
                </c:pt>
                <c:pt idx="5">
                  <c:v>4.5353165902777777</c:v>
                </c:pt>
                <c:pt idx="6">
                  <c:v>4.0199999999999996</c:v>
                </c:pt>
                <c:pt idx="7">
                  <c:v>4.5</c:v>
                </c:pt>
                <c:pt idx="8">
                  <c:v>4.3746613194444439</c:v>
                </c:pt>
                <c:pt idx="9">
                  <c:v>3.62</c:v>
                </c:pt>
                <c:pt idx="10">
                  <c:v>4.6419270833333339</c:v>
                </c:pt>
                <c:pt idx="11">
                  <c:v>4.0564156976553161</c:v>
                </c:pt>
                <c:pt idx="12">
                  <c:v>4.3765526318751071</c:v>
                </c:pt>
                <c:pt idx="13">
                  <c:v>5.2074939082341274</c:v>
                </c:pt>
                <c:pt idx="14">
                  <c:v>7.7409999999999997</c:v>
                </c:pt>
                <c:pt idx="15">
                  <c:v>8.0950000000000006</c:v>
                </c:pt>
                <c:pt idx="16">
                  <c:v>11.721</c:v>
                </c:pt>
              </c:numCache>
            </c:numRef>
          </c:val>
          <c:extLst>
            <c:ext xmlns:c16="http://schemas.microsoft.com/office/drawing/2014/chart" uri="{C3380CC4-5D6E-409C-BE32-E72D297353CC}">
              <c16:uniqueId val="{00000007-3E03-4242-BEF8-150F1B604F79}"/>
            </c:ext>
          </c:extLst>
        </c:ser>
        <c:ser>
          <c:idx val="0"/>
          <c:order val="4"/>
          <c:tx>
            <c:strRef>
              <c:f>'03_T-N'!$C$1</c:f>
              <c:strCache>
                <c:ptCount val="1"/>
                <c:pt idx="0">
                  <c:v>成田浄化センター</c:v>
                </c:pt>
              </c:strCache>
            </c:strRef>
          </c:tx>
          <c:spPr>
            <a:solidFill>
              <a:schemeClr val="accent4">
                <a:lumMod val="40000"/>
                <a:lumOff val="60000"/>
              </a:schemeClr>
            </a:solidFill>
            <a:ln>
              <a:solidFill>
                <a:schemeClr val="accent4">
                  <a:lumMod val="75000"/>
                </a:schemeClr>
              </a:solidFill>
            </a:ln>
            <a:effectLst/>
          </c:spPr>
          <c:invertIfNegative val="0"/>
          <c:cat>
            <c:strRef>
              <c:f>'03_T-N'!$B$2:$B$18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'03_T-N'!$C$2:$C$18</c:f>
              <c:numCache>
                <c:formatCode>#,##0.000_ </c:formatCode>
                <c:ptCount val="17"/>
                <c:pt idx="0">
                  <c:v>0.39362284931506852</c:v>
                </c:pt>
                <c:pt idx="1">
                  <c:v>0.33185013698630134</c:v>
                </c:pt>
                <c:pt idx="2">
                  <c:v>0.42826924657534243</c:v>
                </c:pt>
                <c:pt idx="3">
                  <c:v>0.2986871095890411</c:v>
                </c:pt>
                <c:pt idx="4">
                  <c:v>0.25510870547945202</c:v>
                </c:pt>
                <c:pt idx="5">
                  <c:v>0.40368466438356165</c:v>
                </c:pt>
                <c:pt idx="6">
                  <c:v>0.28000000000000003</c:v>
                </c:pt>
                <c:pt idx="7">
                  <c:v>0.18</c:v>
                </c:pt>
                <c:pt idx="8">
                  <c:v>0.27381119863013692</c:v>
                </c:pt>
                <c:pt idx="9">
                  <c:v>0.22711368036529681</c:v>
                </c:pt>
                <c:pt idx="10">
                  <c:v>0.25787218493150688</c:v>
                </c:pt>
                <c:pt idx="11">
                  <c:v>0.20855205479452046</c:v>
                </c:pt>
                <c:pt idx="12">
                  <c:v>0.27308162100456618</c:v>
                </c:pt>
                <c:pt idx="13">
                  <c:v>0.27937256621004558</c:v>
                </c:pt>
                <c:pt idx="14">
                  <c:v>0.26</c:v>
                </c:pt>
                <c:pt idx="15">
                  <c:v>0.27400000000000002</c:v>
                </c:pt>
                <c:pt idx="16">
                  <c:v>0.31</c:v>
                </c:pt>
              </c:numCache>
            </c:numRef>
          </c:val>
          <c:extLst>
            <c:ext xmlns:c16="http://schemas.microsoft.com/office/drawing/2014/chart" uri="{C3380CC4-5D6E-409C-BE32-E72D297353CC}">
              <c16:uniqueId val="{00000008-3E03-4242-BEF8-150F1B604F79}"/>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834244767"/>
        <c:axId val="834258079"/>
      </c:barChart>
      <c:catAx>
        <c:axId val="834244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1100" baseline="0"/>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58079"/>
        <c:crosses val="autoZero"/>
        <c:auto val="1"/>
        <c:lblAlgn val="ctr"/>
        <c:lblOffset val="100"/>
        <c:noMultiLvlLbl val="0"/>
      </c:catAx>
      <c:valAx>
        <c:axId val="834258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汚濁負荷量</a:t>
                </a:r>
                <a:endParaRPr lang="en-US" altLang="ja-JP"/>
              </a:p>
              <a:p>
                <a:pPr>
                  <a:defRPr/>
                </a:pPr>
                <a:r>
                  <a:rPr lang="en-US" altLang="ja-JP"/>
                  <a:t>(kg/</a:t>
                </a:r>
                <a:r>
                  <a:rPr lang="ja-JP" altLang="en-US"/>
                  <a:t>日</a:t>
                </a:r>
                <a:r>
                  <a:rPr lang="en-US" altLang="ja-JP"/>
                  <a:t>)</a:t>
                </a:r>
                <a:endParaRPr lang="ja-JP" altLang="en-US"/>
              </a:p>
            </c:rich>
          </c:tx>
          <c:layout>
            <c:manualLayout>
              <c:xMode val="edge"/>
              <c:yMode val="edge"/>
              <c:x val="0"/>
              <c:y val="2.061510133880569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44767"/>
        <c:crosses val="autoZero"/>
        <c:crossBetween val="between"/>
      </c:valAx>
      <c:spPr>
        <a:noFill/>
        <a:ln>
          <a:noFill/>
        </a:ln>
        <a:effectLst/>
      </c:spPr>
    </c:plotArea>
    <c:legend>
      <c:legendPos val="r"/>
      <c:layout>
        <c:manualLayout>
          <c:xMode val="edge"/>
          <c:yMode val="edge"/>
          <c:x val="0.7347573112386151"/>
          <c:y val="0.3525091875758779"/>
          <c:w val="0.25706195158463668"/>
          <c:h val="0.362716417448976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汚濁負荷量（全りん）の推移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86004970280949E-2"/>
          <c:y val="9.0544966240230354E-2"/>
          <c:w val="0.52587753973240181"/>
          <c:h val="0.8214059581343226"/>
        </c:manualLayout>
      </c:layout>
      <c:barChart>
        <c:barDir val="col"/>
        <c:grouping val="stacked"/>
        <c:varyColors val="0"/>
        <c:ser>
          <c:idx val="4"/>
          <c:order val="0"/>
          <c:tx>
            <c:strRef>
              <c:f>'04_T-P'!$G$1</c:f>
              <c:strCache>
                <c:ptCount val="1"/>
                <c:pt idx="0">
                  <c:v>汲取</c:v>
                </c:pt>
              </c:strCache>
            </c:strRef>
          </c:tx>
          <c:spPr>
            <a:solidFill>
              <a:schemeClr val="accent2">
                <a:lumMod val="50000"/>
              </a:schemeClr>
            </a:solidFill>
            <a:ln>
              <a:solidFill>
                <a:schemeClr val="tx1"/>
              </a:solidFill>
            </a:ln>
            <a:effectLst/>
          </c:spPr>
          <c:invertIfNegative val="0"/>
          <c:cat>
            <c:strRef>
              <c:f>'04_T-P'!$B$2:$B$18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'04_T-P'!$G$2:$G$18</c:f>
              <c:numCache>
                <c:formatCode>#,##0.000_ </c:formatCode>
                <c:ptCount val="17"/>
                <c:pt idx="0">
                  <c:v>1.6836</c:v>
                </c:pt>
                <c:pt idx="1">
                  <c:v>1.6706999999999996</c:v>
                </c:pt>
                <c:pt idx="2">
                  <c:v>1.6269</c:v>
                </c:pt>
                <c:pt idx="3">
                  <c:v>1.5764999999999998</c:v>
                </c:pt>
                <c:pt idx="4">
                  <c:v>1.5392999999999999</c:v>
                </c:pt>
                <c:pt idx="5">
                  <c:v>1.5246000000000002</c:v>
                </c:pt>
                <c:pt idx="6">
                  <c:v>1.31</c:v>
                </c:pt>
                <c:pt idx="7">
                  <c:v>1.1499999999999999</c:v>
                </c:pt>
                <c:pt idx="8">
                  <c:v>1.0040999999999998</c:v>
                </c:pt>
                <c:pt idx="9">
                  <c:v>0.8990999999999999</c:v>
                </c:pt>
                <c:pt idx="10">
                  <c:v>0.8055000000000001</c:v>
                </c:pt>
                <c:pt idx="11">
                  <c:v>0.69720000000000004</c:v>
                </c:pt>
                <c:pt idx="12">
                  <c:v>0.62490000000000001</c:v>
                </c:pt>
                <c:pt idx="13">
                  <c:v>0.54449999999999998</c:v>
                </c:pt>
                <c:pt idx="14">
                  <c:v>0.47</c:v>
                </c:pt>
                <c:pt idx="15">
                  <c:v>0.432</c:v>
                </c:pt>
                <c:pt idx="16">
                  <c:v>0.39500000000000002</c:v>
                </c:pt>
              </c:numCache>
            </c:numRef>
          </c:val>
          <c:extLst>
            <c:ext xmlns:c16="http://schemas.microsoft.com/office/drawing/2014/chart" uri="{C3380CC4-5D6E-409C-BE32-E72D297353CC}">
              <c16:uniqueId val="{00000004-7820-4A1A-BFAB-F2D1282E818D}"/>
            </c:ext>
          </c:extLst>
        </c:ser>
        <c:ser>
          <c:idx val="6"/>
          <c:order val="1"/>
          <c:tx>
            <c:strRef>
              <c:f>'04_T-P'!$F$1</c:f>
              <c:strCache>
                <c:ptCount val="1"/>
                <c:pt idx="0">
                  <c:v>単独処理浄化槽</c:v>
                </c:pt>
              </c:strCache>
            </c:strRef>
          </c:tx>
          <c:spPr>
            <a:solidFill>
              <a:schemeClr val="accent4">
                <a:lumMod val="75000"/>
              </a:schemeClr>
            </a:solidFill>
            <a:ln>
              <a:solidFill>
                <a:schemeClr val="accent4">
                  <a:lumMod val="50000"/>
                </a:schemeClr>
              </a:solidFill>
            </a:ln>
            <a:effectLst/>
          </c:spPr>
          <c:invertIfNegative val="0"/>
          <c:cat>
            <c:strRef>
              <c:f>'04_T-P'!$B$2:$B$18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'04_T-P'!$F$2:$F$18</c:f>
              <c:numCache>
                <c:formatCode>#,##0.000_ </c:formatCode>
                <c:ptCount val="17"/>
                <c:pt idx="0">
                  <c:v>15.102</c:v>
                </c:pt>
                <c:pt idx="1">
                  <c:v>13.8141</c:v>
                </c:pt>
                <c:pt idx="2">
                  <c:v>12.597300000000001</c:v>
                </c:pt>
                <c:pt idx="3">
                  <c:v>11.720700000000001</c:v>
                </c:pt>
                <c:pt idx="4">
                  <c:v>10.568700000000002</c:v>
                </c:pt>
                <c:pt idx="5">
                  <c:v>10.361700000000001</c:v>
                </c:pt>
                <c:pt idx="6">
                  <c:v>10.18</c:v>
                </c:pt>
                <c:pt idx="7">
                  <c:v>10</c:v>
                </c:pt>
                <c:pt idx="8">
                  <c:v>9.6993000000000009</c:v>
                </c:pt>
                <c:pt idx="9">
                  <c:v>9.4383000000000017</c:v>
                </c:pt>
                <c:pt idx="10">
                  <c:v>9.1763999999999992</c:v>
                </c:pt>
                <c:pt idx="11">
                  <c:v>8.9972999999999992</c:v>
                </c:pt>
                <c:pt idx="12">
                  <c:v>8.6652000000000005</c:v>
                </c:pt>
                <c:pt idx="13">
                  <c:v>8.3925000000000001</c:v>
                </c:pt>
                <c:pt idx="14">
                  <c:v>8.1150000000000002</c:v>
                </c:pt>
                <c:pt idx="15">
                  <c:v>7.6769999999999996</c:v>
                </c:pt>
                <c:pt idx="16">
                  <c:v>7.1890000000000001</c:v>
                </c:pt>
              </c:numCache>
            </c:numRef>
          </c:val>
          <c:extLst>
            <c:ext xmlns:c16="http://schemas.microsoft.com/office/drawing/2014/chart" uri="{C3380CC4-5D6E-409C-BE32-E72D297353CC}">
              <c16:uniqueId val="{00000005-7820-4A1A-BFAB-F2D1282E818D}"/>
            </c:ext>
          </c:extLst>
        </c:ser>
        <c:ser>
          <c:idx val="5"/>
          <c:order val="2"/>
          <c:tx>
            <c:strRef>
              <c:f>'04_T-P'!$E$1</c:f>
              <c:strCache>
                <c:ptCount val="1"/>
                <c:pt idx="0">
                  <c:v>合併処理浄化槽</c:v>
                </c:pt>
              </c:strCache>
            </c:strRef>
          </c:tx>
          <c:spPr>
            <a:solidFill>
              <a:schemeClr val="accent1">
                <a:lumMod val="40000"/>
                <a:lumOff val="60000"/>
              </a:schemeClr>
            </a:solidFill>
            <a:ln>
              <a:solidFill>
                <a:schemeClr val="accent1">
                  <a:lumMod val="75000"/>
                  <a:alpha val="94000"/>
                </a:schemeClr>
              </a:solidFill>
            </a:ln>
            <a:effectLst/>
          </c:spPr>
          <c:invertIfNegative val="0"/>
          <c:cat>
            <c:strRef>
              <c:f>'04_T-P'!$B$2:$B$18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'04_T-P'!$E$2:$E$18</c:f>
              <c:numCache>
                <c:formatCode>#,##0.000_ </c:formatCode>
                <c:ptCount val="17"/>
                <c:pt idx="0">
                  <c:v>9.9558400000000002</c:v>
                </c:pt>
                <c:pt idx="1">
                  <c:v>10.55552</c:v>
                </c:pt>
                <c:pt idx="2">
                  <c:v>10.928640000000001</c:v>
                </c:pt>
                <c:pt idx="3">
                  <c:v>11.2128</c:v>
                </c:pt>
                <c:pt idx="4">
                  <c:v>11.54304</c:v>
                </c:pt>
                <c:pt idx="5">
                  <c:v>11.83872</c:v>
                </c:pt>
                <c:pt idx="6">
                  <c:v>12.14</c:v>
                </c:pt>
                <c:pt idx="7">
                  <c:v>12.219999999999999</c:v>
                </c:pt>
                <c:pt idx="8">
                  <c:v>12.37312</c:v>
                </c:pt>
                <c:pt idx="9">
                  <c:v>12.499840000000001</c:v>
                </c:pt>
                <c:pt idx="10">
                  <c:v>12.618240000000002</c:v>
                </c:pt>
                <c:pt idx="11">
                  <c:v>12.719999999999999</c:v>
                </c:pt>
                <c:pt idx="12">
                  <c:v>12.826879999999999</c:v>
                </c:pt>
                <c:pt idx="13">
                  <c:v>12.872960000000001</c:v>
                </c:pt>
                <c:pt idx="14">
                  <c:v>12.821999999999999</c:v>
                </c:pt>
                <c:pt idx="15">
                  <c:v>12.943</c:v>
                </c:pt>
                <c:pt idx="16">
                  <c:v>13.018000000000001</c:v>
                </c:pt>
              </c:numCache>
            </c:numRef>
          </c:val>
          <c:extLst>
            <c:ext xmlns:c16="http://schemas.microsoft.com/office/drawing/2014/chart" uri="{C3380CC4-5D6E-409C-BE32-E72D297353CC}">
              <c16:uniqueId val="{00000006-7820-4A1A-BFAB-F2D1282E818D}"/>
            </c:ext>
          </c:extLst>
        </c:ser>
        <c:ser>
          <c:idx val="7"/>
          <c:order val="3"/>
          <c:tx>
            <c:strRef>
              <c:f>'04_T-P'!$D$1</c:f>
              <c:strCache>
                <c:ptCount val="1"/>
                <c:pt idx="0">
                  <c:v>農業集落排水処理施設</c:v>
                </c:pt>
              </c:strCache>
            </c:strRef>
          </c:tx>
          <c:spPr>
            <a:solidFill>
              <a:schemeClr val="accent6">
                <a:lumMod val="20000"/>
                <a:lumOff val="80000"/>
              </a:schemeClr>
            </a:solidFill>
            <a:ln>
              <a:solidFill>
                <a:schemeClr val="accent6">
                  <a:lumMod val="75000"/>
                </a:schemeClr>
              </a:solidFill>
            </a:ln>
            <a:effectLst/>
          </c:spPr>
          <c:invertIfNegative val="0"/>
          <c:cat>
            <c:strRef>
              <c:f>'04_T-P'!$B$2:$B$18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'04_T-P'!$D$2:$D$18</c:f>
              <c:numCache>
                <c:formatCode>#,##0.000_ </c:formatCode>
                <c:ptCount val="17"/>
                <c:pt idx="0">
                  <c:v>0.79703875000000002</c:v>
                </c:pt>
                <c:pt idx="1">
                  <c:v>0.77774054861111108</c:v>
                </c:pt>
                <c:pt idx="2">
                  <c:v>0.87211268749999993</c:v>
                </c:pt>
                <c:pt idx="3">
                  <c:v>0.96276688888888895</c:v>
                </c:pt>
                <c:pt idx="4">
                  <c:v>0.83033893749999999</c:v>
                </c:pt>
                <c:pt idx="5">
                  <c:v>0.87914078472222235</c:v>
                </c:pt>
                <c:pt idx="6">
                  <c:v>0.98</c:v>
                </c:pt>
                <c:pt idx="7">
                  <c:v>1.1100000000000001</c:v>
                </c:pt>
                <c:pt idx="8">
                  <c:v>1.2979457638888889</c:v>
                </c:pt>
                <c:pt idx="9">
                  <c:v>1.1299339791666667</c:v>
                </c:pt>
                <c:pt idx="10">
                  <c:v>1.3641172222222222</c:v>
                </c:pt>
                <c:pt idx="11">
                  <c:v>1.3616729930608891</c:v>
                </c:pt>
                <c:pt idx="12">
                  <c:v>1.215825705963582</c:v>
                </c:pt>
                <c:pt idx="13">
                  <c:v>1.4574329859196322</c:v>
                </c:pt>
                <c:pt idx="14">
                  <c:v>2.6320000000000001</c:v>
                </c:pt>
                <c:pt idx="15">
                  <c:v>1.8049999999999999</c:v>
                </c:pt>
                <c:pt idx="16">
                  <c:v>2.597</c:v>
                </c:pt>
              </c:numCache>
            </c:numRef>
          </c:val>
          <c:extLst>
            <c:ext xmlns:c16="http://schemas.microsoft.com/office/drawing/2014/chart" uri="{C3380CC4-5D6E-409C-BE32-E72D297353CC}">
              <c16:uniqueId val="{00000007-7820-4A1A-BFAB-F2D1282E818D}"/>
            </c:ext>
          </c:extLst>
        </c:ser>
        <c:ser>
          <c:idx val="8"/>
          <c:order val="4"/>
          <c:tx>
            <c:strRef>
              <c:f>'04_T-P'!$C$1</c:f>
              <c:strCache>
                <c:ptCount val="1"/>
                <c:pt idx="0">
                  <c:v>成田浄化センター</c:v>
                </c:pt>
              </c:strCache>
            </c:strRef>
          </c:tx>
          <c:spPr>
            <a:solidFill>
              <a:schemeClr val="accent4">
                <a:lumMod val="40000"/>
                <a:lumOff val="60000"/>
              </a:schemeClr>
            </a:solidFill>
            <a:ln>
              <a:solidFill>
                <a:schemeClr val="accent4">
                  <a:lumMod val="75000"/>
                </a:schemeClr>
              </a:solidFill>
            </a:ln>
            <a:effectLst/>
          </c:spPr>
          <c:invertIfNegative val="0"/>
          <c:cat>
            <c:strRef>
              <c:f>'04_T-P'!$B$2:$B$18</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R01</c:v>
                </c:pt>
                <c:pt idx="13">
                  <c:v>R02</c:v>
                </c:pt>
                <c:pt idx="14">
                  <c:v>R03</c:v>
                </c:pt>
                <c:pt idx="15">
                  <c:v>R04</c:v>
                </c:pt>
                <c:pt idx="16">
                  <c:v>R05</c:v>
                </c:pt>
              </c:strCache>
            </c:strRef>
          </c:cat>
          <c:val>
            <c:numRef>
              <c:f>'04_T-P'!$C$2:$C$18</c:f>
              <c:numCache>
                <c:formatCode>#,##0.000_ </c:formatCode>
                <c:ptCount val="17"/>
                <c:pt idx="0">
                  <c:v>6.3260815068493141E-3</c:v>
                </c:pt>
                <c:pt idx="1">
                  <c:v>1.8804841095890409E-2</c:v>
                </c:pt>
                <c:pt idx="2">
                  <c:v>8.012779452054794E-3</c:v>
                </c:pt>
                <c:pt idx="3">
                  <c:v>1.5317287671232875E-2</c:v>
                </c:pt>
                <c:pt idx="4">
                  <c:v>6.314571917808218E-3</c:v>
                </c:pt>
                <c:pt idx="5">
                  <c:v>0.10104811095890411</c:v>
                </c:pt>
                <c:pt idx="6">
                  <c:v>0.01</c:v>
                </c:pt>
                <c:pt idx="7">
                  <c:v>0.01</c:v>
                </c:pt>
                <c:pt idx="8">
                  <c:v>1.6250583333333336E-2</c:v>
                </c:pt>
                <c:pt idx="9">
                  <c:v>2.2056232420091328E-2</c:v>
                </c:pt>
                <c:pt idx="10">
                  <c:v>6.717678767123288E-3</c:v>
                </c:pt>
                <c:pt idx="11">
                  <c:v>1.2768493150684929E-2</c:v>
                </c:pt>
                <c:pt idx="12">
                  <c:v>1.260376712328767E-2</c:v>
                </c:pt>
                <c:pt idx="13">
                  <c:v>4.9301041095890412E-3</c:v>
                </c:pt>
                <c:pt idx="14">
                  <c:v>5.0000000000000001E-3</c:v>
                </c:pt>
                <c:pt idx="15">
                  <c:v>4.0000000000000001E-3</c:v>
                </c:pt>
                <c:pt idx="16">
                  <c:v>5.0000000000000001E-3</c:v>
                </c:pt>
              </c:numCache>
            </c:numRef>
          </c:val>
          <c:extLst>
            <c:ext xmlns:c16="http://schemas.microsoft.com/office/drawing/2014/chart" uri="{C3380CC4-5D6E-409C-BE32-E72D297353CC}">
              <c16:uniqueId val="{00000008-7820-4A1A-BFAB-F2D1282E818D}"/>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834244767"/>
        <c:axId val="834258079"/>
      </c:barChart>
      <c:catAx>
        <c:axId val="8342447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1100" baseline="0"/>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58079"/>
        <c:crosses val="autoZero"/>
        <c:auto val="1"/>
        <c:lblAlgn val="ctr"/>
        <c:lblOffset val="100"/>
        <c:noMultiLvlLbl val="0"/>
      </c:catAx>
      <c:valAx>
        <c:axId val="834258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汚濁負荷量</a:t>
                </a:r>
                <a:endParaRPr lang="en-US" altLang="ja-JP"/>
              </a:p>
              <a:p>
                <a:pPr>
                  <a:defRPr/>
                </a:pPr>
                <a:r>
                  <a:rPr lang="en-US" altLang="ja-JP"/>
                  <a:t>(kg/</a:t>
                </a:r>
                <a:r>
                  <a:rPr lang="ja-JP" altLang="en-US"/>
                  <a:t>日</a:t>
                </a:r>
                <a:r>
                  <a:rPr lang="en-US" altLang="ja-JP"/>
                  <a:t>)</a:t>
                </a:r>
                <a:endParaRPr lang="ja-JP" altLang="en-US"/>
              </a:p>
            </c:rich>
          </c:tx>
          <c:layout>
            <c:manualLayout>
              <c:xMode val="edge"/>
              <c:yMode val="edge"/>
              <c:x val="0"/>
              <c:y val="2.061510133880569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4244767"/>
        <c:crosses val="autoZero"/>
        <c:crossBetween val="between"/>
      </c:valAx>
      <c:spPr>
        <a:noFill/>
        <a:ln>
          <a:noFill/>
        </a:ln>
        <a:effectLst/>
      </c:spPr>
    </c:plotArea>
    <c:legend>
      <c:legendPos val="r"/>
      <c:layout>
        <c:manualLayout>
          <c:xMode val="edge"/>
          <c:yMode val="edge"/>
          <c:x val="0.7347573112386151"/>
          <c:y val="0.3525091875758779"/>
          <c:w val="0.25706195158463668"/>
          <c:h val="0.362716417448976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lumMod val="40000"/>
          <a:lumOff val="60000"/>
        </a:schemeClr>
      </a:solidFill>
      <a:round/>
    </a:ln>
    <a:effectLst/>
  </c:spPr>
  <c:txPr>
    <a:bodyPr/>
    <a:lstStyle/>
    <a:p>
      <a:pPr>
        <a:defRPr/>
      </a:pPr>
      <a:endParaRPr lang="ja-JP"/>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chartsheets/_rels/sheet2.xml.rels><?xml version="1.0" encoding="UTF-8" standalone="yes"?><Relationships xmlns="http://schemas.openxmlformats.org/package/2006/relationships"><Relationship Id="rId1" Target="../drawings/drawing3.xml" Type="http://schemas.openxmlformats.org/officeDocument/2006/relationships/drawing"/></Relationships>
</file>

<file path=xl/chartsheets/_rels/sheet3.xml.rels><?xml version="1.0" encoding="UTF-8" standalone="yes"?><Relationships xmlns="http://schemas.openxmlformats.org/package/2006/relationships"><Relationship Id="rId1" Target="../drawings/drawing5.xml" Type="http://schemas.openxmlformats.org/officeDocument/2006/relationships/drawing"/></Relationships>
</file>

<file path=xl/chartsheets/_rels/sheet4.xml.rels><?xml version="1.0" encoding="UTF-8" standalone="yes"?><Relationships xmlns="http://schemas.openxmlformats.org/package/2006/relationships"><Relationship Id="rId1" Target="../drawings/drawing7.xml" Type="http://schemas.openxmlformats.org/officeDocument/2006/relationships/drawing"/></Relationships>
</file>

<file path=xl/chartsheets/_rels/sheet5.xml.rels><?xml version="1.0" encoding="UTF-8" standalone="yes"?><Relationships xmlns="http://schemas.openxmlformats.org/package/2006/relationships"><Relationship Id="rId1" Target="../drawings/drawing9.xml" Type="http://schemas.openxmlformats.org/officeDocument/2006/relationships/drawing"/></Relationships>
</file>

<file path=xl/chartsheets/_rels/sheet6.xml.rels><?xml version="1.0" encoding="UTF-8" standalone="yes"?><Relationships xmlns="http://schemas.openxmlformats.org/package/2006/relationships"><Relationship Id="rId1" Target="../drawings/drawing11.xml" Type="http://schemas.openxmlformats.org/officeDocument/2006/relationships/drawing"/></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tabColor rgb="FF99FF99"/>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99FF99"/>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9" tint="-0.249977111117893"/>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theme="7" tint="0.39997558519241921"/>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5" tint="-0.249977111117893"/>
  </sheetPr>
  <sheetViews>
    <sheetView tabSelected="1"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theme="4" tint="-0.249977111117893"/>
  </sheetPr>
  <sheetViews>
    <sheetView workbookViewId="0"/>
  </sheetViews>
  <pageMargins left="0.7" right="0.7" top="0.75" bottom="0.75" header="0.3" footer="0.3"/>
  <drawing r:id="rId1"/>
</chartsheet>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1.xml.rels><?xml version="1.0" encoding="UTF-8" standalone="yes"?><Relationships xmlns="http://schemas.openxmlformats.org/package/2006/relationships"><Relationship Id="rId1" Target="../charts/chart6.xml" Type="http://schemas.openxmlformats.org/officeDocument/2006/relationships/chart"/></Relationships>
</file>

<file path=xl/drawings/_rels/drawing3.xml.rels><?xml version="1.0" encoding="UTF-8" standalone="yes"?><Relationships xmlns="http://schemas.openxmlformats.org/package/2006/relationships"><Relationship Id="rId1" Target="../charts/chart2.xml" Type="http://schemas.openxmlformats.org/officeDocument/2006/relationships/chart"/></Relationships>
</file>

<file path=xl/drawings/_rels/drawing5.xml.rels><?xml version="1.0" encoding="UTF-8" standalone="yes"?><Relationships xmlns="http://schemas.openxmlformats.org/package/2006/relationships"><Relationship Id="rId1" Target="../charts/chart3.xml" Type="http://schemas.openxmlformats.org/officeDocument/2006/relationships/chart"/></Relationships>
</file>

<file path=xl/drawings/_rels/drawing7.xml.rels><?xml version="1.0" encoding="UTF-8" standalone="yes"?><Relationships xmlns="http://schemas.openxmlformats.org/package/2006/relationships"><Relationship Id="rId1" Target="../charts/chart4.xml" Type="http://schemas.openxmlformats.org/officeDocument/2006/relationships/chart"/></Relationships>
</file>

<file path=xl/drawings/_rels/drawing9.xml.rels><?xml version="1.0" encoding="UTF-8" standalone="yes"?><Relationships xmlns="http://schemas.openxmlformats.org/package/2006/relationships"><Relationship Id="rId1" Target="../charts/chart5.xml" Type="http://schemas.openxmlformats.org/officeDocument/2006/relationships/chart"/></Relationships>
</file>

<file path=xl/drawings/drawing1.xml><?xml version="1.0" encoding="utf-8"?>
<xdr:wsDr xmlns:xdr="http://schemas.openxmlformats.org/drawingml/2006/spreadsheetDrawing" xmlns:a="http://schemas.openxmlformats.org/drawingml/2006/main">
  <xdr:absoluteAnchor>
    <xdr:pos x="0" y="0"/>
    <xdr:ext cx="9296400" cy="6070600"/>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0.59958</cdr:x>
      <cdr:y>0.71339</cdr:y>
    </cdr:from>
    <cdr:to>
      <cdr:x>0.62432</cdr:x>
      <cdr:y>0.91288</cdr:y>
    </cdr:to>
    <cdr:sp macro="" textlink="">
      <cdr:nvSpPr>
        <cdr:cNvPr id="3" name="右中かっこ 2"/>
        <cdr:cNvSpPr/>
      </cdr:nvSpPr>
      <cdr:spPr>
        <a:xfrm xmlns:a="http://schemas.openxmlformats.org/drawingml/2006/main">
          <a:off x="5573937" y="4330699"/>
          <a:ext cx="229964" cy="1211029"/>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0.59937</cdr:x>
      <cdr:y>0.35416</cdr:y>
    </cdr:from>
    <cdr:to>
      <cdr:x>0.62637</cdr:x>
      <cdr:y>0.71234</cdr:y>
    </cdr:to>
    <cdr:sp macro="" textlink="">
      <cdr:nvSpPr>
        <cdr:cNvPr id="4" name="右中かっこ 3"/>
        <cdr:cNvSpPr/>
      </cdr:nvSpPr>
      <cdr:spPr>
        <a:xfrm xmlns:a="http://schemas.openxmlformats.org/drawingml/2006/main">
          <a:off x="5571983" y="2149964"/>
          <a:ext cx="250967" cy="2174386"/>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0.6333</cdr:x>
      <cdr:y>0.47556</cdr:y>
    </cdr:from>
    <cdr:to>
      <cdr:x>0.73911</cdr:x>
      <cdr:y>0.58998</cdr:y>
    </cdr:to>
    <cdr:sp macro="" textlink="">
      <cdr:nvSpPr>
        <cdr:cNvPr id="5" name="テキスト ボックス 4"/>
        <cdr:cNvSpPr txBox="1"/>
      </cdr:nvSpPr>
      <cdr:spPr>
        <a:xfrm xmlns:a="http://schemas.openxmlformats.org/drawingml/2006/main">
          <a:off x="5898920" y="2891632"/>
          <a:ext cx="985574" cy="6957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処理済みの</a:t>
          </a:r>
          <a:endParaRPr lang="en-US" altLang="ja-JP" sz="1100"/>
        </a:p>
        <a:p xmlns:a="http://schemas.openxmlformats.org/drawingml/2006/main">
          <a:r>
            <a:rPr lang="ja-JP" altLang="en-US" sz="1100"/>
            <a:t>生活排水</a:t>
          </a:r>
          <a:endParaRPr lang="en-US" altLang="ja-JP" sz="1100"/>
        </a:p>
      </cdr:txBody>
    </cdr:sp>
  </cdr:relSizeAnchor>
  <cdr:relSizeAnchor xmlns:cdr="http://schemas.openxmlformats.org/drawingml/2006/chartDrawing">
    <cdr:from>
      <cdr:x>0.63416</cdr:x>
      <cdr:y>0.75451</cdr:y>
    </cdr:from>
    <cdr:to>
      <cdr:x>0.73997</cdr:x>
      <cdr:y>0.86893</cdr:y>
    </cdr:to>
    <cdr:sp macro="" textlink="">
      <cdr:nvSpPr>
        <cdr:cNvPr id="6" name="テキスト ボックス 5"/>
        <cdr:cNvSpPr txBox="1"/>
      </cdr:nvSpPr>
      <cdr:spPr>
        <a:xfrm xmlns:a="http://schemas.openxmlformats.org/drawingml/2006/main">
          <a:off x="5906946" y="4587815"/>
          <a:ext cx="985574" cy="6957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未処理の</a:t>
          </a:r>
          <a:endParaRPr lang="en-US" altLang="ja-JP" sz="1100"/>
        </a:p>
        <a:p xmlns:a="http://schemas.openxmlformats.org/drawingml/2006/main">
          <a:r>
            <a:rPr lang="ja-JP" altLang="en-US" sz="1100"/>
            <a:t>生活排水</a:t>
          </a:r>
          <a:endParaRPr lang="en-US" altLang="ja-JP"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96400" cy="6070600"/>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0.59958</cdr:x>
      <cdr:y>0.70293</cdr:y>
    </cdr:from>
    <cdr:to>
      <cdr:x>0.62295</cdr:x>
      <cdr:y>0.91288</cdr:y>
    </cdr:to>
    <cdr:sp macro="" textlink="">
      <cdr:nvSpPr>
        <cdr:cNvPr id="3" name="右中かっこ 2"/>
        <cdr:cNvSpPr/>
      </cdr:nvSpPr>
      <cdr:spPr>
        <a:xfrm xmlns:a="http://schemas.openxmlformats.org/drawingml/2006/main">
          <a:off x="5573937" y="4267200"/>
          <a:ext cx="217264" cy="1274529"/>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0.59937</cdr:x>
      <cdr:y>0.27257</cdr:y>
    </cdr:from>
    <cdr:to>
      <cdr:x>0.625</cdr:x>
      <cdr:y>0.70397</cdr:y>
    </cdr:to>
    <cdr:sp macro="" textlink="">
      <cdr:nvSpPr>
        <cdr:cNvPr id="4" name="右中かっこ 3"/>
        <cdr:cNvSpPr/>
      </cdr:nvSpPr>
      <cdr:spPr>
        <a:xfrm xmlns:a="http://schemas.openxmlformats.org/drawingml/2006/main">
          <a:off x="5571983" y="1654662"/>
          <a:ext cx="238267" cy="2618887"/>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0.63637</cdr:x>
      <cdr:y>0.42857</cdr:y>
    </cdr:from>
    <cdr:to>
      <cdr:x>0.74218</cdr:x>
      <cdr:y>0.54299</cdr:y>
    </cdr:to>
    <cdr:sp macro="" textlink="">
      <cdr:nvSpPr>
        <cdr:cNvPr id="5" name="テキスト ボックス 4"/>
        <cdr:cNvSpPr txBox="1"/>
      </cdr:nvSpPr>
      <cdr:spPr>
        <a:xfrm xmlns:a="http://schemas.openxmlformats.org/drawingml/2006/main">
          <a:off x="5927488" y="2605890"/>
          <a:ext cx="985574" cy="6957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処理済みの</a:t>
          </a:r>
          <a:endParaRPr lang="en-US" altLang="ja-JP" sz="1100"/>
        </a:p>
        <a:p xmlns:a="http://schemas.openxmlformats.org/drawingml/2006/main">
          <a:r>
            <a:rPr lang="ja-JP" altLang="en-US" sz="1100"/>
            <a:t>生活排水</a:t>
          </a:r>
        </a:p>
      </cdr:txBody>
    </cdr:sp>
  </cdr:relSizeAnchor>
  <cdr:relSizeAnchor xmlns:cdr="http://schemas.openxmlformats.org/drawingml/2006/chartDrawing">
    <cdr:from>
      <cdr:x>0.63416</cdr:x>
      <cdr:y>0.74668</cdr:y>
    </cdr:from>
    <cdr:to>
      <cdr:x>0.73997</cdr:x>
      <cdr:y>0.8611</cdr:y>
    </cdr:to>
    <cdr:sp macro="" textlink="">
      <cdr:nvSpPr>
        <cdr:cNvPr id="6" name="テキスト ボックス 5"/>
        <cdr:cNvSpPr txBox="1"/>
      </cdr:nvSpPr>
      <cdr:spPr>
        <a:xfrm xmlns:a="http://schemas.openxmlformats.org/drawingml/2006/main">
          <a:off x="5906924" y="4540169"/>
          <a:ext cx="985574" cy="6957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未処理の</a:t>
          </a:r>
          <a:endParaRPr lang="en-US" altLang="ja-JP" sz="1100"/>
        </a:p>
        <a:p xmlns:a="http://schemas.openxmlformats.org/drawingml/2006/main">
          <a:r>
            <a:rPr lang="ja-JP" altLang="en-US" sz="1100"/>
            <a:t>生活排水</a:t>
          </a:r>
          <a:endParaRPr lang="en-US" altLang="ja-JP" sz="1100"/>
        </a:p>
      </cdr:txBody>
    </cdr:sp>
  </cdr:relSizeAnchor>
</c:userShapes>
</file>

<file path=xl/drawings/drawing2.xml><?xml version="1.0" encoding="utf-8"?>
<c:userShapes xmlns:c="http://schemas.openxmlformats.org/drawingml/2006/chart">
  <cdr:relSizeAnchor xmlns:cdr="http://schemas.openxmlformats.org/drawingml/2006/chartDrawing">
    <cdr:from>
      <cdr:x>0.59958</cdr:x>
      <cdr:y>0.84726</cdr:y>
    </cdr:from>
    <cdr:to>
      <cdr:x>0.62574</cdr:x>
      <cdr:y>0.91129</cdr:y>
    </cdr:to>
    <cdr:sp macro="" textlink="">
      <cdr:nvSpPr>
        <cdr:cNvPr id="3" name="右中かっこ 2"/>
        <cdr:cNvSpPr/>
      </cdr:nvSpPr>
      <cdr:spPr>
        <a:xfrm xmlns:a="http://schemas.openxmlformats.org/drawingml/2006/main">
          <a:off x="5584789" y="5151784"/>
          <a:ext cx="243663" cy="389282"/>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0.59958</cdr:x>
      <cdr:y>0.1403</cdr:y>
    </cdr:from>
    <cdr:to>
      <cdr:x>0.62574</cdr:x>
      <cdr:y>0.84318</cdr:y>
    </cdr:to>
    <cdr:sp macro="" textlink="">
      <cdr:nvSpPr>
        <cdr:cNvPr id="4" name="右中かっこ 3"/>
        <cdr:cNvSpPr/>
      </cdr:nvSpPr>
      <cdr:spPr>
        <a:xfrm xmlns:a="http://schemas.openxmlformats.org/drawingml/2006/main">
          <a:off x="5584789" y="853109"/>
          <a:ext cx="243663" cy="4273826"/>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0.6349</cdr:x>
      <cdr:y>0.44543</cdr:y>
    </cdr:from>
    <cdr:to>
      <cdr:x>0.74071</cdr:x>
      <cdr:y>0.55985</cdr:y>
    </cdr:to>
    <cdr:sp macro="" textlink="">
      <cdr:nvSpPr>
        <cdr:cNvPr id="5" name="テキスト ボックス 4"/>
        <cdr:cNvSpPr txBox="1"/>
      </cdr:nvSpPr>
      <cdr:spPr>
        <a:xfrm xmlns:a="http://schemas.openxmlformats.org/drawingml/2006/main">
          <a:off x="5913782" y="2708414"/>
          <a:ext cx="985631" cy="69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生活排水</a:t>
          </a:r>
          <a:endParaRPr lang="en-US" altLang="ja-JP" sz="1100"/>
        </a:p>
        <a:p xmlns:a="http://schemas.openxmlformats.org/drawingml/2006/main">
          <a:r>
            <a:rPr lang="ja-JP" altLang="en-US" sz="1100"/>
            <a:t>処理人口</a:t>
          </a:r>
        </a:p>
      </cdr:txBody>
    </cdr:sp>
  </cdr:relSizeAnchor>
  <cdr:relSizeAnchor xmlns:cdr="http://schemas.openxmlformats.org/drawingml/2006/chartDrawing">
    <cdr:from>
      <cdr:x>0.63312</cdr:x>
      <cdr:y>0.83092</cdr:y>
    </cdr:from>
    <cdr:to>
      <cdr:x>0.73893</cdr:x>
      <cdr:y>0.94534</cdr:y>
    </cdr:to>
    <cdr:sp macro="" textlink="">
      <cdr:nvSpPr>
        <cdr:cNvPr id="6" name="テキスト ボックス 5"/>
        <cdr:cNvSpPr txBox="1"/>
      </cdr:nvSpPr>
      <cdr:spPr>
        <a:xfrm xmlns:a="http://schemas.openxmlformats.org/drawingml/2006/main">
          <a:off x="5897217" y="5052390"/>
          <a:ext cx="985631" cy="69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生活排水</a:t>
          </a:r>
          <a:endParaRPr lang="en-US" altLang="ja-JP" sz="1100"/>
        </a:p>
        <a:p xmlns:a="http://schemas.openxmlformats.org/drawingml/2006/main">
          <a:r>
            <a:rPr lang="ja-JP" altLang="en-US" sz="1100"/>
            <a:t>未処理人口</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0.59958</cdr:x>
      <cdr:y>0.85313</cdr:y>
    </cdr:from>
    <cdr:to>
      <cdr:x>0.62574</cdr:x>
      <cdr:y>0.9182</cdr:y>
    </cdr:to>
    <cdr:sp macro="" textlink="">
      <cdr:nvSpPr>
        <cdr:cNvPr id="3" name="右中かっこ 2"/>
        <cdr:cNvSpPr/>
      </cdr:nvSpPr>
      <cdr:spPr>
        <a:xfrm xmlns:a="http://schemas.openxmlformats.org/drawingml/2006/main">
          <a:off x="5584826" y="5187463"/>
          <a:ext cx="243669" cy="395652"/>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0.59958</cdr:x>
      <cdr:y>0.09086</cdr:y>
    </cdr:from>
    <cdr:to>
      <cdr:x>0.62574</cdr:x>
      <cdr:y>0.84952</cdr:y>
    </cdr:to>
    <cdr:sp macro="" textlink="">
      <cdr:nvSpPr>
        <cdr:cNvPr id="4" name="右中かっこ 3"/>
        <cdr:cNvSpPr/>
      </cdr:nvSpPr>
      <cdr:spPr>
        <a:xfrm xmlns:a="http://schemas.openxmlformats.org/drawingml/2006/main">
          <a:off x="5584826" y="552451"/>
          <a:ext cx="243669" cy="4613030"/>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0.63503</cdr:x>
      <cdr:y>0.44195</cdr:y>
    </cdr:from>
    <cdr:to>
      <cdr:x>0.74084</cdr:x>
      <cdr:y>0.55637</cdr:y>
    </cdr:to>
    <cdr:sp macro="" textlink="">
      <cdr:nvSpPr>
        <cdr:cNvPr id="5" name="テキスト ボックス 4"/>
        <cdr:cNvSpPr txBox="1"/>
      </cdr:nvSpPr>
      <cdr:spPr>
        <a:xfrm xmlns:a="http://schemas.openxmlformats.org/drawingml/2006/main">
          <a:off x="5915052" y="2687273"/>
          <a:ext cx="985574" cy="6957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生活排水</a:t>
          </a:r>
          <a:endParaRPr lang="en-US" altLang="ja-JP" sz="1100"/>
        </a:p>
        <a:p xmlns:a="http://schemas.openxmlformats.org/drawingml/2006/main">
          <a:r>
            <a:rPr lang="ja-JP" altLang="en-US" sz="1100"/>
            <a:t>処理率</a:t>
          </a:r>
        </a:p>
      </cdr:txBody>
    </cdr:sp>
  </cdr:relSizeAnchor>
  <cdr:relSizeAnchor xmlns:cdr="http://schemas.openxmlformats.org/drawingml/2006/chartDrawing">
    <cdr:from>
      <cdr:x>0.62919</cdr:x>
      <cdr:y>0.8415</cdr:y>
    </cdr:from>
    <cdr:to>
      <cdr:x>0.735</cdr:x>
      <cdr:y>0.95592</cdr:y>
    </cdr:to>
    <cdr:sp macro="" textlink="">
      <cdr:nvSpPr>
        <cdr:cNvPr id="6" name="テキスト ボックス 5"/>
        <cdr:cNvSpPr txBox="1"/>
      </cdr:nvSpPr>
      <cdr:spPr>
        <a:xfrm xmlns:a="http://schemas.openxmlformats.org/drawingml/2006/main">
          <a:off x="5860602" y="5116738"/>
          <a:ext cx="985574" cy="6957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生活排水</a:t>
          </a:r>
          <a:endParaRPr lang="en-US" altLang="ja-JP" sz="1100"/>
        </a:p>
        <a:p xmlns:a="http://schemas.openxmlformats.org/drawingml/2006/main">
          <a:r>
            <a:rPr lang="ja-JP" altLang="en-US" sz="1100"/>
            <a:t>未処理率</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96400" cy="6070600"/>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0.59958</cdr:x>
      <cdr:y>0.6046</cdr:y>
    </cdr:from>
    <cdr:to>
      <cdr:x>0.625</cdr:x>
      <cdr:y>0.91288</cdr:y>
    </cdr:to>
    <cdr:sp macro="" textlink="">
      <cdr:nvSpPr>
        <cdr:cNvPr id="3" name="右中かっこ 2"/>
        <cdr:cNvSpPr/>
      </cdr:nvSpPr>
      <cdr:spPr>
        <a:xfrm xmlns:a="http://schemas.openxmlformats.org/drawingml/2006/main">
          <a:off x="5573937" y="3670300"/>
          <a:ext cx="236314" cy="1871429"/>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0.59937</cdr:x>
      <cdr:y>0.52831</cdr:y>
    </cdr:from>
    <cdr:to>
      <cdr:x>0.62553</cdr:x>
      <cdr:y>0.59914</cdr:y>
    </cdr:to>
    <cdr:sp macro="" textlink="">
      <cdr:nvSpPr>
        <cdr:cNvPr id="4" name="右中かっこ 3"/>
        <cdr:cNvSpPr/>
      </cdr:nvSpPr>
      <cdr:spPr>
        <a:xfrm xmlns:a="http://schemas.openxmlformats.org/drawingml/2006/main">
          <a:off x="5571983" y="3207129"/>
          <a:ext cx="243194" cy="429981"/>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0.63453</cdr:x>
      <cdr:y>0.52088</cdr:y>
    </cdr:from>
    <cdr:to>
      <cdr:x>0.74034</cdr:x>
      <cdr:y>0.6353</cdr:y>
    </cdr:to>
    <cdr:sp macro="" textlink="">
      <cdr:nvSpPr>
        <cdr:cNvPr id="5" name="テキスト ボックス 4"/>
        <cdr:cNvSpPr txBox="1"/>
      </cdr:nvSpPr>
      <cdr:spPr>
        <a:xfrm xmlns:a="http://schemas.openxmlformats.org/drawingml/2006/main">
          <a:off x="5898816" y="3162037"/>
          <a:ext cx="983652" cy="694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処理済みの</a:t>
          </a:r>
          <a:endParaRPr lang="en-US" altLang="ja-JP" sz="1100"/>
        </a:p>
        <a:p xmlns:a="http://schemas.openxmlformats.org/drawingml/2006/main">
          <a:r>
            <a:rPr lang="ja-JP" altLang="en-US" sz="1100"/>
            <a:t>生活排水</a:t>
          </a:r>
          <a:endParaRPr lang="en-US" altLang="ja-JP" sz="1100"/>
        </a:p>
      </cdr:txBody>
    </cdr:sp>
  </cdr:relSizeAnchor>
  <cdr:relSizeAnchor xmlns:cdr="http://schemas.openxmlformats.org/drawingml/2006/chartDrawing">
    <cdr:from>
      <cdr:x>0.63683</cdr:x>
      <cdr:y>0.70879</cdr:y>
    </cdr:from>
    <cdr:to>
      <cdr:x>0.74264</cdr:x>
      <cdr:y>0.82321</cdr:y>
    </cdr:to>
    <cdr:sp macro="" textlink="">
      <cdr:nvSpPr>
        <cdr:cNvPr id="6" name="テキスト ボックス 5"/>
        <cdr:cNvSpPr txBox="1"/>
      </cdr:nvSpPr>
      <cdr:spPr>
        <a:xfrm xmlns:a="http://schemas.openxmlformats.org/drawingml/2006/main">
          <a:off x="5920226" y="4302808"/>
          <a:ext cx="983652" cy="694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未処理の</a:t>
          </a:r>
          <a:endParaRPr lang="en-US" altLang="ja-JP" sz="1100"/>
        </a:p>
        <a:p xmlns:a="http://schemas.openxmlformats.org/drawingml/2006/main">
          <a:r>
            <a:rPr lang="ja-JP" altLang="en-US" sz="1100"/>
            <a:t>生活排水</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0.59958</cdr:x>
      <cdr:y>0.6454</cdr:y>
    </cdr:from>
    <cdr:to>
      <cdr:x>0.62568</cdr:x>
      <cdr:y>0.91288</cdr:y>
    </cdr:to>
    <cdr:sp macro="" textlink="">
      <cdr:nvSpPr>
        <cdr:cNvPr id="3" name="右中かっこ 2"/>
        <cdr:cNvSpPr/>
      </cdr:nvSpPr>
      <cdr:spPr>
        <a:xfrm xmlns:a="http://schemas.openxmlformats.org/drawingml/2006/main">
          <a:off x="5573937" y="3917949"/>
          <a:ext cx="242664" cy="1623779"/>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0.60074</cdr:x>
      <cdr:y>0.49032</cdr:y>
    </cdr:from>
    <cdr:to>
      <cdr:x>0.6269</cdr:x>
      <cdr:y>0.63856</cdr:y>
    </cdr:to>
    <cdr:sp macro="" textlink="">
      <cdr:nvSpPr>
        <cdr:cNvPr id="4" name="右中かっこ 3"/>
        <cdr:cNvSpPr/>
      </cdr:nvSpPr>
      <cdr:spPr>
        <a:xfrm xmlns:a="http://schemas.openxmlformats.org/drawingml/2006/main">
          <a:off x="5584683" y="2976519"/>
          <a:ext cx="243194" cy="899906"/>
        </a:xfrm>
        <a:prstGeom xmlns:a="http://schemas.openxmlformats.org/drawingml/2006/main" prst="rightBrac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0.63214</cdr:x>
      <cdr:y>0.5245</cdr:y>
    </cdr:from>
    <cdr:to>
      <cdr:x>0.73795</cdr:x>
      <cdr:y>0.63892</cdr:y>
    </cdr:to>
    <cdr:sp macro="" textlink="">
      <cdr:nvSpPr>
        <cdr:cNvPr id="5" name="テキスト ボックス 4"/>
        <cdr:cNvSpPr txBox="1"/>
      </cdr:nvSpPr>
      <cdr:spPr>
        <a:xfrm xmlns:a="http://schemas.openxmlformats.org/drawingml/2006/main">
          <a:off x="5876634" y="3184050"/>
          <a:ext cx="983652" cy="694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処理済みの</a:t>
          </a:r>
          <a:endParaRPr lang="en-US" altLang="ja-JP" sz="1100"/>
        </a:p>
        <a:p xmlns:a="http://schemas.openxmlformats.org/drawingml/2006/main">
          <a:r>
            <a:rPr lang="ja-JP" altLang="en-US" sz="1100"/>
            <a:t>生活排水</a:t>
          </a:r>
          <a:endParaRPr lang="en-US" altLang="ja-JP" sz="1100"/>
        </a:p>
      </cdr:txBody>
    </cdr:sp>
  </cdr:relSizeAnchor>
  <cdr:relSizeAnchor xmlns:cdr="http://schemas.openxmlformats.org/drawingml/2006/chartDrawing">
    <cdr:from>
      <cdr:x>0.6382</cdr:x>
      <cdr:y>0.72598</cdr:y>
    </cdr:from>
    <cdr:to>
      <cdr:x>0.74401</cdr:x>
      <cdr:y>0.8404</cdr:y>
    </cdr:to>
    <cdr:sp macro="" textlink="">
      <cdr:nvSpPr>
        <cdr:cNvPr id="6" name="テキスト ボックス 5"/>
        <cdr:cNvSpPr txBox="1"/>
      </cdr:nvSpPr>
      <cdr:spPr>
        <a:xfrm xmlns:a="http://schemas.openxmlformats.org/drawingml/2006/main">
          <a:off x="5932926" y="4407149"/>
          <a:ext cx="983652" cy="694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未処理の</a:t>
          </a:r>
          <a:endParaRPr lang="en-US" altLang="ja-JP" sz="1100"/>
        </a:p>
        <a:p xmlns:a="http://schemas.openxmlformats.org/drawingml/2006/main">
          <a:r>
            <a:rPr lang="ja-JP" altLang="en-US" sz="1100"/>
            <a:t>生活排水</a:t>
          </a:r>
          <a:endParaRPr lang="en-US" altLang="ja-JP" sz="11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96400" cy="6070600"/>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heetViews>
  <sheetFormatPr defaultRowHeight="18" x14ac:dyDescent="0.55000000000000004"/>
  <cols>
    <col min="1" max="1" width="89.08203125" customWidth="1"/>
  </cols>
  <sheetData>
    <row r="1" spans="1:1" ht="36" x14ac:dyDescent="0.55000000000000004">
      <c r="A1" s="37" t="s">
        <v>26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FF99"/>
  </sheetPr>
  <dimension ref="A1:K18"/>
  <sheetViews>
    <sheetView zoomScale="85" zoomScaleNormal="85" workbookViewId="0">
      <pane xSplit="2" ySplit="1" topLeftCell="C2" activePane="bottomRight" state="frozen"/>
      <selection pane="topRight" activeCell="C1" sqref="C1"/>
      <selection pane="bottomLeft" activeCell="A2" sqref="A2"/>
      <selection pane="bottomRight" activeCell="L18" sqref="L18"/>
    </sheetView>
  </sheetViews>
  <sheetFormatPr defaultRowHeight="18" x14ac:dyDescent="0.55000000000000004"/>
  <cols>
    <col min="1" max="1" width="13" bestFit="1" customWidth="1"/>
    <col min="2" max="2" width="5.25" bestFit="1" customWidth="1"/>
    <col min="3" max="3" width="11" bestFit="1" customWidth="1"/>
    <col min="4" max="4" width="21.33203125" bestFit="1" customWidth="1"/>
    <col min="5" max="6" width="15.08203125" bestFit="1" customWidth="1"/>
    <col min="7" max="7" width="6.5" bestFit="1" customWidth="1"/>
    <col min="8" max="8" width="10.25" bestFit="1" customWidth="1"/>
    <col min="9" max="9" width="21.33203125" bestFit="1" customWidth="1"/>
    <col min="10" max="10" width="23.5" bestFit="1" customWidth="1"/>
    <col min="11" max="11" width="15.08203125" bestFit="1" customWidth="1"/>
  </cols>
  <sheetData>
    <row r="1" spans="1:11" ht="18.75" customHeight="1" thickBot="1" x14ac:dyDescent="0.6">
      <c r="A1" s="27" t="s">
        <v>24</v>
      </c>
      <c r="B1" s="28" t="s">
        <v>0</v>
      </c>
      <c r="C1" s="29" t="s">
        <v>18</v>
      </c>
      <c r="D1" s="30" t="s">
        <v>20</v>
      </c>
      <c r="E1" s="30" t="s">
        <v>23</v>
      </c>
      <c r="F1" s="30" t="s">
        <v>16</v>
      </c>
      <c r="G1" s="31" t="s">
        <v>17</v>
      </c>
      <c r="H1" s="32" t="s">
        <v>1</v>
      </c>
      <c r="I1" s="33" t="s">
        <v>21</v>
      </c>
      <c r="J1" s="34" t="s">
        <v>22</v>
      </c>
      <c r="K1" s="26" t="s">
        <v>25</v>
      </c>
    </row>
    <row r="2" spans="1:11" x14ac:dyDescent="0.55000000000000004">
      <c r="A2" s="8">
        <v>2007</v>
      </c>
      <c r="B2" s="13" t="s">
        <v>2</v>
      </c>
      <c r="C2" s="11">
        <v>84216</v>
      </c>
      <c r="D2" s="9">
        <v>1578</v>
      </c>
      <c r="E2" s="9">
        <v>15556</v>
      </c>
      <c r="F2" s="9">
        <v>16780</v>
      </c>
      <c r="G2" s="14">
        <v>5612</v>
      </c>
      <c r="H2" s="17">
        <v>123742</v>
      </c>
      <c r="I2" s="9">
        <f t="shared" ref="I2:I16" si="0">H2-J2</f>
        <v>101350</v>
      </c>
      <c r="J2" s="14">
        <f t="shared" ref="J2:J16" si="1">F2+G2</f>
        <v>22392</v>
      </c>
      <c r="K2" s="35">
        <f>I2/H2</f>
        <v>0.81904284721436538</v>
      </c>
    </row>
    <row r="3" spans="1:11" x14ac:dyDescent="0.55000000000000004">
      <c r="A3" s="6">
        <v>2008</v>
      </c>
      <c r="B3" s="5" t="s">
        <v>3</v>
      </c>
      <c r="C3" s="12">
        <v>86340</v>
      </c>
      <c r="D3" s="2">
        <v>1677</v>
      </c>
      <c r="E3" s="9">
        <v>16493</v>
      </c>
      <c r="F3" s="2">
        <v>15349</v>
      </c>
      <c r="G3" s="15">
        <v>5291</v>
      </c>
      <c r="H3" s="18">
        <v>125150</v>
      </c>
      <c r="I3" s="2">
        <f t="shared" si="0"/>
        <v>104510</v>
      </c>
      <c r="J3" s="15">
        <f t="shared" si="1"/>
        <v>20640</v>
      </c>
      <c r="K3" s="36">
        <f t="shared" ref="K3:K16" si="2">I3/H3</f>
        <v>0.83507790651218539</v>
      </c>
    </row>
    <row r="4" spans="1:11" x14ac:dyDescent="0.55000000000000004">
      <c r="A4" s="6">
        <v>2009</v>
      </c>
      <c r="B4" s="5" t="s">
        <v>4</v>
      </c>
      <c r="C4" s="12">
        <v>87841</v>
      </c>
      <c r="D4" s="2">
        <v>1761</v>
      </c>
      <c r="E4" s="9">
        <v>17076</v>
      </c>
      <c r="F4" s="2">
        <v>13997</v>
      </c>
      <c r="G4" s="15">
        <v>5423</v>
      </c>
      <c r="H4" s="18">
        <v>126098</v>
      </c>
      <c r="I4" s="2">
        <f t="shared" si="0"/>
        <v>106678</v>
      </c>
      <c r="J4" s="15">
        <f t="shared" si="1"/>
        <v>19420</v>
      </c>
      <c r="K4" s="36">
        <f t="shared" si="2"/>
        <v>0.84599279925137594</v>
      </c>
    </row>
    <row r="5" spans="1:11" x14ac:dyDescent="0.55000000000000004">
      <c r="A5" s="6">
        <v>2010</v>
      </c>
      <c r="B5" s="5" t="s">
        <v>5</v>
      </c>
      <c r="C5" s="12">
        <v>88599</v>
      </c>
      <c r="D5" s="2">
        <v>1838</v>
      </c>
      <c r="E5" s="9">
        <v>17520</v>
      </c>
      <c r="F5" s="2">
        <v>13023</v>
      </c>
      <c r="G5" s="15">
        <v>5255</v>
      </c>
      <c r="H5" s="18">
        <v>126235</v>
      </c>
      <c r="I5" s="2">
        <f t="shared" si="0"/>
        <v>107957</v>
      </c>
      <c r="J5" s="15">
        <f t="shared" si="1"/>
        <v>18278</v>
      </c>
      <c r="K5" s="36">
        <f t="shared" si="2"/>
        <v>0.85520655919515187</v>
      </c>
    </row>
    <row r="6" spans="1:11" x14ac:dyDescent="0.55000000000000004">
      <c r="A6" s="6">
        <v>2011</v>
      </c>
      <c r="B6" s="5" t="s">
        <v>6</v>
      </c>
      <c r="C6" s="12">
        <v>90027</v>
      </c>
      <c r="D6" s="2">
        <v>1864</v>
      </c>
      <c r="E6" s="9">
        <v>18036</v>
      </c>
      <c r="F6" s="2">
        <v>11743</v>
      </c>
      <c r="G6" s="15">
        <v>5131</v>
      </c>
      <c r="H6" s="18">
        <v>126801</v>
      </c>
      <c r="I6" s="2">
        <f t="shared" si="0"/>
        <v>109927</v>
      </c>
      <c r="J6" s="15">
        <f t="shared" si="1"/>
        <v>16874</v>
      </c>
      <c r="K6" s="36">
        <f t="shared" si="2"/>
        <v>0.86692533970552288</v>
      </c>
    </row>
    <row r="7" spans="1:11" x14ac:dyDescent="0.55000000000000004">
      <c r="A7" s="6">
        <v>2012</v>
      </c>
      <c r="B7" s="5" t="s">
        <v>7</v>
      </c>
      <c r="C7" s="12">
        <v>93560</v>
      </c>
      <c r="D7" s="2">
        <v>1816</v>
      </c>
      <c r="E7" s="9">
        <v>18498</v>
      </c>
      <c r="F7" s="2">
        <v>11513</v>
      </c>
      <c r="G7" s="15">
        <v>5082</v>
      </c>
      <c r="H7" s="18">
        <v>130469</v>
      </c>
      <c r="I7" s="2">
        <f t="shared" si="0"/>
        <v>113874</v>
      </c>
      <c r="J7" s="15">
        <f t="shared" si="1"/>
        <v>16595</v>
      </c>
      <c r="K7" s="36">
        <f t="shared" si="2"/>
        <v>0.87280503414604238</v>
      </c>
    </row>
    <row r="8" spans="1:11" x14ac:dyDescent="0.55000000000000004">
      <c r="A8" s="6">
        <v>2013</v>
      </c>
      <c r="B8" s="5" t="s">
        <v>8</v>
      </c>
      <c r="C8" s="12">
        <v>94768</v>
      </c>
      <c r="D8" s="2">
        <v>1800</v>
      </c>
      <c r="E8" s="9">
        <v>18971</v>
      </c>
      <c r="F8" s="2">
        <v>11314</v>
      </c>
      <c r="G8" s="15">
        <v>4380</v>
      </c>
      <c r="H8" s="18">
        <v>131233</v>
      </c>
      <c r="I8" s="2">
        <f t="shared" si="0"/>
        <v>115539</v>
      </c>
      <c r="J8" s="15">
        <f t="shared" si="1"/>
        <v>15694</v>
      </c>
      <c r="K8" s="36">
        <f t="shared" si="2"/>
        <v>0.88041117706674388</v>
      </c>
    </row>
    <row r="9" spans="1:11" x14ac:dyDescent="0.55000000000000004">
      <c r="A9" s="6">
        <v>2014</v>
      </c>
      <c r="B9" s="5" t="s">
        <v>9</v>
      </c>
      <c r="C9" s="12">
        <v>95706</v>
      </c>
      <c r="D9" s="2">
        <v>1829</v>
      </c>
      <c r="E9" s="9">
        <v>19090</v>
      </c>
      <c r="F9" s="2">
        <v>11112</v>
      </c>
      <c r="G9" s="15">
        <v>3827</v>
      </c>
      <c r="H9" s="18">
        <v>131564</v>
      </c>
      <c r="I9" s="2">
        <f t="shared" si="0"/>
        <v>116625</v>
      </c>
      <c r="J9" s="15">
        <f t="shared" si="1"/>
        <v>14939</v>
      </c>
      <c r="K9" s="36">
        <f t="shared" si="2"/>
        <v>0.88645070079961086</v>
      </c>
    </row>
    <row r="10" spans="1:11" x14ac:dyDescent="0.55000000000000004">
      <c r="A10" s="6">
        <v>2015</v>
      </c>
      <c r="B10" s="5" t="s">
        <v>10</v>
      </c>
      <c r="C10" s="12">
        <v>96637</v>
      </c>
      <c r="D10" s="2">
        <v>1807</v>
      </c>
      <c r="E10" s="9">
        <v>19333</v>
      </c>
      <c r="F10" s="2">
        <v>10777</v>
      </c>
      <c r="G10" s="15">
        <v>3347</v>
      </c>
      <c r="H10" s="18">
        <v>131901</v>
      </c>
      <c r="I10" s="2">
        <f t="shared" si="0"/>
        <v>117777</v>
      </c>
      <c r="J10" s="15">
        <f t="shared" si="1"/>
        <v>14124</v>
      </c>
      <c r="K10" s="36">
        <f t="shared" si="2"/>
        <v>0.8929196897673255</v>
      </c>
    </row>
    <row r="11" spans="1:11" x14ac:dyDescent="0.55000000000000004">
      <c r="A11" s="6">
        <v>2016</v>
      </c>
      <c r="B11" s="5" t="s">
        <v>11</v>
      </c>
      <c r="C11" s="12">
        <v>97594</v>
      </c>
      <c r="D11" s="2">
        <v>1800</v>
      </c>
      <c r="E11" s="9">
        <v>19531</v>
      </c>
      <c r="F11" s="2">
        <v>10487</v>
      </c>
      <c r="G11" s="15">
        <v>2997</v>
      </c>
      <c r="H11" s="18">
        <v>132409</v>
      </c>
      <c r="I11" s="2">
        <f t="shared" si="0"/>
        <v>118925</v>
      </c>
      <c r="J11" s="15">
        <f t="shared" si="1"/>
        <v>13484</v>
      </c>
      <c r="K11" s="36">
        <f t="shared" si="2"/>
        <v>0.89816402208309098</v>
      </c>
    </row>
    <row r="12" spans="1:11" x14ac:dyDescent="0.55000000000000004">
      <c r="A12" s="6">
        <v>2017</v>
      </c>
      <c r="B12" s="5" t="s">
        <v>12</v>
      </c>
      <c r="C12" s="12">
        <v>98566</v>
      </c>
      <c r="D12" s="2">
        <v>1780</v>
      </c>
      <c r="E12" s="9">
        <v>19716</v>
      </c>
      <c r="F12" s="2">
        <v>10196</v>
      </c>
      <c r="G12" s="15">
        <v>2685</v>
      </c>
      <c r="H12" s="18">
        <v>132943</v>
      </c>
      <c r="I12" s="2">
        <f t="shared" si="0"/>
        <v>120062</v>
      </c>
      <c r="J12" s="15">
        <f t="shared" si="1"/>
        <v>12881</v>
      </c>
      <c r="K12" s="36">
        <f t="shared" si="2"/>
        <v>0.90310885116177608</v>
      </c>
    </row>
    <row r="13" spans="1:11" x14ac:dyDescent="0.55000000000000004">
      <c r="A13" s="6">
        <v>2018</v>
      </c>
      <c r="B13" s="5" t="s">
        <v>13</v>
      </c>
      <c r="C13" s="12">
        <v>98927</v>
      </c>
      <c r="D13" s="2">
        <v>1760</v>
      </c>
      <c r="E13" s="9">
        <v>19875</v>
      </c>
      <c r="F13" s="2">
        <v>9997</v>
      </c>
      <c r="G13" s="15">
        <v>2324</v>
      </c>
      <c r="H13" s="18">
        <v>132883</v>
      </c>
      <c r="I13" s="2">
        <f t="shared" si="0"/>
        <v>120562</v>
      </c>
      <c r="J13" s="15">
        <f t="shared" si="1"/>
        <v>12321</v>
      </c>
      <c r="K13" s="36">
        <f t="shared" si="2"/>
        <v>0.90727933595719545</v>
      </c>
    </row>
    <row r="14" spans="1:11" x14ac:dyDescent="0.55000000000000004">
      <c r="A14" s="6">
        <v>2019</v>
      </c>
      <c r="B14" s="5" t="s">
        <v>14</v>
      </c>
      <c r="C14" s="12">
        <v>99722</v>
      </c>
      <c r="D14" s="2">
        <v>1686</v>
      </c>
      <c r="E14" s="9">
        <v>20042</v>
      </c>
      <c r="F14" s="2">
        <v>9628</v>
      </c>
      <c r="G14" s="15">
        <v>2083</v>
      </c>
      <c r="H14" s="18">
        <v>133161</v>
      </c>
      <c r="I14" s="2">
        <f t="shared" si="0"/>
        <v>121450</v>
      </c>
      <c r="J14" s="15">
        <f t="shared" si="1"/>
        <v>11711</v>
      </c>
      <c r="K14" s="36">
        <f t="shared" si="2"/>
        <v>0.91205382957472536</v>
      </c>
    </row>
    <row r="15" spans="1:11" x14ac:dyDescent="0.55000000000000004">
      <c r="A15" s="6">
        <v>2020</v>
      </c>
      <c r="B15" s="5" t="s">
        <v>15</v>
      </c>
      <c r="C15" s="12">
        <v>98346</v>
      </c>
      <c r="D15" s="2">
        <v>1663</v>
      </c>
      <c r="E15" s="2">
        <v>20114</v>
      </c>
      <c r="F15" s="2">
        <v>9325</v>
      </c>
      <c r="G15" s="15">
        <v>1815</v>
      </c>
      <c r="H15" s="18">
        <v>131263</v>
      </c>
      <c r="I15" s="2">
        <f t="shared" si="0"/>
        <v>120123</v>
      </c>
      <c r="J15" s="15">
        <f t="shared" si="1"/>
        <v>11140</v>
      </c>
      <c r="K15" s="36">
        <f t="shared" si="2"/>
        <v>0.91513221547580048</v>
      </c>
    </row>
    <row r="16" spans="1:11" x14ac:dyDescent="0.55000000000000004">
      <c r="A16" s="6">
        <v>2021</v>
      </c>
      <c r="B16" s="5" t="s">
        <v>27</v>
      </c>
      <c r="C16" s="12">
        <v>97934</v>
      </c>
      <c r="D16" s="2">
        <v>1649</v>
      </c>
      <c r="E16" s="9">
        <v>20034</v>
      </c>
      <c r="F16" s="2">
        <v>9017</v>
      </c>
      <c r="G16" s="15">
        <v>1568</v>
      </c>
      <c r="H16" s="18">
        <v>130202</v>
      </c>
      <c r="I16" s="2">
        <f t="shared" si="0"/>
        <v>119617</v>
      </c>
      <c r="J16" s="15">
        <f t="shared" si="1"/>
        <v>10585</v>
      </c>
      <c r="K16" s="36">
        <f t="shared" si="2"/>
        <v>0.91870324572587214</v>
      </c>
    </row>
    <row r="17" spans="1:11" x14ac:dyDescent="0.55000000000000004">
      <c r="A17" s="6">
        <v>2022</v>
      </c>
      <c r="B17" s="5" t="s">
        <v>28</v>
      </c>
      <c r="C17" s="12">
        <v>99333</v>
      </c>
      <c r="D17" s="2">
        <v>1621</v>
      </c>
      <c r="E17" s="2">
        <v>20223</v>
      </c>
      <c r="F17" s="2">
        <v>8530</v>
      </c>
      <c r="G17" s="15">
        <v>1441</v>
      </c>
      <c r="H17" s="18">
        <f>SUM(C17:G17)</f>
        <v>131148</v>
      </c>
      <c r="I17" s="2">
        <f t="shared" ref="I17" si="3">H17-J17</f>
        <v>121177</v>
      </c>
      <c r="J17" s="15">
        <f t="shared" ref="J17" si="4">F17+G17</f>
        <v>9971</v>
      </c>
      <c r="K17" s="36">
        <f t="shared" ref="K17" si="5">I17/H17</f>
        <v>0.92397139110013116</v>
      </c>
    </row>
    <row r="18" spans="1:11" ht="18.5" thickBot="1" x14ac:dyDescent="0.6">
      <c r="A18" s="51">
        <v>2023</v>
      </c>
      <c r="B18" s="52" t="s">
        <v>30</v>
      </c>
      <c r="C18" s="41">
        <v>101202</v>
      </c>
      <c r="D18" s="38">
        <v>1598</v>
      </c>
      <c r="E18" s="38">
        <v>20341</v>
      </c>
      <c r="F18" s="38">
        <v>7988</v>
      </c>
      <c r="G18" s="42">
        <v>1316</v>
      </c>
      <c r="H18" s="43">
        <f>SUM(C18:G18)</f>
        <v>132445</v>
      </c>
      <c r="I18" s="38">
        <f t="shared" ref="I18" si="6">H18-J18</f>
        <v>123141</v>
      </c>
      <c r="J18" s="42">
        <f t="shared" ref="J18" si="7">F18+G18</f>
        <v>9304</v>
      </c>
      <c r="K18" s="44">
        <f t="shared" ref="K18" si="8">I18/H18</f>
        <v>0.92975197251689379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J18"/>
  <sheetViews>
    <sheetView topLeftCell="B1" workbookViewId="0">
      <pane xSplit="5" ySplit="7" topLeftCell="G16" activePane="bottomRight" state="frozen"/>
      <selection activeCell="B1" sqref="B1"/>
      <selection pane="topRight" activeCell="G1" sqref="G1"/>
      <selection pane="bottomLeft" activeCell="B8" sqref="B8"/>
      <selection pane="bottomRight" activeCell="H18" sqref="H18"/>
    </sheetView>
  </sheetViews>
  <sheetFormatPr defaultRowHeight="18" x14ac:dyDescent="0.55000000000000004"/>
  <cols>
    <col min="1" max="1" width="13" bestFit="1" customWidth="1"/>
    <col min="2" max="2" width="5.25" bestFit="1" customWidth="1"/>
    <col min="3" max="3" width="17.25" bestFit="1" customWidth="1"/>
    <col min="4" max="4" width="21.33203125" bestFit="1" customWidth="1"/>
    <col min="5" max="6" width="15.08203125" bestFit="1" customWidth="1"/>
    <col min="7" max="7" width="11.08203125" bestFit="1" customWidth="1"/>
    <col min="8" max="8" width="8.5" bestFit="1" customWidth="1"/>
    <col min="9" max="9" width="21.33203125" bestFit="1" customWidth="1"/>
    <col min="10" max="10" width="23.5" bestFit="1" customWidth="1"/>
  </cols>
  <sheetData>
    <row r="1" spans="1:10" ht="18.75" customHeight="1" x14ac:dyDescent="0.55000000000000004">
      <c r="A1" s="20" t="s">
        <v>24</v>
      </c>
      <c r="B1" s="21" t="s">
        <v>0</v>
      </c>
      <c r="C1" s="4" t="s">
        <v>19</v>
      </c>
      <c r="D1" s="4" t="s">
        <v>20</v>
      </c>
      <c r="E1" s="4" t="s">
        <v>23</v>
      </c>
      <c r="F1" s="4" t="s">
        <v>16</v>
      </c>
      <c r="G1" s="22" t="s">
        <v>17</v>
      </c>
      <c r="H1" s="23" t="s">
        <v>1</v>
      </c>
      <c r="I1" s="24" t="s">
        <v>21</v>
      </c>
      <c r="J1" s="25" t="s">
        <v>22</v>
      </c>
    </row>
    <row r="2" spans="1:10" x14ac:dyDescent="0.55000000000000004">
      <c r="A2" s="6">
        <v>2007</v>
      </c>
      <c r="B2" s="5" t="s">
        <v>2</v>
      </c>
      <c r="C2" s="1">
        <v>0.28115917808219176</v>
      </c>
      <c r="D2" s="1">
        <v>1.4308416666666668</v>
      </c>
      <c r="E2" s="10">
        <v>47.237900000000003</v>
      </c>
      <c r="F2" s="1">
        <v>540.31600000000003</v>
      </c>
      <c r="G2" s="16">
        <v>162.74799999999999</v>
      </c>
      <c r="H2" s="19">
        <f t="shared" ref="H2:H15" si="0">SUM(C2:G2)</f>
        <v>752.01390084474883</v>
      </c>
      <c r="I2" s="3">
        <f t="shared" ref="I2:I16" si="1">H2-J2</f>
        <v>48.949900844748754</v>
      </c>
      <c r="J2" s="7">
        <f t="shared" ref="J2:J16" si="2">F2+G2</f>
        <v>703.06400000000008</v>
      </c>
    </row>
    <row r="3" spans="1:10" x14ac:dyDescent="0.55000000000000004">
      <c r="A3" s="6">
        <v>2008</v>
      </c>
      <c r="B3" s="5" t="s">
        <v>3</v>
      </c>
      <c r="C3" s="1">
        <v>0.33185013698630134</v>
      </c>
      <c r="D3" s="1">
        <v>1.072800763888889</v>
      </c>
      <c r="E3" s="10">
        <v>50.42369999999999</v>
      </c>
      <c r="F3" s="1">
        <v>494.23780000000005</v>
      </c>
      <c r="G3" s="16">
        <v>161.501</v>
      </c>
      <c r="H3" s="19">
        <f t="shared" si="0"/>
        <v>707.56715090087516</v>
      </c>
      <c r="I3" s="3">
        <f t="shared" si="1"/>
        <v>51.82835090087508</v>
      </c>
      <c r="J3" s="7">
        <f t="shared" si="2"/>
        <v>655.73880000000008</v>
      </c>
    </row>
    <row r="4" spans="1:10" x14ac:dyDescent="0.55000000000000004">
      <c r="A4" s="6">
        <v>2009</v>
      </c>
      <c r="B4" s="5" t="s">
        <v>4</v>
      </c>
      <c r="C4" s="1">
        <v>0.33156328767123283</v>
      </c>
      <c r="D4" s="1">
        <v>1.1407395833333331</v>
      </c>
      <c r="E4" s="10">
        <v>52.405899999999995</v>
      </c>
      <c r="F4" s="1">
        <v>450.70340000000004</v>
      </c>
      <c r="G4" s="16">
        <v>157.267</v>
      </c>
      <c r="H4" s="19">
        <f t="shared" si="0"/>
        <v>661.84860287100469</v>
      </c>
      <c r="I4" s="3">
        <f t="shared" si="1"/>
        <v>53.878202871004646</v>
      </c>
      <c r="J4" s="7">
        <f t="shared" si="2"/>
        <v>607.97040000000004</v>
      </c>
    </row>
    <row r="5" spans="1:10" x14ac:dyDescent="0.55000000000000004">
      <c r="A5" s="6">
        <v>2010</v>
      </c>
      <c r="B5" s="5" t="s">
        <v>5</v>
      </c>
      <c r="C5" s="1">
        <v>0.31655727853881277</v>
      </c>
      <c r="D5" s="1">
        <v>0.93965979166666669</v>
      </c>
      <c r="E5" s="10">
        <v>53.915500000000002</v>
      </c>
      <c r="F5" s="1">
        <v>419.34059999999999</v>
      </c>
      <c r="G5" s="16">
        <v>152.39499999999998</v>
      </c>
      <c r="H5" s="19">
        <f t="shared" si="0"/>
        <v>626.90731707020541</v>
      </c>
      <c r="I5" s="3">
        <f t="shared" si="1"/>
        <v>55.171717070205432</v>
      </c>
      <c r="J5" s="7">
        <f t="shared" si="2"/>
        <v>571.73559999999998</v>
      </c>
    </row>
    <row r="6" spans="1:10" x14ac:dyDescent="0.55000000000000004">
      <c r="A6" s="6">
        <v>2011</v>
      </c>
      <c r="B6" s="5" t="s">
        <v>6</v>
      </c>
      <c r="C6" s="1">
        <v>0.30309945205479449</v>
      </c>
      <c r="D6" s="1">
        <v>1.0935159722222223</v>
      </c>
      <c r="E6" s="10">
        <v>55.7074</v>
      </c>
      <c r="F6" s="1">
        <v>378.1246000000001</v>
      </c>
      <c r="G6" s="16">
        <v>148.79899999999998</v>
      </c>
      <c r="H6" s="19">
        <f t="shared" si="0"/>
        <v>584.02761542427709</v>
      </c>
      <c r="I6" s="3">
        <f t="shared" si="1"/>
        <v>57.104015424277009</v>
      </c>
      <c r="J6" s="7">
        <f t="shared" si="2"/>
        <v>526.92360000000008</v>
      </c>
    </row>
    <row r="7" spans="1:10" x14ac:dyDescent="0.55000000000000004">
      <c r="A7" s="6">
        <v>2012</v>
      </c>
      <c r="B7" s="5" t="s">
        <v>7</v>
      </c>
      <c r="C7" s="1">
        <v>0.30466767123287675</v>
      </c>
      <c r="D7" s="1">
        <v>1.0628555555555557</v>
      </c>
      <c r="E7" s="10">
        <v>57.278199999999998</v>
      </c>
      <c r="F7" s="1">
        <v>370.71859999999998</v>
      </c>
      <c r="G7" s="16">
        <v>147.37799999999999</v>
      </c>
      <c r="H7" s="19">
        <f t="shared" si="0"/>
        <v>576.74232322678836</v>
      </c>
      <c r="I7" s="3">
        <f t="shared" si="1"/>
        <v>58.645723226788391</v>
      </c>
      <c r="J7" s="7">
        <f t="shared" si="2"/>
        <v>518.09659999999997</v>
      </c>
    </row>
    <row r="8" spans="1:10" x14ac:dyDescent="0.55000000000000004">
      <c r="A8" s="6">
        <v>2013</v>
      </c>
      <c r="B8" s="5" t="s">
        <v>8</v>
      </c>
      <c r="C8" s="1">
        <v>0.3</v>
      </c>
      <c r="D8" s="1">
        <v>1.1000000000000001</v>
      </c>
      <c r="E8" s="10">
        <v>58.89</v>
      </c>
      <c r="F8" s="1">
        <v>364.31</v>
      </c>
      <c r="G8" s="16">
        <v>127.02</v>
      </c>
      <c r="H8" s="19">
        <f t="shared" si="0"/>
        <v>551.62</v>
      </c>
      <c r="I8" s="3">
        <f t="shared" si="1"/>
        <v>60.29000000000002</v>
      </c>
      <c r="J8" s="7">
        <f t="shared" si="2"/>
        <v>491.33</v>
      </c>
    </row>
    <row r="9" spans="1:10" x14ac:dyDescent="0.55000000000000004">
      <c r="A9" s="6">
        <v>2014</v>
      </c>
      <c r="B9" s="5" t="s">
        <v>9</v>
      </c>
      <c r="C9" s="1">
        <v>0.23</v>
      </c>
      <c r="D9" s="1">
        <v>1.66</v>
      </c>
      <c r="E9" s="10">
        <v>59.53</v>
      </c>
      <c r="F9" s="1">
        <v>357.81</v>
      </c>
      <c r="G9" s="16">
        <v>110.98</v>
      </c>
      <c r="H9" s="19">
        <f t="shared" si="0"/>
        <v>530.21</v>
      </c>
      <c r="I9" s="3">
        <f t="shared" si="1"/>
        <v>61.420000000000016</v>
      </c>
      <c r="J9" s="7">
        <f t="shared" si="2"/>
        <v>468.79</v>
      </c>
    </row>
    <row r="10" spans="1:10" x14ac:dyDescent="0.55000000000000004">
      <c r="A10" s="6">
        <v>2015</v>
      </c>
      <c r="B10" s="5" t="s">
        <v>10</v>
      </c>
      <c r="C10" s="1">
        <v>0.2693589840182648</v>
      </c>
      <c r="D10" s="1">
        <v>1.8280722222222221</v>
      </c>
      <c r="E10" s="10">
        <v>60.474700000000006</v>
      </c>
      <c r="F10" s="1">
        <v>347.01940000000002</v>
      </c>
      <c r="G10" s="16">
        <v>97.062999999999988</v>
      </c>
      <c r="H10" s="19">
        <f t="shared" si="0"/>
        <v>506.65453120624051</v>
      </c>
      <c r="I10" s="3">
        <f t="shared" si="1"/>
        <v>62.572131206240499</v>
      </c>
      <c r="J10" s="7">
        <f t="shared" si="2"/>
        <v>444.08240000000001</v>
      </c>
    </row>
    <row r="11" spans="1:10" x14ac:dyDescent="0.55000000000000004">
      <c r="A11" s="6">
        <v>2016</v>
      </c>
      <c r="B11" s="5" t="s">
        <v>11</v>
      </c>
      <c r="C11" s="1">
        <v>0.2664218173515982</v>
      </c>
      <c r="D11" s="1">
        <v>1.5563877777777779</v>
      </c>
      <c r="E11" s="10">
        <v>61.285399999999996</v>
      </c>
      <c r="F11" s="1">
        <v>337.68140000000005</v>
      </c>
      <c r="G11" s="16">
        <v>86.912999999999997</v>
      </c>
      <c r="H11" s="19">
        <f t="shared" si="0"/>
        <v>487.70260959512945</v>
      </c>
      <c r="I11" s="3">
        <f t="shared" si="1"/>
        <v>63.108209595129381</v>
      </c>
      <c r="J11" s="7">
        <f t="shared" si="2"/>
        <v>424.59440000000006</v>
      </c>
    </row>
    <row r="12" spans="1:10" x14ac:dyDescent="0.55000000000000004">
      <c r="A12" s="6">
        <v>2017</v>
      </c>
      <c r="B12" s="5" t="s">
        <v>12</v>
      </c>
      <c r="C12" s="1">
        <v>0.26003917808219179</v>
      </c>
      <c r="D12" s="1">
        <v>2.8541027777777774</v>
      </c>
      <c r="E12" s="10">
        <v>61.969399999999993</v>
      </c>
      <c r="F12" s="1">
        <v>328.31120000000004</v>
      </c>
      <c r="G12" s="16">
        <v>77.864999999999995</v>
      </c>
      <c r="H12" s="19">
        <f t="shared" si="0"/>
        <v>471.25974195586002</v>
      </c>
      <c r="I12" s="3">
        <f t="shared" si="1"/>
        <v>65.083541955859971</v>
      </c>
      <c r="J12" s="7">
        <f t="shared" si="2"/>
        <v>406.17620000000005</v>
      </c>
    </row>
    <row r="13" spans="1:10" x14ac:dyDescent="0.55000000000000004">
      <c r="A13" s="6">
        <v>2018</v>
      </c>
      <c r="B13" s="5" t="s">
        <v>13</v>
      </c>
      <c r="C13" s="1">
        <v>0.61714383561643815</v>
      </c>
      <c r="D13" s="1">
        <v>1.3750160478537292</v>
      </c>
      <c r="E13" s="10">
        <v>62.554999999999986</v>
      </c>
      <c r="F13" s="1">
        <v>321.90340000000003</v>
      </c>
      <c r="G13" s="16">
        <v>67.396000000000015</v>
      </c>
      <c r="H13" s="19">
        <f t="shared" si="0"/>
        <v>453.84655988347021</v>
      </c>
      <c r="I13" s="3">
        <f t="shared" si="1"/>
        <v>64.547159883470158</v>
      </c>
      <c r="J13" s="7">
        <f t="shared" si="2"/>
        <v>389.29940000000005</v>
      </c>
    </row>
    <row r="14" spans="1:10" x14ac:dyDescent="0.55000000000000004">
      <c r="A14" s="6">
        <v>2019</v>
      </c>
      <c r="B14" s="5" t="s">
        <v>14</v>
      </c>
      <c r="C14" s="1">
        <v>0.25627659817351595</v>
      </c>
      <c r="D14" s="1">
        <v>2.5166773457340303</v>
      </c>
      <c r="E14" s="10">
        <v>63.240299999999991</v>
      </c>
      <c r="F14" s="1">
        <v>310.02160000000003</v>
      </c>
      <c r="G14" s="16">
        <v>60.406999999999996</v>
      </c>
      <c r="H14" s="19">
        <f t="shared" si="0"/>
        <v>436.44185394390757</v>
      </c>
      <c r="I14" s="3">
        <f t="shared" si="1"/>
        <v>66.013253943907557</v>
      </c>
      <c r="J14" s="7">
        <f t="shared" si="2"/>
        <v>370.42860000000002</v>
      </c>
    </row>
    <row r="15" spans="1:10" x14ac:dyDescent="0.55000000000000004">
      <c r="A15" s="6">
        <v>2020</v>
      </c>
      <c r="B15" s="5" t="s">
        <v>15</v>
      </c>
      <c r="C15" s="1">
        <v>0.24650520547945209</v>
      </c>
      <c r="D15" s="1">
        <v>1.0438505097019541</v>
      </c>
      <c r="E15" s="10">
        <v>63.562600000000003</v>
      </c>
      <c r="F15" s="1">
        <v>300.26499999999999</v>
      </c>
      <c r="G15" s="16">
        <v>52.634999999999998</v>
      </c>
      <c r="H15" s="19">
        <f t="shared" si="0"/>
        <v>417.75295571518137</v>
      </c>
      <c r="I15" s="3">
        <f t="shared" si="1"/>
        <v>64.852955715181395</v>
      </c>
      <c r="J15" s="7">
        <f t="shared" si="2"/>
        <v>352.9</v>
      </c>
    </row>
    <row r="16" spans="1:10" x14ac:dyDescent="0.55000000000000004">
      <c r="A16" s="39">
        <v>2021</v>
      </c>
      <c r="B16" s="40" t="s">
        <v>27</v>
      </c>
      <c r="C16" s="45">
        <v>0.26100000000000001</v>
      </c>
      <c r="D16" s="45">
        <v>2.5</v>
      </c>
      <c r="E16" s="46">
        <v>63.107999999999997</v>
      </c>
      <c r="F16" s="45">
        <v>290.34699999999998</v>
      </c>
      <c r="G16" s="47">
        <v>45.472000000000001</v>
      </c>
      <c r="H16" s="48">
        <f t="shared" ref="H16" si="3">SUM(C16:G16)</f>
        <v>401.68799999999999</v>
      </c>
      <c r="I16" s="49">
        <f t="shared" si="1"/>
        <v>65.869000000000028</v>
      </c>
      <c r="J16" s="50">
        <f t="shared" si="2"/>
        <v>335.81899999999996</v>
      </c>
    </row>
    <row r="17" spans="1:10" x14ac:dyDescent="0.55000000000000004">
      <c r="A17" s="6">
        <v>2022</v>
      </c>
      <c r="B17" s="5" t="s">
        <v>29</v>
      </c>
      <c r="C17" s="1">
        <v>0.21299999999999999</v>
      </c>
      <c r="D17" s="1">
        <v>1.901</v>
      </c>
      <c r="E17" s="1">
        <v>63.631</v>
      </c>
      <c r="F17" s="1">
        <v>274.666</v>
      </c>
      <c r="G17" s="16">
        <v>41.789000000000001</v>
      </c>
      <c r="H17" s="19">
        <f t="shared" ref="H17" si="4">SUM(C17:G17)</f>
        <v>382.2</v>
      </c>
      <c r="I17" s="3">
        <f>H17-J17</f>
        <v>65.745000000000005</v>
      </c>
      <c r="J17" s="7">
        <f t="shared" ref="J17" si="5">F17+G17</f>
        <v>316.45499999999998</v>
      </c>
    </row>
    <row r="18" spans="1:10" ht="18.5" thickBot="1" x14ac:dyDescent="0.6">
      <c r="A18" s="51">
        <v>2023</v>
      </c>
      <c r="B18" s="52" t="s">
        <v>30</v>
      </c>
      <c r="C18" s="53">
        <v>0.22800000000000001</v>
      </c>
      <c r="D18" s="53">
        <v>3.4169999999999998</v>
      </c>
      <c r="E18" s="53">
        <v>64.103999999999999</v>
      </c>
      <c r="F18" s="53">
        <v>257.214</v>
      </c>
      <c r="G18" s="54">
        <v>38.164000000000001</v>
      </c>
      <c r="H18" s="55">
        <f t="shared" ref="H18" si="6">SUM(C18:G18)</f>
        <v>363.12699999999995</v>
      </c>
      <c r="I18" s="56">
        <f>H18-J18</f>
        <v>67.748999999999967</v>
      </c>
      <c r="J18" s="57">
        <f t="shared" ref="J18" si="7">F18+G18</f>
        <v>295.37799999999999</v>
      </c>
    </row>
  </sheetData>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J18"/>
  <sheetViews>
    <sheetView topLeftCell="B2" workbookViewId="0">
      <selection activeCell="H18" sqref="H18"/>
    </sheetView>
  </sheetViews>
  <sheetFormatPr defaultRowHeight="18" x14ac:dyDescent="0.55000000000000004"/>
  <cols>
    <col min="1" max="1" width="13" bestFit="1" customWidth="1"/>
    <col min="2" max="2" width="5.25" bestFit="1" customWidth="1"/>
    <col min="3" max="3" width="17.25" bestFit="1" customWidth="1"/>
    <col min="4" max="4" width="21.33203125" bestFit="1" customWidth="1"/>
    <col min="5" max="6" width="15.08203125" bestFit="1" customWidth="1"/>
    <col min="7" max="7" width="7.5" bestFit="1" customWidth="1"/>
    <col min="8" max="8" width="8.5" bestFit="1" customWidth="1"/>
    <col min="9" max="9" width="21.33203125" bestFit="1" customWidth="1"/>
    <col min="10" max="10" width="23.5" bestFit="1" customWidth="1"/>
  </cols>
  <sheetData>
    <row r="1" spans="1:10" ht="18.75" customHeight="1" x14ac:dyDescent="0.55000000000000004">
      <c r="A1" s="20" t="s">
        <v>24</v>
      </c>
      <c r="B1" s="21" t="s">
        <v>0</v>
      </c>
      <c r="C1" s="4" t="s">
        <v>19</v>
      </c>
      <c r="D1" s="4" t="s">
        <v>20</v>
      </c>
      <c r="E1" s="4" t="s">
        <v>23</v>
      </c>
      <c r="F1" s="4" t="s">
        <v>16</v>
      </c>
      <c r="G1" s="22" t="s">
        <v>17</v>
      </c>
      <c r="H1" s="23" t="s">
        <v>1</v>
      </c>
      <c r="I1" s="24" t="s">
        <v>21</v>
      </c>
      <c r="J1" s="25" t="s">
        <v>22</v>
      </c>
    </row>
    <row r="2" spans="1:10" x14ac:dyDescent="0.55000000000000004">
      <c r="A2" s="6">
        <v>2007</v>
      </c>
      <c r="B2" s="5" t="s">
        <v>2</v>
      </c>
      <c r="C2" s="1">
        <v>0.28115917808219176</v>
      </c>
      <c r="D2" s="1">
        <v>2.5215999999999998</v>
      </c>
      <c r="E2" s="10">
        <v>60.849699999999999</v>
      </c>
      <c r="F2" s="1">
        <v>271.83600000000001</v>
      </c>
      <c r="G2" s="16">
        <v>72.956000000000017</v>
      </c>
      <c r="H2" s="19">
        <f t="shared" ref="H2:H15" si="0">SUM(C2:G2)</f>
        <v>408.44445917808224</v>
      </c>
      <c r="I2" s="3">
        <f t="shared" ref="I2:I16" si="1">H2-J2</f>
        <v>63.652459178082211</v>
      </c>
      <c r="J2" s="7">
        <f t="shared" ref="J2:J16" si="2">F2+G2</f>
        <v>344.79200000000003</v>
      </c>
    </row>
    <row r="3" spans="1:10" x14ac:dyDescent="0.55000000000000004">
      <c r="A3" s="6">
        <v>2008</v>
      </c>
      <c r="B3" s="5" t="s">
        <v>3</v>
      </c>
      <c r="C3" s="1">
        <v>0.33185013698630134</v>
      </c>
      <c r="D3" s="1">
        <v>2.8048483333333332</v>
      </c>
      <c r="E3" s="10">
        <v>64.276200000000003</v>
      </c>
      <c r="F3" s="1">
        <v>248.65379999999999</v>
      </c>
      <c r="G3" s="16">
        <v>72.396999999999991</v>
      </c>
      <c r="H3" s="19">
        <f t="shared" si="0"/>
        <v>388.46369847031963</v>
      </c>
      <c r="I3" s="3">
        <f t="shared" si="1"/>
        <v>67.412898470319647</v>
      </c>
      <c r="J3" s="7">
        <f t="shared" si="2"/>
        <v>321.05079999999998</v>
      </c>
    </row>
    <row r="4" spans="1:10" x14ac:dyDescent="0.55000000000000004">
      <c r="A4" s="6">
        <v>2009</v>
      </c>
      <c r="B4" s="5" t="s">
        <v>4</v>
      </c>
      <c r="C4" s="1">
        <v>0.33156328767123283</v>
      </c>
      <c r="D4" s="1">
        <v>3.2914124999999999</v>
      </c>
      <c r="E4" s="10">
        <v>66.331699999999998</v>
      </c>
      <c r="F4" s="1">
        <v>226.75139999999999</v>
      </c>
      <c r="G4" s="16">
        <v>70.498999999999995</v>
      </c>
      <c r="H4" s="19">
        <f t="shared" si="0"/>
        <v>367.20507578767126</v>
      </c>
      <c r="I4" s="3">
        <f t="shared" si="1"/>
        <v>69.954675787671249</v>
      </c>
      <c r="J4" s="7">
        <f t="shared" si="2"/>
        <v>297.25040000000001</v>
      </c>
    </row>
    <row r="5" spans="1:10" x14ac:dyDescent="0.55000000000000004">
      <c r="A5" s="6">
        <v>2010</v>
      </c>
      <c r="B5" s="5" t="s">
        <v>5</v>
      </c>
      <c r="C5" s="1">
        <v>0.30634575342465753</v>
      </c>
      <c r="D5" s="1">
        <v>3.8171172222222221</v>
      </c>
      <c r="E5" s="10">
        <v>67.873099999999994</v>
      </c>
      <c r="F5" s="1">
        <v>210.97259999999997</v>
      </c>
      <c r="G5" s="16">
        <v>68.314999999999998</v>
      </c>
      <c r="H5" s="19">
        <f t="shared" si="0"/>
        <v>351.28416297564684</v>
      </c>
      <c r="I5" s="3">
        <f t="shared" si="1"/>
        <v>71.996562975646839</v>
      </c>
      <c r="J5" s="7">
        <f t="shared" si="2"/>
        <v>279.2876</v>
      </c>
    </row>
    <row r="6" spans="1:10" x14ac:dyDescent="0.55000000000000004">
      <c r="A6" s="6">
        <v>2011</v>
      </c>
      <c r="B6" s="5" t="s">
        <v>6</v>
      </c>
      <c r="C6" s="1">
        <v>0.30309945205479449</v>
      </c>
      <c r="D6" s="1">
        <v>3.3105125000000002</v>
      </c>
      <c r="E6" s="10">
        <v>69.689599999999984</v>
      </c>
      <c r="F6" s="1">
        <v>190.23659999999995</v>
      </c>
      <c r="G6" s="16">
        <v>66.702999999999989</v>
      </c>
      <c r="H6" s="19">
        <f t="shared" si="0"/>
        <v>330.24281195205469</v>
      </c>
      <c r="I6" s="3">
        <f t="shared" si="1"/>
        <v>73.303211952054767</v>
      </c>
      <c r="J6" s="7">
        <f t="shared" si="2"/>
        <v>256.93959999999993</v>
      </c>
    </row>
    <row r="7" spans="1:10" x14ac:dyDescent="0.55000000000000004">
      <c r="A7" s="6">
        <v>2012</v>
      </c>
      <c r="B7" s="5" t="s">
        <v>7</v>
      </c>
      <c r="C7" s="1">
        <v>0.30466767123287675</v>
      </c>
      <c r="D7" s="1">
        <v>2.4724750000000002</v>
      </c>
      <c r="E7" s="10">
        <v>71.306599999999989</v>
      </c>
      <c r="F7" s="1">
        <v>186.51060000000001</v>
      </c>
      <c r="G7" s="16">
        <v>66.065999999999988</v>
      </c>
      <c r="H7" s="19">
        <f t="shared" si="0"/>
        <v>326.66034267123285</v>
      </c>
      <c r="I7" s="3">
        <f t="shared" si="1"/>
        <v>74.083742671232869</v>
      </c>
      <c r="J7" s="7">
        <f t="shared" si="2"/>
        <v>252.57659999999998</v>
      </c>
    </row>
    <row r="8" spans="1:10" x14ac:dyDescent="0.55000000000000004">
      <c r="A8" s="6">
        <v>2013</v>
      </c>
      <c r="B8" s="5" t="s">
        <v>8</v>
      </c>
      <c r="C8" s="1">
        <v>0.28000000000000003</v>
      </c>
      <c r="D8" s="1">
        <v>2.78</v>
      </c>
      <c r="E8" s="10">
        <v>72.97</v>
      </c>
      <c r="F8" s="1">
        <v>183.29</v>
      </c>
      <c r="G8" s="16">
        <v>56.94</v>
      </c>
      <c r="H8" s="19">
        <f t="shared" si="0"/>
        <v>316.26</v>
      </c>
      <c r="I8" s="3">
        <f t="shared" si="1"/>
        <v>76.03</v>
      </c>
      <c r="J8" s="7">
        <f t="shared" si="2"/>
        <v>240.23</v>
      </c>
    </row>
    <row r="9" spans="1:10" x14ac:dyDescent="0.55000000000000004">
      <c r="A9" s="6">
        <v>2014</v>
      </c>
      <c r="B9" s="5" t="s">
        <v>9</v>
      </c>
      <c r="C9" s="1">
        <v>0.28000000000000003</v>
      </c>
      <c r="D9" s="1">
        <v>2.92</v>
      </c>
      <c r="E9" s="10">
        <v>73.39</v>
      </c>
      <c r="F9" s="1">
        <v>180.01</v>
      </c>
      <c r="G9" s="16">
        <v>49.75</v>
      </c>
      <c r="H9" s="19">
        <f t="shared" si="0"/>
        <v>306.35000000000002</v>
      </c>
      <c r="I9" s="3">
        <f t="shared" si="1"/>
        <v>76.590000000000032</v>
      </c>
      <c r="J9" s="7">
        <f t="shared" si="2"/>
        <v>229.76</v>
      </c>
    </row>
    <row r="10" spans="1:10" x14ac:dyDescent="0.55000000000000004">
      <c r="A10" s="6">
        <v>2015</v>
      </c>
      <c r="B10" s="5" t="s">
        <v>10</v>
      </c>
      <c r="C10" s="1">
        <v>0.26713287671232872</v>
      </c>
      <c r="D10" s="1">
        <v>3.9055091666666661</v>
      </c>
      <c r="E10" s="10">
        <v>74.230999999999995</v>
      </c>
      <c r="F10" s="1">
        <v>174.5874</v>
      </c>
      <c r="G10" s="16">
        <v>43.510999999999996</v>
      </c>
      <c r="H10" s="19">
        <f t="shared" si="0"/>
        <v>296.50204204337899</v>
      </c>
      <c r="I10" s="3">
        <f t="shared" si="1"/>
        <v>78.403642043378994</v>
      </c>
      <c r="J10" s="7">
        <f t="shared" si="2"/>
        <v>218.0984</v>
      </c>
    </row>
    <row r="11" spans="1:10" x14ac:dyDescent="0.55000000000000004">
      <c r="A11" s="6">
        <v>2016</v>
      </c>
      <c r="B11" s="5" t="s">
        <v>11</v>
      </c>
      <c r="C11" s="1">
        <v>0.26205424657534249</v>
      </c>
      <c r="D11" s="1">
        <v>4.0312166666666673</v>
      </c>
      <c r="E11" s="10">
        <v>75.061499999999981</v>
      </c>
      <c r="F11" s="1">
        <v>169.88940000000002</v>
      </c>
      <c r="G11" s="16">
        <v>38.960999999999991</v>
      </c>
      <c r="H11" s="19">
        <f t="shared" si="0"/>
        <v>288.205170913242</v>
      </c>
      <c r="I11" s="3">
        <f t="shared" si="1"/>
        <v>79.354770913241993</v>
      </c>
      <c r="J11" s="7">
        <f t="shared" si="2"/>
        <v>208.85040000000001</v>
      </c>
    </row>
    <row r="12" spans="1:10" x14ac:dyDescent="0.55000000000000004">
      <c r="A12" s="6">
        <v>2017</v>
      </c>
      <c r="B12" s="5" t="s">
        <v>12</v>
      </c>
      <c r="C12" s="1">
        <v>0.26003917808219179</v>
      </c>
      <c r="D12" s="1">
        <v>3.9464333333333328</v>
      </c>
      <c r="E12" s="10">
        <v>75.665199999999999</v>
      </c>
      <c r="F12" s="1">
        <v>165.17519999999999</v>
      </c>
      <c r="G12" s="16">
        <v>34.905000000000001</v>
      </c>
      <c r="H12" s="19">
        <f t="shared" si="0"/>
        <v>279.95187251141556</v>
      </c>
      <c r="I12" s="3">
        <f t="shared" si="1"/>
        <v>79.871672511415568</v>
      </c>
      <c r="J12" s="7">
        <f t="shared" si="2"/>
        <v>200.08019999999999</v>
      </c>
    </row>
    <row r="13" spans="1:10" x14ac:dyDescent="0.55000000000000004">
      <c r="A13" s="6">
        <v>2018</v>
      </c>
      <c r="B13" s="5" t="s">
        <v>13</v>
      </c>
      <c r="C13" s="1">
        <v>0.53202054794520537</v>
      </c>
      <c r="D13" s="1">
        <v>4.1035791599462366</v>
      </c>
      <c r="E13" s="10">
        <v>76.325299999999999</v>
      </c>
      <c r="F13" s="1">
        <v>161.95139999999998</v>
      </c>
      <c r="G13" s="16">
        <v>30.211999999999996</v>
      </c>
      <c r="H13" s="19">
        <f t="shared" si="0"/>
        <v>273.1242997078914</v>
      </c>
      <c r="I13" s="3">
        <f t="shared" si="1"/>
        <v>80.960899707891429</v>
      </c>
      <c r="J13" s="7">
        <f t="shared" si="2"/>
        <v>192.16339999999997</v>
      </c>
    </row>
    <row r="14" spans="1:10" x14ac:dyDescent="0.55000000000000004">
      <c r="A14" s="6">
        <v>2019</v>
      </c>
      <c r="B14" s="5" t="s">
        <v>14</v>
      </c>
      <c r="C14" s="1">
        <v>0.25207534246575336</v>
      </c>
      <c r="D14" s="1">
        <v>4.0537083868140895</v>
      </c>
      <c r="E14" s="10">
        <v>77.071700000000007</v>
      </c>
      <c r="F14" s="1">
        <v>155.97359999999998</v>
      </c>
      <c r="G14" s="16">
        <v>27.079000000000001</v>
      </c>
      <c r="H14" s="19">
        <f t="shared" si="0"/>
        <v>264.43008372927983</v>
      </c>
      <c r="I14" s="3">
        <f t="shared" si="1"/>
        <v>81.377483729279845</v>
      </c>
      <c r="J14" s="7">
        <f t="shared" si="2"/>
        <v>183.05259999999998</v>
      </c>
    </row>
    <row r="15" spans="1:10" x14ac:dyDescent="0.55000000000000004">
      <c r="A15" s="6">
        <v>2020</v>
      </c>
      <c r="B15" s="5" t="s">
        <v>15</v>
      </c>
      <c r="C15" s="1">
        <v>0.24650520547945209</v>
      </c>
      <c r="D15" s="1">
        <v>4.0235438320372507</v>
      </c>
      <c r="E15" s="10">
        <v>77.398599999999988</v>
      </c>
      <c r="F15" s="1">
        <v>151.065</v>
      </c>
      <c r="G15" s="16">
        <v>23.594999999999999</v>
      </c>
      <c r="H15" s="19">
        <f t="shared" si="0"/>
        <v>256.3286490375167</v>
      </c>
      <c r="I15" s="3">
        <f t="shared" si="1"/>
        <v>81.668649037516701</v>
      </c>
      <c r="J15" s="7">
        <f t="shared" si="2"/>
        <v>174.66</v>
      </c>
    </row>
    <row r="16" spans="1:10" x14ac:dyDescent="0.55000000000000004">
      <c r="A16" s="39">
        <v>2021</v>
      </c>
      <c r="B16" s="40" t="s">
        <v>27</v>
      </c>
      <c r="C16" s="45">
        <v>0.24</v>
      </c>
      <c r="D16" s="45">
        <v>6.0979999999999999</v>
      </c>
      <c r="E16" s="46">
        <v>77.019000000000005</v>
      </c>
      <c r="F16" s="45">
        <v>146.07499999999999</v>
      </c>
      <c r="G16" s="47">
        <v>20.384</v>
      </c>
      <c r="H16" s="48">
        <f t="shared" ref="H16" si="3">SUM(C16:G16)</f>
        <v>249.81599999999997</v>
      </c>
      <c r="I16" s="49">
        <f t="shared" si="1"/>
        <v>83.356999999999971</v>
      </c>
      <c r="J16" s="50">
        <f t="shared" si="2"/>
        <v>166.459</v>
      </c>
    </row>
    <row r="17" spans="1:10" x14ac:dyDescent="0.55000000000000004">
      <c r="A17" s="6">
        <v>2022</v>
      </c>
      <c r="B17" s="5" t="s">
        <v>29</v>
      </c>
      <c r="C17" s="1">
        <v>0.21299999999999999</v>
      </c>
      <c r="D17" s="1">
        <v>6.8570000000000002</v>
      </c>
      <c r="E17" s="1">
        <v>77.688999999999993</v>
      </c>
      <c r="F17" s="1">
        <v>138.18600000000001</v>
      </c>
      <c r="G17" s="16">
        <v>18.733000000000001</v>
      </c>
      <c r="H17" s="19">
        <f t="shared" ref="H17" si="4">SUM(C17:G17)</f>
        <v>241.678</v>
      </c>
      <c r="I17" s="3">
        <f t="shared" ref="I17" si="5">H17-J17</f>
        <v>84.758999999999986</v>
      </c>
      <c r="J17" s="7">
        <f t="shared" ref="J17" si="6">F17+G17</f>
        <v>156.91900000000001</v>
      </c>
    </row>
    <row r="18" spans="1:10" ht="18.5" thickBot="1" x14ac:dyDescent="0.6">
      <c r="A18" s="51">
        <v>2023</v>
      </c>
      <c r="B18" s="52" t="s">
        <v>30</v>
      </c>
      <c r="C18" s="53">
        <v>0.22800000000000001</v>
      </c>
      <c r="D18" s="53">
        <v>8.5649999999999995</v>
      </c>
      <c r="E18" s="53">
        <v>78.191999999999993</v>
      </c>
      <c r="F18" s="53">
        <v>129.40600000000001</v>
      </c>
      <c r="G18" s="54">
        <v>17.108000000000001</v>
      </c>
      <c r="H18" s="55">
        <f t="shared" ref="H18" si="7">SUM(C18:G18)</f>
        <v>233.499</v>
      </c>
      <c r="I18" s="56">
        <f t="shared" ref="I18" si="8">H18-J18</f>
        <v>86.984999999999985</v>
      </c>
      <c r="J18" s="57">
        <f t="shared" ref="J18" si="9">F18+G18</f>
        <v>146.51400000000001</v>
      </c>
    </row>
  </sheetData>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J18"/>
  <sheetViews>
    <sheetView topLeftCell="A2" workbookViewId="0">
      <selection activeCell="D18" sqref="D18"/>
    </sheetView>
  </sheetViews>
  <sheetFormatPr defaultRowHeight="18" x14ac:dyDescent="0.55000000000000004"/>
  <cols>
    <col min="1" max="1" width="13" bestFit="1" customWidth="1"/>
    <col min="2" max="2" width="5.25" bestFit="1" customWidth="1"/>
    <col min="3" max="3" width="17.25" bestFit="1" customWidth="1"/>
    <col min="4" max="4" width="21.33203125" bestFit="1" customWidth="1"/>
    <col min="5" max="6" width="15.08203125" bestFit="1" customWidth="1"/>
    <col min="7" max="7" width="7.5" bestFit="1" customWidth="1"/>
    <col min="8" max="8" width="8.5" bestFit="1" customWidth="1"/>
    <col min="9" max="9" width="21.33203125" bestFit="1" customWidth="1"/>
    <col min="10" max="10" width="23.5" bestFit="1" customWidth="1"/>
  </cols>
  <sheetData>
    <row r="1" spans="1:10" ht="18.75" customHeight="1" x14ac:dyDescent="0.55000000000000004">
      <c r="A1" s="20" t="s">
        <v>24</v>
      </c>
      <c r="B1" s="21" t="s">
        <v>0</v>
      </c>
      <c r="C1" s="4" t="s">
        <v>19</v>
      </c>
      <c r="D1" s="4" t="s">
        <v>20</v>
      </c>
      <c r="E1" s="4" t="s">
        <v>23</v>
      </c>
      <c r="F1" s="4" t="s">
        <v>16</v>
      </c>
      <c r="G1" s="22" t="s">
        <v>17</v>
      </c>
      <c r="H1" s="23" t="s">
        <v>1</v>
      </c>
      <c r="I1" s="24" t="s">
        <v>21</v>
      </c>
      <c r="J1" s="25" t="s">
        <v>22</v>
      </c>
    </row>
    <row r="2" spans="1:10" x14ac:dyDescent="0.55000000000000004">
      <c r="A2" s="6">
        <v>2007</v>
      </c>
      <c r="B2" s="5" t="s">
        <v>2</v>
      </c>
      <c r="C2" s="1">
        <v>0.39362284931506852</v>
      </c>
      <c r="D2" s="1">
        <v>3.9450937499999998</v>
      </c>
      <c r="E2" s="10">
        <v>80.01400000000001</v>
      </c>
      <c r="F2" s="1">
        <v>117.46</v>
      </c>
      <c r="G2" s="16">
        <v>11.224</v>
      </c>
      <c r="H2" s="19">
        <f t="shared" ref="H2:H15" si="0">SUM(C2:G2)</f>
        <v>213.03671659931507</v>
      </c>
      <c r="I2" s="3">
        <f t="shared" ref="I2:I16" si="1">H2-J2</f>
        <v>84.352716599315073</v>
      </c>
      <c r="J2" s="7">
        <f t="shared" ref="J2:J16" si="2">F2+G2</f>
        <v>128.684</v>
      </c>
    </row>
    <row r="3" spans="1:10" x14ac:dyDescent="0.55000000000000004">
      <c r="A3" s="6">
        <v>2008</v>
      </c>
      <c r="B3" s="5" t="s">
        <v>3</v>
      </c>
      <c r="C3" s="1">
        <v>0.33185013698630134</v>
      </c>
      <c r="D3" s="1">
        <v>2.8212178958333327</v>
      </c>
      <c r="E3" s="10">
        <v>83.4375</v>
      </c>
      <c r="F3" s="1">
        <v>107.44300000000001</v>
      </c>
      <c r="G3" s="16">
        <v>11.138000000000002</v>
      </c>
      <c r="H3" s="19">
        <f t="shared" si="0"/>
        <v>205.17156803281964</v>
      </c>
      <c r="I3" s="3">
        <f t="shared" si="1"/>
        <v>86.590568032819618</v>
      </c>
      <c r="J3" s="7">
        <f t="shared" si="2"/>
        <v>118.58100000000002</v>
      </c>
    </row>
    <row r="4" spans="1:10" x14ac:dyDescent="0.55000000000000004">
      <c r="A4" s="6">
        <v>2009</v>
      </c>
      <c r="B4" s="5" t="s">
        <v>4</v>
      </c>
      <c r="C4" s="1">
        <v>0.42826924657534243</v>
      </c>
      <c r="D4" s="1">
        <v>3.9173319027777787</v>
      </c>
      <c r="E4" s="10">
        <v>85.249000000000009</v>
      </c>
      <c r="F4" s="1">
        <v>97.978999999999999</v>
      </c>
      <c r="G4" s="16">
        <v>10.845999999999998</v>
      </c>
      <c r="H4" s="19">
        <f t="shared" si="0"/>
        <v>198.41960114935313</v>
      </c>
      <c r="I4" s="3">
        <f t="shared" si="1"/>
        <v>89.594601149353124</v>
      </c>
      <c r="J4" s="7">
        <f t="shared" si="2"/>
        <v>108.825</v>
      </c>
    </row>
    <row r="5" spans="1:10" x14ac:dyDescent="0.55000000000000004">
      <c r="A5" s="6">
        <v>2010</v>
      </c>
      <c r="B5" s="5" t="s">
        <v>5</v>
      </c>
      <c r="C5" s="1">
        <v>0.2986871095890411</v>
      </c>
      <c r="D5" s="1">
        <v>5.8085403194444449</v>
      </c>
      <c r="E5" s="10">
        <v>86.528499999999994</v>
      </c>
      <c r="F5" s="1">
        <v>91.161000000000001</v>
      </c>
      <c r="G5" s="16">
        <v>10.510000000000002</v>
      </c>
      <c r="H5" s="19">
        <f t="shared" si="0"/>
        <v>194.30672742903346</v>
      </c>
      <c r="I5" s="3">
        <f t="shared" si="1"/>
        <v>92.635727429033452</v>
      </c>
      <c r="J5" s="7">
        <f t="shared" si="2"/>
        <v>101.67100000000001</v>
      </c>
    </row>
    <row r="6" spans="1:10" x14ac:dyDescent="0.55000000000000004">
      <c r="A6" s="6">
        <v>2011</v>
      </c>
      <c r="B6" s="5" t="s">
        <v>6</v>
      </c>
      <c r="C6" s="1">
        <v>0.25510870547945202</v>
      </c>
      <c r="D6" s="1">
        <v>4.4568352847222226</v>
      </c>
      <c r="E6" s="10">
        <v>88.076499999999996</v>
      </c>
      <c r="F6" s="1">
        <v>82.200999999999993</v>
      </c>
      <c r="G6" s="16">
        <v>10.262</v>
      </c>
      <c r="H6" s="19">
        <f t="shared" si="0"/>
        <v>185.25144399020166</v>
      </c>
      <c r="I6" s="3">
        <f t="shared" si="1"/>
        <v>92.788443990201671</v>
      </c>
      <c r="J6" s="7">
        <f t="shared" si="2"/>
        <v>92.462999999999994</v>
      </c>
    </row>
    <row r="7" spans="1:10" x14ac:dyDescent="0.55000000000000004">
      <c r="A7" s="6">
        <v>2012</v>
      </c>
      <c r="B7" s="5" t="s">
        <v>7</v>
      </c>
      <c r="C7" s="1">
        <v>0.40368466438356165</v>
      </c>
      <c r="D7" s="1">
        <v>4.5353165902777777</v>
      </c>
      <c r="E7" s="10">
        <v>89.462500000000006</v>
      </c>
      <c r="F7" s="1">
        <v>80.590999999999994</v>
      </c>
      <c r="G7" s="16">
        <v>10.164000000000001</v>
      </c>
      <c r="H7" s="19">
        <f t="shared" si="0"/>
        <v>185.15650125466135</v>
      </c>
      <c r="I7" s="3">
        <f t="shared" si="1"/>
        <v>94.401501254661355</v>
      </c>
      <c r="J7" s="7">
        <f t="shared" si="2"/>
        <v>90.754999999999995</v>
      </c>
    </row>
    <row r="8" spans="1:10" x14ac:dyDescent="0.55000000000000004">
      <c r="A8" s="6">
        <v>2013</v>
      </c>
      <c r="B8" s="5" t="s">
        <v>8</v>
      </c>
      <c r="C8" s="1">
        <v>0.28000000000000003</v>
      </c>
      <c r="D8" s="1">
        <v>4.0199999999999996</v>
      </c>
      <c r="E8" s="10">
        <v>90.93</v>
      </c>
      <c r="F8" s="1">
        <v>79.2</v>
      </c>
      <c r="G8" s="16">
        <v>8.76</v>
      </c>
      <c r="H8" s="19">
        <f t="shared" si="0"/>
        <v>183.19</v>
      </c>
      <c r="I8" s="3">
        <f t="shared" si="1"/>
        <v>95.22999999999999</v>
      </c>
      <c r="J8" s="7">
        <f t="shared" si="2"/>
        <v>87.960000000000008</v>
      </c>
    </row>
    <row r="9" spans="1:10" x14ac:dyDescent="0.55000000000000004">
      <c r="A9" s="6">
        <v>2014</v>
      </c>
      <c r="B9" s="5" t="s">
        <v>9</v>
      </c>
      <c r="C9" s="1">
        <v>0.18</v>
      </c>
      <c r="D9" s="1">
        <v>4.5</v>
      </c>
      <c r="E9" s="10">
        <v>90.94</v>
      </c>
      <c r="F9" s="1">
        <v>77.78</v>
      </c>
      <c r="G9" s="16">
        <v>7.65</v>
      </c>
      <c r="H9" s="19">
        <f t="shared" si="0"/>
        <v>181.05</v>
      </c>
      <c r="I9" s="3">
        <f t="shared" si="1"/>
        <v>95.62</v>
      </c>
      <c r="J9" s="7">
        <f t="shared" si="2"/>
        <v>85.43</v>
      </c>
    </row>
    <row r="10" spans="1:10" x14ac:dyDescent="0.55000000000000004">
      <c r="A10" s="6">
        <v>2015</v>
      </c>
      <c r="B10" s="5" t="s">
        <v>10</v>
      </c>
      <c r="C10" s="1">
        <v>0.27381119863013692</v>
      </c>
      <c r="D10" s="1">
        <v>4.3746613194444439</v>
      </c>
      <c r="E10" s="10">
        <v>91.539500000000004</v>
      </c>
      <c r="F10" s="1">
        <v>75.438999999999993</v>
      </c>
      <c r="G10" s="16">
        <v>6.6939999999999991</v>
      </c>
      <c r="H10" s="19">
        <f t="shared" si="0"/>
        <v>178.32097251807457</v>
      </c>
      <c r="I10" s="3">
        <f t="shared" si="1"/>
        <v>96.187972518074574</v>
      </c>
      <c r="J10" s="7">
        <f t="shared" si="2"/>
        <v>82.132999999999996</v>
      </c>
    </row>
    <row r="11" spans="1:10" x14ac:dyDescent="0.55000000000000004">
      <c r="A11" s="6">
        <v>2016</v>
      </c>
      <c r="B11" s="5" t="s">
        <v>11</v>
      </c>
      <c r="C11" s="1">
        <v>0.22711368036529681</v>
      </c>
      <c r="D11" s="1">
        <v>3.62</v>
      </c>
      <c r="E11" s="10">
        <v>92.543999999999983</v>
      </c>
      <c r="F11" s="1">
        <v>73.408999999999992</v>
      </c>
      <c r="G11" s="16">
        <v>5.9939999999999998</v>
      </c>
      <c r="H11" s="19">
        <f t="shared" si="0"/>
        <v>175.79411368036526</v>
      </c>
      <c r="I11" s="3">
        <f t="shared" si="1"/>
        <v>96.391113680365265</v>
      </c>
      <c r="J11" s="7">
        <f t="shared" si="2"/>
        <v>79.402999999999992</v>
      </c>
    </row>
    <row r="12" spans="1:10" x14ac:dyDescent="0.55000000000000004">
      <c r="A12" s="6">
        <v>2017</v>
      </c>
      <c r="B12" s="5" t="s">
        <v>12</v>
      </c>
      <c r="C12" s="1">
        <v>0.25787218493150688</v>
      </c>
      <c r="D12" s="1">
        <v>4.6419270833333339</v>
      </c>
      <c r="E12" s="10">
        <v>92.850999999999985</v>
      </c>
      <c r="F12" s="1">
        <v>71.372000000000014</v>
      </c>
      <c r="G12" s="16">
        <v>5.37</v>
      </c>
      <c r="H12" s="19">
        <f t="shared" si="0"/>
        <v>174.49279926826483</v>
      </c>
      <c r="I12" s="3">
        <f t="shared" si="1"/>
        <v>97.750799268264814</v>
      </c>
      <c r="J12" s="7">
        <f t="shared" si="2"/>
        <v>76.742000000000019</v>
      </c>
    </row>
    <row r="13" spans="1:10" x14ac:dyDescent="0.55000000000000004">
      <c r="A13" s="6">
        <v>2018</v>
      </c>
      <c r="B13" s="5" t="s">
        <v>13</v>
      </c>
      <c r="C13" s="1">
        <v>0.20855205479452046</v>
      </c>
      <c r="D13" s="1">
        <v>4.0564156976553161</v>
      </c>
      <c r="E13" s="10">
        <v>93.705999999999989</v>
      </c>
      <c r="F13" s="1">
        <v>69.979000000000013</v>
      </c>
      <c r="G13" s="16">
        <v>4.6479999999999997</v>
      </c>
      <c r="H13" s="19">
        <f t="shared" si="0"/>
        <v>172.59796775244982</v>
      </c>
      <c r="I13" s="3">
        <f t="shared" si="1"/>
        <v>97.970967752449809</v>
      </c>
      <c r="J13" s="7">
        <f t="shared" si="2"/>
        <v>74.62700000000001</v>
      </c>
    </row>
    <row r="14" spans="1:10" x14ac:dyDescent="0.55000000000000004">
      <c r="A14" s="6">
        <v>2019</v>
      </c>
      <c r="B14" s="5" t="s">
        <v>14</v>
      </c>
      <c r="C14" s="1">
        <v>0.27308162100456618</v>
      </c>
      <c r="D14" s="1">
        <v>4.3765526318751071</v>
      </c>
      <c r="E14" s="10">
        <v>94.756</v>
      </c>
      <c r="F14" s="1">
        <v>67.396000000000001</v>
      </c>
      <c r="G14" s="16">
        <v>4.1659999999999995</v>
      </c>
      <c r="H14" s="19">
        <f t="shared" si="0"/>
        <v>170.96763425287969</v>
      </c>
      <c r="I14" s="3">
        <f t="shared" si="1"/>
        <v>99.405634252879693</v>
      </c>
      <c r="J14" s="7">
        <f t="shared" si="2"/>
        <v>71.561999999999998</v>
      </c>
    </row>
    <row r="15" spans="1:10" x14ac:dyDescent="0.55000000000000004">
      <c r="A15" s="6">
        <v>2020</v>
      </c>
      <c r="B15" s="5" t="s">
        <v>15</v>
      </c>
      <c r="C15" s="1">
        <v>0.27937256621004558</v>
      </c>
      <c r="D15" s="1">
        <v>5.2074939082341274</v>
      </c>
      <c r="E15" s="10">
        <v>95.18549999999999</v>
      </c>
      <c r="F15" s="1">
        <v>65.275000000000006</v>
      </c>
      <c r="G15" s="16">
        <v>3.63</v>
      </c>
      <c r="H15" s="19">
        <f t="shared" si="0"/>
        <v>169.57736647444415</v>
      </c>
      <c r="I15" s="3">
        <f t="shared" si="1"/>
        <v>100.67236647444415</v>
      </c>
      <c r="J15" s="7">
        <f t="shared" si="2"/>
        <v>68.905000000000001</v>
      </c>
    </row>
    <row r="16" spans="1:10" x14ac:dyDescent="0.55000000000000004">
      <c r="A16" s="39">
        <v>2021</v>
      </c>
      <c r="B16" s="40" t="s">
        <v>27</v>
      </c>
      <c r="C16" s="45">
        <v>0.26</v>
      </c>
      <c r="D16" s="45">
        <v>7.7409999999999997</v>
      </c>
      <c r="E16" s="46">
        <v>94.744</v>
      </c>
      <c r="F16" s="45">
        <v>63.119</v>
      </c>
      <c r="G16" s="47">
        <v>3.1360000000000001</v>
      </c>
      <c r="H16" s="48">
        <f t="shared" ref="H16" si="3">SUM(C16:G16)</f>
        <v>169</v>
      </c>
      <c r="I16" s="49">
        <f t="shared" si="1"/>
        <v>102.745</v>
      </c>
      <c r="J16" s="50">
        <f t="shared" si="2"/>
        <v>66.254999999999995</v>
      </c>
    </row>
    <row r="17" spans="1:10" x14ac:dyDescent="0.55000000000000004">
      <c r="A17" s="6">
        <v>2022</v>
      </c>
      <c r="B17" s="5" t="s">
        <v>29</v>
      </c>
      <c r="C17" s="1">
        <v>0.27400000000000002</v>
      </c>
      <c r="D17" s="1">
        <v>8.0950000000000006</v>
      </c>
      <c r="E17" s="1">
        <v>95.484999999999999</v>
      </c>
      <c r="F17" s="1">
        <v>59.71</v>
      </c>
      <c r="G17" s="16">
        <v>2.8820000000000001</v>
      </c>
      <c r="H17" s="19">
        <f t="shared" ref="H17" si="4">SUM(C17:G17)</f>
        <v>166.446</v>
      </c>
      <c r="I17" s="3">
        <f t="shared" ref="I17" si="5">H17-J17</f>
        <v>103.854</v>
      </c>
      <c r="J17" s="7">
        <f t="shared" ref="J17" si="6">F17+G17</f>
        <v>62.591999999999999</v>
      </c>
    </row>
    <row r="18" spans="1:10" ht="18.5" thickBot="1" x14ac:dyDescent="0.6">
      <c r="A18" s="51">
        <v>2023</v>
      </c>
      <c r="B18" s="52" t="s">
        <v>30</v>
      </c>
      <c r="C18" s="53">
        <v>0.31</v>
      </c>
      <c r="D18" s="53">
        <v>11.721</v>
      </c>
      <c r="E18" s="53">
        <v>96.129000000000005</v>
      </c>
      <c r="F18" s="53">
        <v>55.915999999999997</v>
      </c>
      <c r="G18" s="54">
        <v>2.6320000000000001</v>
      </c>
      <c r="H18" s="55">
        <f t="shared" ref="H18" si="7">SUM(C18:G18)</f>
        <v>166.70800000000003</v>
      </c>
      <c r="I18" s="56">
        <f t="shared" ref="I18" si="8">H18-J18</f>
        <v>108.16000000000003</v>
      </c>
      <c r="J18" s="57">
        <f t="shared" ref="J18" si="9">F18+G18</f>
        <v>58.547999999999995</v>
      </c>
    </row>
  </sheetData>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J18"/>
  <sheetViews>
    <sheetView workbookViewId="0">
      <selection activeCell="H18" sqref="H18"/>
    </sheetView>
  </sheetViews>
  <sheetFormatPr defaultRowHeight="18" x14ac:dyDescent="0.55000000000000004"/>
  <cols>
    <col min="1" max="1" width="13" bestFit="1" customWidth="1"/>
    <col min="2" max="2" width="5.25" bestFit="1" customWidth="1"/>
    <col min="3" max="3" width="17.25" bestFit="1" customWidth="1"/>
    <col min="4" max="4" width="21.33203125" bestFit="1" customWidth="1"/>
    <col min="5" max="6" width="15.08203125" bestFit="1" customWidth="1"/>
    <col min="7" max="7" width="6.5" bestFit="1" customWidth="1"/>
    <col min="8" max="8" width="7.5" bestFit="1" customWidth="1"/>
    <col min="9" max="9" width="21.33203125" bestFit="1" customWidth="1"/>
    <col min="10" max="10" width="23.5" bestFit="1" customWidth="1"/>
  </cols>
  <sheetData>
    <row r="1" spans="1:10" ht="18.75" customHeight="1" x14ac:dyDescent="0.55000000000000004">
      <c r="A1" s="20" t="s">
        <v>24</v>
      </c>
      <c r="B1" s="21" t="s">
        <v>0</v>
      </c>
      <c r="C1" s="4" t="s">
        <v>19</v>
      </c>
      <c r="D1" s="4" t="s">
        <v>20</v>
      </c>
      <c r="E1" s="4" t="s">
        <v>23</v>
      </c>
      <c r="F1" s="4" t="s">
        <v>16</v>
      </c>
      <c r="G1" s="22" t="s">
        <v>17</v>
      </c>
      <c r="H1" s="23" t="s">
        <v>1</v>
      </c>
      <c r="I1" s="24" t="s">
        <v>21</v>
      </c>
      <c r="J1" s="25" t="s">
        <v>22</v>
      </c>
    </row>
    <row r="2" spans="1:10" x14ac:dyDescent="0.55000000000000004">
      <c r="A2" s="6">
        <v>2007</v>
      </c>
      <c r="B2" s="5" t="s">
        <v>2</v>
      </c>
      <c r="C2" s="1">
        <v>6.3260815068493141E-3</v>
      </c>
      <c r="D2" s="1">
        <v>0.79703875000000002</v>
      </c>
      <c r="E2" s="10">
        <v>9.9558400000000002</v>
      </c>
      <c r="F2" s="1">
        <v>15.102</v>
      </c>
      <c r="G2" s="16">
        <v>1.6836</v>
      </c>
      <c r="H2" s="19">
        <f t="shared" ref="H2:H15" si="0">SUM(C2:G2)</f>
        <v>27.544804831506848</v>
      </c>
      <c r="I2" s="3">
        <f t="shared" ref="I2:I16" si="1">H2-J2</f>
        <v>10.75920483150685</v>
      </c>
      <c r="J2" s="7">
        <f t="shared" ref="J2:J16" si="2">F2+G2</f>
        <v>16.785599999999999</v>
      </c>
    </row>
    <row r="3" spans="1:10" x14ac:dyDescent="0.55000000000000004">
      <c r="A3" s="6">
        <v>2008</v>
      </c>
      <c r="B3" s="5" t="s">
        <v>3</v>
      </c>
      <c r="C3" s="1">
        <v>1.8804841095890409E-2</v>
      </c>
      <c r="D3" s="1">
        <v>0.77774054861111108</v>
      </c>
      <c r="E3" s="10">
        <v>10.55552</v>
      </c>
      <c r="F3" s="1">
        <v>13.8141</v>
      </c>
      <c r="G3" s="16">
        <v>1.6706999999999996</v>
      </c>
      <c r="H3" s="19">
        <f t="shared" si="0"/>
        <v>26.836865389707</v>
      </c>
      <c r="I3" s="3">
        <f t="shared" si="1"/>
        <v>11.352065389707001</v>
      </c>
      <c r="J3" s="7">
        <f t="shared" si="2"/>
        <v>15.4848</v>
      </c>
    </row>
    <row r="4" spans="1:10" x14ac:dyDescent="0.55000000000000004">
      <c r="A4" s="6">
        <v>2009</v>
      </c>
      <c r="B4" s="5" t="s">
        <v>4</v>
      </c>
      <c r="C4" s="1">
        <v>8.012779452054794E-3</v>
      </c>
      <c r="D4" s="1">
        <v>0.87211268749999993</v>
      </c>
      <c r="E4" s="10">
        <v>10.928640000000001</v>
      </c>
      <c r="F4" s="1">
        <v>12.597300000000001</v>
      </c>
      <c r="G4" s="16">
        <v>1.6269</v>
      </c>
      <c r="H4" s="19">
        <f t="shared" si="0"/>
        <v>26.032965466952056</v>
      </c>
      <c r="I4" s="3">
        <f t="shared" si="1"/>
        <v>11.808765466952057</v>
      </c>
      <c r="J4" s="7">
        <f t="shared" si="2"/>
        <v>14.2242</v>
      </c>
    </row>
    <row r="5" spans="1:10" x14ac:dyDescent="0.55000000000000004">
      <c r="A5" s="6">
        <v>2010</v>
      </c>
      <c r="B5" s="5" t="s">
        <v>5</v>
      </c>
      <c r="C5" s="1">
        <v>1.5317287671232875E-2</v>
      </c>
      <c r="D5" s="1">
        <v>0.96276688888888895</v>
      </c>
      <c r="E5" s="10">
        <v>11.2128</v>
      </c>
      <c r="F5" s="1">
        <v>11.720700000000001</v>
      </c>
      <c r="G5" s="16">
        <v>1.5764999999999998</v>
      </c>
      <c r="H5" s="19">
        <f t="shared" si="0"/>
        <v>25.488084176560122</v>
      </c>
      <c r="I5" s="3">
        <f t="shared" si="1"/>
        <v>12.190884176560122</v>
      </c>
      <c r="J5" s="7">
        <f t="shared" si="2"/>
        <v>13.2972</v>
      </c>
    </row>
    <row r="6" spans="1:10" x14ac:dyDescent="0.55000000000000004">
      <c r="A6" s="6">
        <v>2011</v>
      </c>
      <c r="B6" s="5" t="s">
        <v>6</v>
      </c>
      <c r="C6" s="1">
        <v>6.314571917808218E-3</v>
      </c>
      <c r="D6" s="1">
        <v>0.83033893749999999</v>
      </c>
      <c r="E6" s="10">
        <v>11.54304</v>
      </c>
      <c r="F6" s="1">
        <v>10.568700000000002</v>
      </c>
      <c r="G6" s="16">
        <v>1.5392999999999999</v>
      </c>
      <c r="H6" s="19">
        <f t="shared" si="0"/>
        <v>24.487693509417809</v>
      </c>
      <c r="I6" s="3">
        <f t="shared" si="1"/>
        <v>12.379693509417809</v>
      </c>
      <c r="J6" s="7">
        <f t="shared" si="2"/>
        <v>12.108000000000001</v>
      </c>
    </row>
    <row r="7" spans="1:10" x14ac:dyDescent="0.55000000000000004">
      <c r="A7" s="6">
        <v>2012</v>
      </c>
      <c r="B7" s="5" t="s">
        <v>7</v>
      </c>
      <c r="C7" s="1">
        <v>0.10104811095890411</v>
      </c>
      <c r="D7" s="1">
        <v>0.87914078472222235</v>
      </c>
      <c r="E7" s="10">
        <v>11.83872</v>
      </c>
      <c r="F7" s="1">
        <v>10.361700000000001</v>
      </c>
      <c r="G7" s="16">
        <v>1.5246000000000002</v>
      </c>
      <c r="H7" s="19">
        <f t="shared" si="0"/>
        <v>24.705208895681125</v>
      </c>
      <c r="I7" s="3">
        <f t="shared" si="1"/>
        <v>12.818908895681124</v>
      </c>
      <c r="J7" s="7">
        <f t="shared" si="2"/>
        <v>11.8863</v>
      </c>
    </row>
    <row r="8" spans="1:10" x14ac:dyDescent="0.55000000000000004">
      <c r="A8" s="6">
        <v>2013</v>
      </c>
      <c r="B8" s="5" t="s">
        <v>8</v>
      </c>
      <c r="C8" s="1">
        <v>0.01</v>
      </c>
      <c r="D8" s="1">
        <v>0.98</v>
      </c>
      <c r="E8" s="10">
        <v>12.14</v>
      </c>
      <c r="F8" s="1">
        <v>10.18</v>
      </c>
      <c r="G8" s="16">
        <v>1.31</v>
      </c>
      <c r="H8" s="19">
        <f t="shared" si="0"/>
        <v>24.62</v>
      </c>
      <c r="I8" s="3">
        <f t="shared" si="1"/>
        <v>13.13</v>
      </c>
      <c r="J8" s="7">
        <f t="shared" si="2"/>
        <v>11.49</v>
      </c>
    </row>
    <row r="9" spans="1:10" x14ac:dyDescent="0.55000000000000004">
      <c r="A9" s="6">
        <v>2014</v>
      </c>
      <c r="B9" s="5" t="s">
        <v>9</v>
      </c>
      <c r="C9" s="1">
        <v>0.01</v>
      </c>
      <c r="D9" s="1">
        <v>1.1100000000000001</v>
      </c>
      <c r="E9" s="10">
        <v>12.219999999999999</v>
      </c>
      <c r="F9" s="1">
        <v>10</v>
      </c>
      <c r="G9" s="16">
        <v>1.1499999999999999</v>
      </c>
      <c r="H9" s="19">
        <f t="shared" si="0"/>
        <v>24.49</v>
      </c>
      <c r="I9" s="3">
        <f t="shared" si="1"/>
        <v>13.339999999999998</v>
      </c>
      <c r="J9" s="7">
        <f t="shared" si="2"/>
        <v>11.15</v>
      </c>
    </row>
    <row r="10" spans="1:10" x14ac:dyDescent="0.55000000000000004">
      <c r="A10" s="6">
        <v>2015</v>
      </c>
      <c r="B10" s="5" t="s">
        <v>10</v>
      </c>
      <c r="C10" s="1">
        <v>1.6250583333333336E-2</v>
      </c>
      <c r="D10" s="1">
        <v>1.2979457638888889</v>
      </c>
      <c r="E10" s="10">
        <v>12.37312</v>
      </c>
      <c r="F10" s="1">
        <v>9.6993000000000009</v>
      </c>
      <c r="G10" s="16">
        <v>1.0040999999999998</v>
      </c>
      <c r="H10" s="19">
        <f t="shared" si="0"/>
        <v>24.390716347222224</v>
      </c>
      <c r="I10" s="3">
        <f t="shared" si="1"/>
        <v>13.687316347222223</v>
      </c>
      <c r="J10" s="7">
        <f t="shared" si="2"/>
        <v>10.7034</v>
      </c>
    </row>
    <row r="11" spans="1:10" x14ac:dyDescent="0.55000000000000004">
      <c r="A11" s="6">
        <v>2016</v>
      </c>
      <c r="B11" s="5" t="s">
        <v>11</v>
      </c>
      <c r="C11" s="1">
        <v>2.2056232420091328E-2</v>
      </c>
      <c r="D11" s="1">
        <v>1.1299339791666667</v>
      </c>
      <c r="E11" s="10">
        <v>12.499840000000001</v>
      </c>
      <c r="F11" s="1">
        <v>9.4383000000000017</v>
      </c>
      <c r="G11" s="16">
        <v>0.8990999999999999</v>
      </c>
      <c r="H11" s="19">
        <f t="shared" si="0"/>
        <v>23.989230211586761</v>
      </c>
      <c r="I11" s="3">
        <f t="shared" si="1"/>
        <v>13.651830211586759</v>
      </c>
      <c r="J11" s="7">
        <f t="shared" si="2"/>
        <v>10.337400000000002</v>
      </c>
    </row>
    <row r="12" spans="1:10" x14ac:dyDescent="0.55000000000000004">
      <c r="A12" s="6">
        <v>2017</v>
      </c>
      <c r="B12" s="5" t="s">
        <v>12</v>
      </c>
      <c r="C12" s="1">
        <v>6.717678767123288E-3</v>
      </c>
      <c r="D12" s="1">
        <v>1.3641172222222222</v>
      </c>
      <c r="E12" s="10">
        <v>12.618240000000002</v>
      </c>
      <c r="F12" s="1">
        <v>9.1763999999999992</v>
      </c>
      <c r="G12" s="16">
        <v>0.8055000000000001</v>
      </c>
      <c r="H12" s="19">
        <f t="shared" si="0"/>
        <v>23.970974900989344</v>
      </c>
      <c r="I12" s="3">
        <f t="shared" si="1"/>
        <v>13.989074900989344</v>
      </c>
      <c r="J12" s="7">
        <f t="shared" si="2"/>
        <v>9.9818999999999996</v>
      </c>
    </row>
    <row r="13" spans="1:10" x14ac:dyDescent="0.55000000000000004">
      <c r="A13" s="6">
        <v>2018</v>
      </c>
      <c r="B13" s="5" t="s">
        <v>13</v>
      </c>
      <c r="C13" s="1">
        <v>1.2768493150684929E-2</v>
      </c>
      <c r="D13" s="1">
        <v>1.3616729930608891</v>
      </c>
      <c r="E13" s="10">
        <v>12.719999999999999</v>
      </c>
      <c r="F13" s="1">
        <v>8.9972999999999992</v>
      </c>
      <c r="G13" s="16">
        <v>0.69720000000000004</v>
      </c>
      <c r="H13" s="19">
        <f t="shared" si="0"/>
        <v>23.78894148621157</v>
      </c>
      <c r="I13" s="3">
        <f t="shared" si="1"/>
        <v>14.09444148621157</v>
      </c>
      <c r="J13" s="7">
        <f t="shared" si="2"/>
        <v>9.6944999999999997</v>
      </c>
    </row>
    <row r="14" spans="1:10" x14ac:dyDescent="0.55000000000000004">
      <c r="A14" s="6">
        <v>2019</v>
      </c>
      <c r="B14" s="5" t="s">
        <v>14</v>
      </c>
      <c r="C14" s="1">
        <v>1.260376712328767E-2</v>
      </c>
      <c r="D14" s="1">
        <v>1.215825705963582</v>
      </c>
      <c r="E14" s="10">
        <v>12.826879999999999</v>
      </c>
      <c r="F14" s="1">
        <v>8.6652000000000005</v>
      </c>
      <c r="G14" s="16">
        <v>0.62490000000000001</v>
      </c>
      <c r="H14" s="19">
        <f t="shared" si="0"/>
        <v>23.345409473086871</v>
      </c>
      <c r="I14" s="3">
        <f t="shared" si="1"/>
        <v>14.05530947308687</v>
      </c>
      <c r="J14" s="7">
        <f t="shared" si="2"/>
        <v>9.2901000000000007</v>
      </c>
    </row>
    <row r="15" spans="1:10" x14ac:dyDescent="0.55000000000000004">
      <c r="A15" s="6">
        <v>2020</v>
      </c>
      <c r="B15" s="5" t="s">
        <v>15</v>
      </c>
      <c r="C15" s="1">
        <v>4.9301041095890412E-3</v>
      </c>
      <c r="D15" s="1">
        <v>1.4574329859196322</v>
      </c>
      <c r="E15" s="10">
        <v>12.872960000000001</v>
      </c>
      <c r="F15" s="1">
        <v>8.3925000000000001</v>
      </c>
      <c r="G15" s="16">
        <v>0.54449999999999998</v>
      </c>
      <c r="H15" s="19">
        <f t="shared" si="0"/>
        <v>23.272323090029222</v>
      </c>
      <c r="I15" s="3">
        <f t="shared" si="1"/>
        <v>14.335323090029222</v>
      </c>
      <c r="J15" s="7">
        <f t="shared" si="2"/>
        <v>8.9369999999999994</v>
      </c>
    </row>
    <row r="16" spans="1:10" x14ac:dyDescent="0.55000000000000004">
      <c r="A16" s="39">
        <v>2021</v>
      </c>
      <c r="B16" s="40" t="s">
        <v>27</v>
      </c>
      <c r="C16" s="45">
        <v>5.0000000000000001E-3</v>
      </c>
      <c r="D16" s="45">
        <v>2.6320000000000001</v>
      </c>
      <c r="E16" s="46">
        <v>12.821999999999999</v>
      </c>
      <c r="F16" s="45">
        <v>8.1150000000000002</v>
      </c>
      <c r="G16" s="47">
        <v>0.47</v>
      </c>
      <c r="H16" s="48">
        <f t="shared" ref="H16" si="3">SUM(C16:G16)</f>
        <v>24.043999999999997</v>
      </c>
      <c r="I16" s="49">
        <f t="shared" si="1"/>
        <v>15.458999999999996</v>
      </c>
      <c r="J16" s="50">
        <f t="shared" si="2"/>
        <v>8.5850000000000009</v>
      </c>
    </row>
    <row r="17" spans="1:10" x14ac:dyDescent="0.55000000000000004">
      <c r="A17" s="6">
        <v>2022</v>
      </c>
      <c r="B17" s="5" t="s">
        <v>29</v>
      </c>
      <c r="C17" s="1">
        <v>4.0000000000000001E-3</v>
      </c>
      <c r="D17" s="1">
        <v>1.8049999999999999</v>
      </c>
      <c r="E17" s="1">
        <v>12.943</v>
      </c>
      <c r="F17" s="1">
        <v>7.6769999999999996</v>
      </c>
      <c r="G17" s="16">
        <v>0.432</v>
      </c>
      <c r="H17" s="19">
        <f>SUM(C17:G17)</f>
        <v>22.860999999999997</v>
      </c>
      <c r="I17" s="3">
        <f t="shared" ref="I17" si="4">H17-J17</f>
        <v>14.751999999999997</v>
      </c>
      <c r="J17" s="7">
        <f t="shared" ref="J17" si="5">F17+G17</f>
        <v>8.109</v>
      </c>
    </row>
    <row r="18" spans="1:10" ht="18.5" thickBot="1" x14ac:dyDescent="0.6">
      <c r="A18" s="51">
        <v>2023</v>
      </c>
      <c r="B18" s="52" t="s">
        <v>30</v>
      </c>
      <c r="C18" s="53">
        <v>5.0000000000000001E-3</v>
      </c>
      <c r="D18" s="53">
        <v>2.597</v>
      </c>
      <c r="E18" s="53">
        <v>13.018000000000001</v>
      </c>
      <c r="F18" s="53">
        <v>7.1890000000000001</v>
      </c>
      <c r="G18" s="54">
        <v>0.39500000000000002</v>
      </c>
      <c r="H18" s="55">
        <f>SUM(C18:G18)</f>
        <v>23.204000000000001</v>
      </c>
      <c r="I18" s="56">
        <f t="shared" ref="I18" si="6">H18-J18</f>
        <v>15.620000000000001</v>
      </c>
      <c r="J18" s="57">
        <f t="shared" ref="J18" si="7">F18+G18</f>
        <v>7.5839999999999996</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グラフ</vt:lpstr>
      </vt:variant>
      <vt:variant>
        <vt:i4>6</vt:i4>
      </vt:variant>
    </vt:vector>
  </HeadingPairs>
  <TitlesOfParts>
    <vt:vector size="12" baseType="lpstr">
      <vt:lpstr>注意事項</vt:lpstr>
      <vt:lpstr>00_人口</vt:lpstr>
      <vt:lpstr>01_BOD</vt:lpstr>
      <vt:lpstr>02_COD</vt:lpstr>
      <vt:lpstr>03_T-N</vt:lpstr>
      <vt:lpstr>04_T-P</vt:lpstr>
      <vt:lpstr>00_人口G</vt:lpstr>
      <vt:lpstr>00_人口％G</vt:lpstr>
      <vt:lpstr>01_BOD_G</vt:lpstr>
      <vt:lpstr>02_COD_G</vt:lpstr>
      <vt:lpstr>03_T-N_G</vt:lpstr>
      <vt:lpstr>04_T-P_G</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