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W:\01　商工\04　融資\☆政策金融公庫利子補給\様式\"/>
    </mc:Choice>
  </mc:AlternateContent>
  <xr:revisionPtr revIDLastSave="0" documentId="13_ncr:1_{DB041383-69F7-4E66-8F77-F5BADB1CDB10}" xr6:coauthVersionLast="36" xr6:coauthVersionMax="36" xr10:uidLastSave="{00000000-0000-0000-0000-000000000000}"/>
  <bookViews>
    <workbookView xWindow="0" yWindow="15" windowWidth="17970" windowHeight="5925" activeTab="1" xr2:uid="{00000000-000D-0000-FFFF-FFFF00000000}"/>
  </bookViews>
  <sheets>
    <sheet name="様式" sheetId="1" r:id="rId1"/>
    <sheet name="様式 (月末払いの場合に使用)" sheetId="7" r:id="rId2"/>
    <sheet name="記入例" sheetId="6" r:id="rId3"/>
    <sheet name="対象融資リスト" sheetId="8" r:id="rId4"/>
  </sheets>
  <definedNames>
    <definedName name="_xlnm.Print_Area" localSheetId="0">様式!$A$1:$G$25</definedName>
    <definedName name="_xlnm.Print_Area" localSheetId="1">'様式 (月末払いの場合に使用)'!$A$1:$G$25</definedName>
    <definedName name="資金リスト" localSheetId="0">様式!$M$1:$M$3</definedName>
    <definedName name="資金リスト" localSheetId="1">'様式 (月末払いの場合に使用)'!$M$1:$M$3</definedName>
  </definedNames>
  <calcPr calcId="191029"/>
</workbook>
</file>

<file path=xl/calcChain.xml><?xml version="1.0" encoding="utf-8"?>
<calcChain xmlns="http://schemas.openxmlformats.org/spreadsheetml/2006/main">
  <c r="D13" i="1" l="1"/>
  <c r="A13" i="7" l="1"/>
  <c r="D13" i="7"/>
  <c r="G13" i="7"/>
  <c r="A14" i="7"/>
  <c r="C19" i="7"/>
  <c r="A13" i="6"/>
  <c r="A14" i="6"/>
  <c r="C16" i="7" l="1"/>
  <c r="D16" i="7" s="1"/>
  <c r="G16" i="7" s="1"/>
  <c r="C17" i="7"/>
  <c r="C18" i="7"/>
  <c r="D18" i="7" s="1"/>
  <c r="D19" i="7"/>
  <c r="C20" i="7"/>
  <c r="C21" i="7"/>
  <c r="C22" i="7"/>
  <c r="C23" i="7"/>
  <c r="C24" i="7"/>
  <c r="C15" i="7"/>
  <c r="D15" i="7" s="1"/>
  <c r="G24" i="7"/>
  <c r="G23" i="7"/>
  <c r="G22" i="7"/>
  <c r="G21" i="7"/>
  <c r="D24" i="7"/>
  <c r="D23" i="7"/>
  <c r="D22" i="7"/>
  <c r="D21" i="7"/>
  <c r="A24" i="7"/>
  <c r="A23" i="7"/>
  <c r="A22" i="7"/>
  <c r="A21" i="7"/>
  <c r="A20" i="7"/>
  <c r="A19" i="7"/>
  <c r="A18" i="7"/>
  <c r="A17" i="7"/>
  <c r="D17" i="7" s="1"/>
  <c r="A16" i="7"/>
  <c r="A15" i="7"/>
  <c r="E24" i="7"/>
  <c r="E23" i="7"/>
  <c r="E22" i="7"/>
  <c r="E21" i="7"/>
  <c r="E20" i="7"/>
  <c r="E14" i="7"/>
  <c r="E15" i="7" s="1"/>
  <c r="E16" i="7" s="1"/>
  <c r="E17" i="7" s="1"/>
  <c r="E18" i="7" s="1"/>
  <c r="E19" i="7" s="1"/>
  <c r="C14" i="7"/>
  <c r="D14" i="7" s="1"/>
  <c r="D20" i="7" l="1"/>
  <c r="G20" i="7" s="1"/>
  <c r="G19" i="7"/>
  <c r="G18" i="7"/>
  <c r="G17" i="7"/>
  <c r="G15" i="7"/>
  <c r="G14" i="7"/>
  <c r="A13" i="1"/>
  <c r="G13" i="1" s="1"/>
  <c r="E14" i="6"/>
  <c r="E15" i="6"/>
  <c r="C14" i="6"/>
  <c r="D14" i="6" s="1"/>
  <c r="G14" i="6" s="1"/>
  <c r="D13" i="6"/>
  <c r="G13" i="6" s="1"/>
  <c r="G20" i="1"/>
  <c r="G21" i="1"/>
  <c r="G22" i="1"/>
  <c r="G23" i="1"/>
  <c r="E18" i="1"/>
  <c r="E19" i="1"/>
  <c r="E20" i="1"/>
  <c r="E21" i="1"/>
  <c r="E22" i="1"/>
  <c r="E23" i="1"/>
  <c r="E24" i="1"/>
  <c r="E14" i="1"/>
  <c r="E15" i="1" s="1"/>
  <c r="E16" i="1" s="1"/>
  <c r="E17" i="1" s="1"/>
  <c r="D20" i="1"/>
  <c r="D21" i="1"/>
  <c r="D22" i="1"/>
  <c r="D23" i="1"/>
  <c r="C19" i="1"/>
  <c r="D19" i="1" s="1"/>
  <c r="G19" i="1" s="1"/>
  <c r="C20" i="1"/>
  <c r="C21" i="1"/>
  <c r="C22" i="1"/>
  <c r="C23" i="1"/>
  <c r="A18" i="1"/>
  <c r="C18" i="1" s="1"/>
  <c r="D18" i="1" s="1"/>
  <c r="A19" i="1"/>
  <c r="A20" i="1"/>
  <c r="A21" i="1"/>
  <c r="A22" i="1"/>
  <c r="A23" i="1"/>
  <c r="A24" i="1"/>
  <c r="C24" i="1"/>
  <c r="D24" i="1"/>
  <c r="A14" i="1"/>
  <c r="G24" i="1"/>
  <c r="E16" i="6"/>
  <c r="E17" i="6" s="1"/>
  <c r="E21" i="6"/>
  <c r="E22" i="6"/>
  <c r="A21" i="6"/>
  <c r="C21" i="6"/>
  <c r="E23" i="6"/>
  <c r="D21" i="6"/>
  <c r="G21" i="6"/>
  <c r="A22" i="6"/>
  <c r="C22" i="6"/>
  <c r="E24" i="6"/>
  <c r="A23" i="6"/>
  <c r="C23" i="6"/>
  <c r="D22" i="6"/>
  <c r="G22" i="6"/>
  <c r="D23" i="6"/>
  <c r="G23" i="6"/>
  <c r="A24" i="6"/>
  <c r="C24" i="6"/>
  <c r="D24" i="6"/>
  <c r="G24" i="6"/>
  <c r="G18" i="1" l="1"/>
  <c r="C14" i="1"/>
  <c r="D14" i="1" s="1"/>
  <c r="G14" i="1" s="1"/>
  <c r="E18" i="6"/>
  <c r="A15" i="6"/>
  <c r="C15" i="6" s="1"/>
  <c r="A15" i="1"/>
  <c r="C15" i="1" s="1"/>
  <c r="A16" i="6" l="1"/>
  <c r="C16" i="6" s="1"/>
  <c r="D15" i="6"/>
  <c r="G15" i="6" s="1"/>
  <c r="E19" i="6"/>
  <c r="G25" i="7"/>
  <c r="D15" i="1"/>
  <c r="G15" i="1" s="1"/>
  <c r="A16" i="1"/>
  <c r="C16" i="1" s="1"/>
  <c r="E20" i="6" l="1"/>
  <c r="A17" i="6"/>
  <c r="C17" i="6" s="1"/>
  <c r="D16" i="6"/>
  <c r="G16" i="6" s="1"/>
  <c r="D16" i="1"/>
  <c r="G16" i="1" s="1"/>
  <c r="A17" i="1"/>
  <c r="C17" i="1" s="1"/>
  <c r="D17" i="1" s="1"/>
  <c r="G17" i="1" s="1"/>
  <c r="D17" i="6" l="1"/>
  <c r="G17" i="6" s="1"/>
  <c r="A18" i="6"/>
  <c r="C18" i="6" s="1"/>
  <c r="G25" i="1"/>
  <c r="A19" i="6" l="1"/>
  <c r="C19" i="6" s="1"/>
  <c r="D18" i="6"/>
  <c r="G18" i="6" s="1"/>
  <c r="D19" i="6" l="1"/>
  <c r="G19" i="6" s="1"/>
  <c r="A20" i="6"/>
  <c r="C20" i="6" s="1"/>
  <c r="D20" i="6" s="1"/>
  <c r="G20" i="6" s="1"/>
  <c r="G2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1" authorId="0" shapeId="0" xr:uid="{00000000-0006-0000-0100-000001000000}">
      <text>
        <r>
          <rPr>
            <b/>
            <sz val="14"/>
            <color indexed="10"/>
            <rFont val="MS P ゴシック"/>
            <family val="3"/>
            <charset val="128"/>
          </rPr>
          <t>・日付は
20〇〇/○○/○○
の形式で入力してください。
・入力できないセルは自動計算です。</t>
        </r>
      </text>
    </comment>
    <comment ref="D8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融資日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8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最終</t>
        </r>
        <r>
          <rPr>
            <b/>
            <sz val="9"/>
            <color indexed="10"/>
            <rFont val="MS P ゴシック"/>
            <family val="3"/>
            <charset val="128"/>
          </rPr>
          <t>返済予定日</t>
        </r>
      </text>
    </comment>
    <comment ref="D9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融資初年度にあっては</t>
        </r>
        <r>
          <rPr>
            <b/>
            <sz val="9"/>
            <color indexed="10"/>
            <rFont val="MS P ゴシック"/>
            <family val="3"/>
            <charset val="128"/>
          </rPr>
          <t xml:space="preserve">融資日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2年目以降は</t>
        </r>
        <r>
          <rPr>
            <b/>
            <sz val="9"/>
            <color indexed="10"/>
            <rFont val="MS P ゴシック"/>
            <family val="3"/>
            <charset val="128"/>
          </rPr>
          <t>前年12月の返済予定日の翌日</t>
        </r>
      </text>
    </comment>
    <comment ref="F9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利子補給申請年における</t>
        </r>
        <r>
          <rPr>
            <b/>
            <sz val="9"/>
            <color indexed="10"/>
            <rFont val="MS P ゴシック"/>
            <family val="3"/>
            <charset val="128"/>
          </rPr>
          <t>12月の返済予定日</t>
        </r>
      </text>
    </comment>
    <comment ref="E10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年0.5％か融資利率の2分の1のいずれか低い利率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2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この列は、元金の返済額を入力してください。</t>
        </r>
      </text>
    </comment>
    <comment ref="C13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このセルは、「</t>
        </r>
        <r>
          <rPr>
            <b/>
            <sz val="9"/>
            <color indexed="10"/>
            <rFont val="MS P ゴシック"/>
            <family val="3"/>
            <charset val="128"/>
          </rPr>
          <t>返済予定表</t>
        </r>
        <r>
          <rPr>
            <b/>
            <sz val="9"/>
            <color indexed="81"/>
            <rFont val="MS P ゴシック"/>
            <family val="3"/>
            <charset val="128"/>
          </rPr>
          <t>」の「お支払い年月日」を記載してください。</t>
        </r>
      </text>
    </comment>
    <comment ref="E13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新規融資の場合は、融資の全額となります。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1" authorId="0" shapeId="0" xr:uid="{00000000-0006-0000-0200-000001000000}">
      <text>
        <r>
          <rPr>
            <b/>
            <sz val="14"/>
            <color indexed="10"/>
            <rFont val="MS P ゴシック"/>
            <family val="3"/>
            <charset val="128"/>
          </rPr>
          <t>・日付は
20〇〇/○○/○○
の形式で入力してください。
・入力できないセルは自動計算です。</t>
        </r>
      </text>
    </comment>
    <comment ref="D8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融資日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8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最終</t>
        </r>
        <r>
          <rPr>
            <b/>
            <sz val="9"/>
            <color indexed="10"/>
            <rFont val="MS P ゴシック"/>
            <family val="3"/>
            <charset val="128"/>
          </rPr>
          <t>返済予定日</t>
        </r>
      </text>
    </comment>
    <comment ref="D9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融資初年度にあっては</t>
        </r>
        <r>
          <rPr>
            <b/>
            <sz val="9"/>
            <color indexed="10"/>
            <rFont val="MS P ゴシック"/>
            <family val="3"/>
            <charset val="128"/>
          </rPr>
          <t xml:space="preserve">融資日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2年目以降は</t>
        </r>
        <r>
          <rPr>
            <b/>
            <sz val="9"/>
            <color indexed="10"/>
            <rFont val="MS P ゴシック"/>
            <family val="3"/>
            <charset val="128"/>
          </rPr>
          <t>前年12月の返済予定日の翌日</t>
        </r>
      </text>
    </comment>
    <comment ref="F9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利子補給申請年における</t>
        </r>
        <r>
          <rPr>
            <b/>
            <sz val="9"/>
            <color indexed="10"/>
            <rFont val="MS P ゴシック"/>
            <family val="3"/>
            <charset val="128"/>
          </rPr>
          <t>12月の返済予定日</t>
        </r>
      </text>
    </comment>
    <comment ref="E10" authorId="0" shapeId="0" xr:uid="{00000000-0006-0000-0200-000006000000}">
      <text>
        <r>
          <rPr>
            <b/>
            <sz val="9"/>
            <color indexed="81"/>
            <rFont val="MS P ゴシック"/>
            <family val="3"/>
            <charset val="128"/>
          </rPr>
          <t>年0.5％か融資利率の2分の1のいずれか低い利率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2" authorId="0" shapeId="0" xr:uid="{00000000-0006-0000-0200-000007000000}">
      <text>
        <r>
          <rPr>
            <b/>
            <sz val="9"/>
            <color indexed="81"/>
            <rFont val="MS P ゴシック"/>
            <family val="3"/>
            <charset val="128"/>
          </rPr>
          <t>この列は、元金の返済額を入力してください。</t>
        </r>
      </text>
    </comment>
    <comment ref="C13" authorId="0" shapeId="0" xr:uid="{00000000-0006-0000-0200-000008000000}">
      <text>
        <r>
          <rPr>
            <b/>
            <sz val="9"/>
            <color indexed="81"/>
            <rFont val="MS P ゴシック"/>
            <family val="3"/>
            <charset val="128"/>
          </rPr>
          <t>このセルは、「</t>
        </r>
        <r>
          <rPr>
            <b/>
            <sz val="9"/>
            <color indexed="10"/>
            <rFont val="MS P ゴシック"/>
            <family val="3"/>
            <charset val="128"/>
          </rPr>
          <t>返済予定表</t>
        </r>
        <r>
          <rPr>
            <b/>
            <sz val="9"/>
            <color indexed="81"/>
            <rFont val="MS P ゴシック"/>
            <family val="3"/>
            <charset val="128"/>
          </rPr>
          <t>」の「お支払い年月日」を記載してください。</t>
        </r>
      </text>
    </comment>
    <comment ref="E13" authorId="0" shapeId="0" xr:uid="{00000000-0006-0000-0200-000009000000}">
      <text>
        <r>
          <rPr>
            <b/>
            <sz val="9"/>
            <color indexed="81"/>
            <rFont val="MS P ゴシック"/>
            <family val="3"/>
            <charset val="128"/>
          </rPr>
          <t>新規融資の場合は、融資の全額となります。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1" authorId="0" shapeId="0" xr:uid="{00000000-0006-0000-0000-000001000000}">
      <text>
        <r>
          <rPr>
            <b/>
            <sz val="14"/>
            <color indexed="10"/>
            <rFont val="MS P ゴシック"/>
            <family val="3"/>
            <charset val="128"/>
          </rPr>
          <t>・日付は
20〇〇/○○/○○
の形式で入力してください。
・赤字のセルを入力してください。</t>
        </r>
      </text>
    </comment>
    <comment ref="D5" authorId="0" shapeId="0" xr:uid="{E607D4D5-1578-4235-99CD-40530287F4BB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8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融資日</t>
        </r>
      </text>
    </comment>
    <comment ref="F8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最終返済日</t>
        </r>
      </text>
    </comment>
    <comment ref="D9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融資初年度にあっては</t>
        </r>
        <r>
          <rPr>
            <b/>
            <sz val="9"/>
            <color indexed="10"/>
            <rFont val="MS P ゴシック"/>
            <family val="3"/>
            <charset val="128"/>
          </rPr>
          <t xml:space="preserve">融資日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2年目以降は</t>
        </r>
        <r>
          <rPr>
            <b/>
            <sz val="9"/>
            <color indexed="10"/>
            <rFont val="MS P ゴシック"/>
            <family val="3"/>
            <charset val="128"/>
          </rPr>
          <t>前年12月の返済予定日の翌日</t>
        </r>
      </text>
    </comment>
    <comment ref="F9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利子補給申請年における</t>
        </r>
        <r>
          <rPr>
            <b/>
            <sz val="9"/>
            <color indexed="10"/>
            <rFont val="MS P ゴシック"/>
            <family val="3"/>
            <charset val="128"/>
          </rPr>
          <t>12月の返済予定日</t>
        </r>
      </text>
    </comment>
    <comment ref="E1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年0.5％か融資利率の2分の1のいずれか低い利率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2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この列は、元金の返済額を入力してください。</t>
        </r>
      </text>
    </comment>
    <comment ref="C13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このセルは、「</t>
        </r>
        <r>
          <rPr>
            <b/>
            <sz val="9"/>
            <color indexed="10"/>
            <rFont val="MS P ゴシック"/>
            <family val="3"/>
            <charset val="128"/>
          </rPr>
          <t>返済予定表</t>
        </r>
        <r>
          <rPr>
            <b/>
            <sz val="9"/>
            <color indexed="81"/>
            <rFont val="MS P ゴシック"/>
            <family val="3"/>
            <charset val="128"/>
          </rPr>
          <t>」の「お支払い年月日」を記載してください。</t>
        </r>
      </text>
    </comment>
    <comment ref="E13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新規融資の場合は、融資の全額となります。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<sst xmlns="http://schemas.openxmlformats.org/spreadsheetml/2006/main" count="118" uniqueCount="34">
  <si>
    <t>第２号様式</t>
  </si>
  <si>
    <t>利子補給額計算書</t>
  </si>
  <si>
    <t>期間</t>
  </si>
  <si>
    <t>日数</t>
  </si>
  <si>
    <t>返済前残高</t>
  </si>
  <si>
    <t>返済額</t>
  </si>
  <si>
    <t>利子補給額</t>
  </si>
  <si>
    <t>合計</t>
  </si>
  <si>
    <t>から</t>
    <phoneticPr fontId="1"/>
  </si>
  <si>
    <t>まで</t>
    <phoneticPr fontId="1"/>
  </si>
  <si>
    <t>年</t>
    <rPh sb="0" eb="1">
      <t>ネン</t>
    </rPh>
    <phoneticPr fontId="1"/>
  </si>
  <si>
    <t>％</t>
    <phoneticPr fontId="1"/>
  </si>
  <si>
    <t>（単位：円）</t>
    <phoneticPr fontId="1"/>
  </si>
  <si>
    <t>１ 申請者の氏名（法人の名称）</t>
    <phoneticPr fontId="1"/>
  </si>
  <si>
    <t>２ 対象融資の種類</t>
    <phoneticPr fontId="1"/>
  </si>
  <si>
    <t>３ 融資金額（対象額）　　　　　　　　　　　　　</t>
    <phoneticPr fontId="1"/>
  </si>
  <si>
    <t>４ 融資期間</t>
    <phoneticPr fontId="1"/>
  </si>
  <si>
    <t>５ 利子補給の期間</t>
    <phoneticPr fontId="1"/>
  </si>
  <si>
    <t>６ 利子補給率</t>
    <phoneticPr fontId="1"/>
  </si>
  <si>
    <t>７ 計算表　　</t>
    <phoneticPr fontId="1"/>
  </si>
  <si>
    <t>円</t>
    <rPh sb="0" eb="1">
      <t>エン</t>
    </rPh>
    <phoneticPr fontId="1"/>
  </si>
  <si>
    <t>～</t>
  </si>
  <si>
    <t>小規模事業者経営改善資金 （マル経融資）</t>
    <phoneticPr fontId="1"/>
  </si>
  <si>
    <t>新創業融資制度</t>
    <phoneticPr fontId="1"/>
  </si>
  <si>
    <t>小規模事業者経営改善資金 （マル経融資）</t>
  </si>
  <si>
    <t>株式会社成田</t>
    <rPh sb="0" eb="4">
      <t>カブシキガイシャ</t>
    </rPh>
    <rPh sb="4" eb="6">
      <t>ナリタ</t>
    </rPh>
    <phoneticPr fontId="1"/>
  </si>
  <si>
    <t>対象融資リスト</t>
    <rPh sb="0" eb="2">
      <t>タイショウ</t>
    </rPh>
    <rPh sb="2" eb="4">
      <t>ユウシ</t>
    </rPh>
    <phoneticPr fontId="1"/>
  </si>
  <si>
    <t>一般貸付（普通貸付）</t>
    <phoneticPr fontId="1"/>
  </si>
  <si>
    <t>企業活力強化貸付</t>
    <phoneticPr fontId="1"/>
  </si>
  <si>
    <t>新企業育成貸付</t>
    <phoneticPr fontId="1"/>
  </si>
  <si>
    <t>環境・エネルギー対策貸付</t>
    <phoneticPr fontId="1"/>
  </si>
  <si>
    <t>一般貸付（生活衛生貸付）</t>
    <phoneticPr fontId="1"/>
  </si>
  <si>
    <t>振興事業貸付</t>
    <phoneticPr fontId="1"/>
  </si>
  <si>
    <t>利子補給額計算書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</si>
</sst>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#,###,###&quot;円&quot;"/>
    <numFmt numFmtId="178" formatCode="##&quot;日&quot;"/>
    <numFmt numFmtId="179" formatCode="#,##0_ "/>
  </numFmts>
  <fonts count="14">
    <font>
      <sz val="11"/>
      <color theme="1"/>
      <name val="Yu Gothic"/>
      <family val="3"/>
      <charset val="128"/>
    </font>
    <font>
      <sz val="6"/>
      <name val="Yu Gothic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14"/>
      <color indexed="10"/>
      <name val="MS P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shrinkToFit="1"/>
    </xf>
    <xf numFmtId="177" fontId="7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shrinkToFit="1"/>
    </xf>
    <xf numFmtId="176" fontId="7" fillId="0" borderId="2" xfId="0" applyNumberFormat="1" applyFont="1" applyBorder="1" applyAlignment="1" applyProtection="1">
      <alignment horizontal="right" vertical="center" shrinkToFit="1"/>
      <protection locked="0"/>
    </xf>
    <xf numFmtId="176" fontId="7" fillId="0" borderId="3" xfId="0" applyNumberFormat="1" applyFont="1" applyBorder="1" applyAlignment="1" applyProtection="1">
      <alignment horizontal="right" vertical="center" shrinkToFit="1"/>
      <protection locked="0"/>
    </xf>
    <xf numFmtId="177" fontId="7" fillId="0" borderId="1" xfId="0" applyNumberFormat="1" applyFont="1" applyBorder="1" applyAlignment="1" applyProtection="1">
      <alignment horizontal="right" vertical="center" shrinkToFit="1"/>
      <protection locked="0"/>
    </xf>
    <xf numFmtId="0" fontId="9" fillId="0" borderId="0" xfId="0" applyFont="1" applyProtection="1">
      <alignment vertical="center"/>
      <protection locked="0"/>
    </xf>
    <xf numFmtId="178" fontId="7" fillId="0" borderId="1" xfId="0" applyNumberFormat="1" applyFont="1" applyBorder="1" applyAlignment="1" applyProtection="1">
      <alignment horizontal="right" vertical="center" shrinkToFit="1"/>
      <protection locked="0"/>
    </xf>
    <xf numFmtId="177" fontId="7" fillId="0" borderId="1" xfId="0" applyNumberFormat="1" applyFont="1" applyBorder="1" applyAlignment="1" applyProtection="1">
      <alignment horizontal="right" vertical="center" shrinkToFit="1"/>
    </xf>
    <xf numFmtId="177" fontId="11" fillId="0" borderId="1" xfId="0" applyNumberFormat="1" applyFont="1" applyBorder="1" applyAlignment="1" applyProtection="1">
      <alignment horizontal="right" vertical="center" shrinkToFit="1"/>
      <protection locked="0"/>
    </xf>
    <xf numFmtId="0" fontId="7" fillId="0" borderId="0" xfId="0" applyFont="1" applyAlignment="1">
      <alignment horizontal="center" vertical="center"/>
    </xf>
    <xf numFmtId="176" fontId="9" fillId="0" borderId="0" xfId="0" applyNumberFormat="1" applyFont="1" applyAlignment="1" applyProtection="1">
      <alignment vertical="center" shrinkToFit="1"/>
      <protection locked="0"/>
    </xf>
    <xf numFmtId="176" fontId="6" fillId="0" borderId="2" xfId="0" applyNumberFormat="1" applyFont="1" applyBorder="1" applyAlignment="1" applyProtection="1">
      <alignment horizontal="right" vertical="center" shrinkToFit="1"/>
    </xf>
    <xf numFmtId="0" fontId="7" fillId="0" borderId="4" xfId="0" applyFont="1" applyBorder="1" applyAlignment="1" applyProtection="1">
      <alignment horizontal="right" vertical="center" shrinkToFit="1"/>
    </xf>
    <xf numFmtId="178" fontId="7" fillId="0" borderId="1" xfId="0" applyNumberFormat="1" applyFont="1" applyBorder="1" applyAlignment="1" applyProtection="1">
      <alignment horizontal="right" vertical="center" shrinkToFit="1"/>
    </xf>
    <xf numFmtId="177" fontId="7" fillId="0" borderId="1" xfId="0" applyNumberFormat="1" applyFont="1" applyBorder="1" applyAlignment="1" applyProtection="1">
      <alignment horizontal="right" vertical="center" wrapText="1"/>
    </xf>
    <xf numFmtId="176" fontId="6" fillId="0" borderId="3" xfId="0" applyNumberFormat="1" applyFont="1" applyBorder="1" applyAlignment="1" applyProtection="1">
      <alignment horizontal="right" vertical="center" shrinkToFit="1"/>
    </xf>
    <xf numFmtId="176" fontId="7" fillId="0" borderId="3" xfId="0" applyNumberFormat="1" applyFont="1" applyBorder="1" applyAlignment="1" applyProtection="1">
      <alignment horizontal="right" vertical="center" shrinkToFit="1"/>
    </xf>
    <xf numFmtId="176" fontId="7" fillId="0" borderId="2" xfId="0" applyNumberFormat="1" applyFont="1" applyBorder="1" applyAlignment="1" applyProtection="1">
      <alignment horizontal="right" vertical="center" shrinkToFit="1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Fill="1" applyProtection="1">
      <alignment vertical="center"/>
      <protection locked="0"/>
    </xf>
    <xf numFmtId="176" fontId="10" fillId="0" borderId="0" xfId="0" applyNumberFormat="1" applyFont="1" applyFill="1" applyAlignment="1" applyProtection="1">
      <alignment vertical="center" shrinkToFit="1"/>
      <protection locked="0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right" vertical="center"/>
    </xf>
    <xf numFmtId="0" fontId="10" fillId="0" borderId="0" xfId="0" applyFont="1" applyFill="1" applyProtection="1">
      <alignment vertical="center"/>
      <protection locked="0"/>
    </xf>
    <xf numFmtId="0" fontId="7" fillId="0" borderId="2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0" fontId="7" fillId="0" borderId="4" xfId="0" applyFont="1" applyFill="1" applyBorder="1" applyAlignment="1" applyProtection="1">
      <alignment horizontal="right" vertical="center" shrinkToFit="1"/>
    </xf>
    <xf numFmtId="176" fontId="11" fillId="0" borderId="3" xfId="0" applyNumberFormat="1" applyFont="1" applyFill="1" applyBorder="1" applyAlignment="1" applyProtection="1">
      <alignment horizontal="right" vertical="center" shrinkToFit="1"/>
      <protection locked="0"/>
    </xf>
    <xf numFmtId="178" fontId="7" fillId="0" borderId="1" xfId="0" applyNumberFormat="1" applyFont="1" applyFill="1" applyBorder="1" applyAlignment="1" applyProtection="1">
      <alignment horizontal="right" vertical="center" shrinkToFit="1"/>
    </xf>
    <xf numFmtId="177" fontId="11" fillId="0" borderId="1" xfId="0" applyNumberFormat="1" applyFont="1" applyFill="1" applyBorder="1" applyAlignment="1" applyProtection="1">
      <alignment horizontal="right" vertical="center" shrinkToFit="1"/>
      <protection locked="0"/>
    </xf>
    <xf numFmtId="177" fontId="7" fillId="0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77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lef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179" fontId="10" fillId="0" borderId="0" xfId="0" applyNumberFormat="1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3.vml" Type="http://schemas.openxmlformats.org/officeDocument/2006/relationships/vmlDrawing"/><Relationship Id="rId3" Target="../comments3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view="pageBreakPreview" topLeftCell="A7" zoomScaleNormal="100" zoomScaleSheetLayoutView="100" workbookViewId="0">
      <selection activeCell="F22" sqref="F22"/>
    </sheetView>
  </sheetViews>
  <sheetFormatPr defaultRowHeight="24.75" customHeight="1"/>
  <cols>
    <col min="1" max="1" width="14.25" style="5" customWidth="1"/>
    <col min="2" max="2" width="3.125" style="5" customWidth="1"/>
    <col min="3" max="3" width="14.25" style="5" customWidth="1"/>
    <col min="4" max="7" width="13.125" style="5" customWidth="1"/>
    <col min="8" max="9" width="7.625" style="5" customWidth="1"/>
    <col min="10" max="16384" width="9" style="5"/>
  </cols>
  <sheetData>
    <row r="1" spans="1:13" ht="24.75" customHeight="1">
      <c r="A1" s="1" t="s">
        <v>0</v>
      </c>
      <c r="B1" s="1"/>
      <c r="C1" s="1"/>
    </row>
    <row r="2" spans="1:13" ht="24.75" customHeight="1">
      <c r="A2" s="1"/>
      <c r="B2" s="1"/>
      <c r="C2" s="1"/>
      <c r="M2" s="31" t="s">
        <v>22</v>
      </c>
    </row>
    <row r="3" spans="1:13" ht="24.75" customHeight="1">
      <c r="A3" s="49" t="s">
        <v>1</v>
      </c>
      <c r="B3" s="49"/>
      <c r="C3" s="49"/>
      <c r="D3" s="49"/>
      <c r="E3" s="49"/>
      <c r="F3" s="49"/>
      <c r="G3" s="49"/>
      <c r="M3" s="31" t="s">
        <v>23</v>
      </c>
    </row>
    <row r="4" spans="1:13" ht="24.75" customHeight="1">
      <c r="A4" s="2"/>
      <c r="B4" s="2"/>
      <c r="C4" s="2"/>
    </row>
    <row r="5" spans="1:13" ht="24.75" customHeight="1">
      <c r="A5" s="50" t="s">
        <v>13</v>
      </c>
      <c r="B5" s="50"/>
      <c r="C5" s="50"/>
      <c r="D5" s="52"/>
      <c r="E5" s="52"/>
      <c r="F5" s="52"/>
      <c r="G5" s="52"/>
    </row>
    <row r="6" spans="1:13" ht="24.75" customHeight="1">
      <c r="A6" s="50" t="s">
        <v>14</v>
      </c>
      <c r="B6" s="50"/>
      <c r="C6" s="50"/>
      <c r="D6" s="53"/>
      <c r="E6" s="53"/>
      <c r="F6" s="53"/>
      <c r="G6" s="53"/>
    </row>
    <row r="7" spans="1:13" ht="24.75" customHeight="1">
      <c r="A7" s="50" t="s">
        <v>15</v>
      </c>
      <c r="B7" s="50"/>
      <c r="C7" s="50"/>
      <c r="D7" s="51"/>
      <c r="E7" s="51"/>
      <c r="F7" s="51"/>
      <c r="G7" s="51"/>
    </row>
    <row r="8" spans="1:13" ht="24.75" customHeight="1">
      <c r="A8" s="50" t="s">
        <v>16</v>
      </c>
      <c r="B8" s="50"/>
      <c r="C8" s="50"/>
      <c r="D8" s="23"/>
      <c r="E8" s="14" t="s">
        <v>8</v>
      </c>
      <c r="F8" s="23"/>
      <c r="G8" s="5" t="s">
        <v>9</v>
      </c>
    </row>
    <row r="9" spans="1:13" ht="24.75" customHeight="1">
      <c r="A9" s="50" t="s">
        <v>17</v>
      </c>
      <c r="B9" s="50"/>
      <c r="C9" s="50"/>
      <c r="D9" s="23"/>
      <c r="E9" s="14" t="s">
        <v>8</v>
      </c>
      <c r="F9" s="23"/>
      <c r="G9" s="5" t="s">
        <v>9</v>
      </c>
    </row>
    <row r="10" spans="1:13" ht="24.75" customHeight="1">
      <c r="A10" s="50" t="s">
        <v>18</v>
      </c>
      <c r="B10" s="50"/>
      <c r="C10" s="50"/>
      <c r="D10" s="6" t="s">
        <v>10</v>
      </c>
      <c r="E10" s="18"/>
      <c r="F10" s="5" t="s">
        <v>11</v>
      </c>
    </row>
    <row r="11" spans="1:13" ht="24.75" customHeight="1">
      <c r="A11" s="50" t="s">
        <v>19</v>
      </c>
      <c r="B11" s="50"/>
      <c r="C11" s="50"/>
      <c r="G11" s="6" t="s">
        <v>12</v>
      </c>
    </row>
    <row r="12" spans="1:13" ht="24.75" customHeight="1">
      <c r="A12" s="8" t="s">
        <v>2</v>
      </c>
      <c r="B12" s="10"/>
      <c r="C12" s="9"/>
      <c r="D12" s="7" t="s">
        <v>3</v>
      </c>
      <c r="E12" s="7" t="s">
        <v>4</v>
      </c>
      <c r="F12" s="7" t="s">
        <v>5</v>
      </c>
      <c r="G12" s="9" t="s">
        <v>6</v>
      </c>
    </row>
    <row r="13" spans="1:13" s="14" customFormat="1" ht="24.75" customHeight="1">
      <c r="A13" s="30" t="str">
        <f>IF(ISBLANK(D9),"",D9)</f>
        <v/>
      </c>
      <c r="B13" s="25" t="s">
        <v>21</v>
      </c>
      <c r="C13" s="16"/>
      <c r="D13" s="26" t="str">
        <f>IF(ISBLANK(F13),"",C13-A13+1)</f>
        <v/>
      </c>
      <c r="E13" s="17"/>
      <c r="F13" s="17"/>
      <c r="G13" s="27" t="str">
        <f t="shared" ref="G13:G24" si="0">IF(ISBLANK(F13),"",ROUNDDOWN(E13*$E$10/100*D13/365,0))</f>
        <v/>
      </c>
      <c r="M13" s="5"/>
    </row>
    <row r="14" spans="1:13" s="14" customFormat="1" ht="24.75" customHeight="1">
      <c r="A14" s="30" t="str">
        <f t="shared" ref="A14:A24" si="1">IF(ISBLANK(F14),"",C13+1)</f>
        <v/>
      </c>
      <c r="B14" s="25" t="s">
        <v>21</v>
      </c>
      <c r="C14" s="29" t="str">
        <f t="shared" ref="C14:C24" si="2">IF(ISBLANK($F14),"",DATE(YEAR(A14),MONTH(C13)+1,DAY(C13)))</f>
        <v/>
      </c>
      <c r="D14" s="26" t="str">
        <f t="shared" ref="D14:D24" si="3">IF(ISBLANK(F14),"",C14-A14+1)</f>
        <v/>
      </c>
      <c r="E14" s="20" t="str">
        <f t="shared" ref="E14:E24" si="4">IF(ISBLANK(F14),"",E13-F13)</f>
        <v/>
      </c>
      <c r="F14" s="17"/>
      <c r="G14" s="27" t="str">
        <f t="shared" si="0"/>
        <v/>
      </c>
    </row>
    <row r="15" spans="1:13" s="14" customFormat="1" ht="24.75" customHeight="1">
      <c r="A15" s="30" t="str">
        <f t="shared" si="1"/>
        <v/>
      </c>
      <c r="B15" s="25" t="s">
        <v>21</v>
      </c>
      <c r="C15" s="29" t="str">
        <f t="shared" si="2"/>
        <v/>
      </c>
      <c r="D15" s="26" t="str">
        <f t="shared" si="3"/>
        <v/>
      </c>
      <c r="E15" s="20" t="str">
        <f t="shared" si="4"/>
        <v/>
      </c>
      <c r="F15" s="17"/>
      <c r="G15" s="27" t="str">
        <f t="shared" si="0"/>
        <v/>
      </c>
    </row>
    <row r="16" spans="1:13" s="14" customFormat="1" ht="24.75" customHeight="1">
      <c r="A16" s="30" t="str">
        <f t="shared" si="1"/>
        <v/>
      </c>
      <c r="B16" s="25" t="s">
        <v>21</v>
      </c>
      <c r="C16" s="29" t="str">
        <f t="shared" si="2"/>
        <v/>
      </c>
      <c r="D16" s="26" t="str">
        <f t="shared" si="3"/>
        <v/>
      </c>
      <c r="E16" s="20" t="str">
        <f t="shared" si="4"/>
        <v/>
      </c>
      <c r="F16" s="17"/>
      <c r="G16" s="27" t="str">
        <f t="shared" si="0"/>
        <v/>
      </c>
    </row>
    <row r="17" spans="1:13" s="14" customFormat="1" ht="24.75" customHeight="1">
      <c r="A17" s="30" t="str">
        <f t="shared" si="1"/>
        <v/>
      </c>
      <c r="B17" s="25" t="s">
        <v>21</v>
      </c>
      <c r="C17" s="29" t="str">
        <f t="shared" si="2"/>
        <v/>
      </c>
      <c r="D17" s="26" t="str">
        <f t="shared" si="3"/>
        <v/>
      </c>
      <c r="E17" s="20" t="str">
        <f t="shared" si="4"/>
        <v/>
      </c>
      <c r="F17" s="17"/>
      <c r="G17" s="27" t="str">
        <f t="shared" si="0"/>
        <v/>
      </c>
    </row>
    <row r="18" spans="1:13" s="14" customFormat="1" ht="24.75" customHeight="1">
      <c r="A18" s="30" t="str">
        <f t="shared" si="1"/>
        <v/>
      </c>
      <c r="B18" s="25" t="s">
        <v>21</v>
      </c>
      <c r="C18" s="29" t="str">
        <f t="shared" si="2"/>
        <v/>
      </c>
      <c r="D18" s="26" t="str">
        <f t="shared" si="3"/>
        <v/>
      </c>
      <c r="E18" s="20" t="str">
        <f t="shared" si="4"/>
        <v/>
      </c>
      <c r="F18" s="17"/>
      <c r="G18" s="27" t="str">
        <f t="shared" si="0"/>
        <v/>
      </c>
    </row>
    <row r="19" spans="1:13" s="14" customFormat="1" ht="24.75" customHeight="1">
      <c r="A19" s="30" t="str">
        <f t="shared" si="1"/>
        <v/>
      </c>
      <c r="B19" s="25" t="s">
        <v>21</v>
      </c>
      <c r="C19" s="29" t="str">
        <f t="shared" si="2"/>
        <v/>
      </c>
      <c r="D19" s="26" t="str">
        <f t="shared" si="3"/>
        <v/>
      </c>
      <c r="E19" s="20" t="str">
        <f t="shared" si="4"/>
        <v/>
      </c>
      <c r="F19" s="17"/>
      <c r="G19" s="27" t="str">
        <f t="shared" si="0"/>
        <v/>
      </c>
    </row>
    <row r="20" spans="1:13" s="14" customFormat="1" ht="24.75" customHeight="1">
      <c r="A20" s="30" t="str">
        <f t="shared" si="1"/>
        <v/>
      </c>
      <c r="B20" s="25" t="s">
        <v>21</v>
      </c>
      <c r="C20" s="29" t="str">
        <f t="shared" si="2"/>
        <v/>
      </c>
      <c r="D20" s="26" t="str">
        <f t="shared" si="3"/>
        <v/>
      </c>
      <c r="E20" s="20" t="str">
        <f t="shared" si="4"/>
        <v/>
      </c>
      <c r="F20" s="17"/>
      <c r="G20" s="27" t="str">
        <f t="shared" si="0"/>
        <v/>
      </c>
    </row>
    <row r="21" spans="1:13" s="14" customFormat="1" ht="24.75" customHeight="1">
      <c r="A21" s="30" t="str">
        <f t="shared" si="1"/>
        <v/>
      </c>
      <c r="B21" s="25" t="s">
        <v>21</v>
      </c>
      <c r="C21" s="29" t="str">
        <f t="shared" si="2"/>
        <v/>
      </c>
      <c r="D21" s="26" t="str">
        <f t="shared" si="3"/>
        <v/>
      </c>
      <c r="E21" s="20" t="str">
        <f t="shared" si="4"/>
        <v/>
      </c>
      <c r="F21" s="17"/>
      <c r="G21" s="27" t="str">
        <f t="shared" si="0"/>
        <v/>
      </c>
    </row>
    <row r="22" spans="1:13" s="14" customFormat="1" ht="24.75" customHeight="1">
      <c r="A22" s="30" t="str">
        <f t="shared" si="1"/>
        <v/>
      </c>
      <c r="B22" s="25" t="s">
        <v>21</v>
      </c>
      <c r="C22" s="29" t="str">
        <f t="shared" si="2"/>
        <v/>
      </c>
      <c r="D22" s="26" t="str">
        <f t="shared" si="3"/>
        <v/>
      </c>
      <c r="E22" s="20" t="str">
        <f t="shared" si="4"/>
        <v/>
      </c>
      <c r="F22" s="17"/>
      <c r="G22" s="27" t="str">
        <f t="shared" si="0"/>
        <v/>
      </c>
    </row>
    <row r="23" spans="1:13" s="14" customFormat="1" ht="24.75" customHeight="1">
      <c r="A23" s="30" t="str">
        <f t="shared" si="1"/>
        <v/>
      </c>
      <c r="B23" s="25" t="s">
        <v>21</v>
      </c>
      <c r="C23" s="29" t="str">
        <f t="shared" si="2"/>
        <v/>
      </c>
      <c r="D23" s="26" t="str">
        <f t="shared" si="3"/>
        <v/>
      </c>
      <c r="E23" s="20" t="str">
        <f t="shared" si="4"/>
        <v/>
      </c>
      <c r="F23" s="17"/>
      <c r="G23" s="27" t="str">
        <f t="shared" si="0"/>
        <v/>
      </c>
    </row>
    <row r="24" spans="1:13" s="14" customFormat="1" ht="24.75" customHeight="1">
      <c r="A24" s="15" t="str">
        <f t="shared" si="1"/>
        <v/>
      </c>
      <c r="B24" s="12" t="s">
        <v>21</v>
      </c>
      <c r="C24" s="16" t="str">
        <f t="shared" si="2"/>
        <v/>
      </c>
      <c r="D24" s="19" t="str">
        <f t="shared" si="3"/>
        <v/>
      </c>
      <c r="E24" s="20" t="str">
        <f t="shared" si="4"/>
        <v/>
      </c>
      <c r="F24" s="17"/>
      <c r="G24" s="13" t="str">
        <f t="shared" si="0"/>
        <v/>
      </c>
    </row>
    <row r="25" spans="1:13" ht="24.75" customHeight="1">
      <c r="A25" s="4"/>
      <c r="B25" s="4"/>
      <c r="C25" s="4"/>
      <c r="D25" s="3"/>
      <c r="E25" s="11"/>
      <c r="F25" s="7" t="s">
        <v>7</v>
      </c>
      <c r="G25" s="13">
        <f>SUM(G13:G24)</f>
        <v>0</v>
      </c>
      <c r="M25" s="14"/>
    </row>
    <row r="26" spans="1:13" ht="24.75" customHeight="1">
      <c r="A26" s="1"/>
      <c r="B26" s="1"/>
      <c r="C26" s="1"/>
    </row>
  </sheetData>
  <sheetProtection algorithmName="SHA-512" hashValue="WKi9SWU+f0jCUJufV8vjSWZ9whA1TXaEaG8wx8nELsF4bUh3BQ4uDhqfR1RnGSaFnmUNGgz/9PcoGHWdejpNMw==" saltValue="5l6Hr4TADSq/LASqm4Yp9g==" spinCount="100000" sheet="1" selectLockedCells="1"/>
  <mergeCells count="11">
    <mergeCell ref="A10:C10"/>
    <mergeCell ref="A11:C11"/>
    <mergeCell ref="D5:G5"/>
    <mergeCell ref="D6:G6"/>
    <mergeCell ref="A9:C9"/>
    <mergeCell ref="A3:G3"/>
    <mergeCell ref="A5:C5"/>
    <mergeCell ref="A6:C6"/>
    <mergeCell ref="A7:C7"/>
    <mergeCell ref="A8:C8"/>
    <mergeCell ref="D7:G7"/>
  </mergeCells>
  <phoneticPr fontId="1"/>
  <conditionalFormatting sqref="D5:G7 F8:F9 D8:D9 E10 C13 E13 F13:F24">
    <cfRule type="containsBlanks" dxfId="3" priority="2">
      <formula>LEN(TRIM(C5))=0</formula>
    </cfRule>
  </conditionalFormatting>
  <conditionalFormatting sqref="F13:F24">
    <cfRule type="cellIs" dxfId="2" priority="1" operator="equal">
      <formula>0</formula>
    </cfRule>
  </conditionalFormatting>
  <dataValidations count="1">
    <dataValidation type="list" showInputMessage="1" showErrorMessage="1" sqref="M10" xr:uid="{00000000-0002-0000-0100-000001000000}">
      <formula1>"資金リスト"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4B6F76-1B04-4CB6-B1FE-BDBA33F4B918}">
          <x14:formula1>
            <xm:f>対象融資リスト!$A$2:$A$10</xm:f>
          </x14:formula1>
          <xm:sqref>D6:G6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6"/>
  <sheetViews>
    <sheetView tabSelected="1" view="pageBreakPreview" topLeftCell="A4" zoomScaleNormal="100" zoomScaleSheetLayoutView="100" workbookViewId="0">
      <selection activeCell="F14" sqref="F14"/>
    </sheetView>
  </sheetViews>
  <sheetFormatPr defaultRowHeight="24.75" customHeight="1"/>
  <cols>
    <col min="1" max="1" width="14.25" style="5" customWidth="1"/>
    <col min="2" max="2" width="3.125" style="5" customWidth="1"/>
    <col min="3" max="3" width="14.25" style="5" customWidth="1"/>
    <col min="4" max="7" width="13.125" style="5" customWidth="1"/>
    <col min="8" max="9" width="7.625" style="5" customWidth="1"/>
    <col min="10" max="16384" width="9" style="5"/>
  </cols>
  <sheetData>
    <row r="1" spans="1:13" ht="24.75" customHeight="1">
      <c r="A1" s="1" t="s">
        <v>0</v>
      </c>
      <c r="B1" s="1"/>
      <c r="C1" s="1"/>
    </row>
    <row r="2" spans="1:13" ht="24.75" customHeight="1">
      <c r="A2" s="1"/>
      <c r="B2" s="1"/>
      <c r="C2" s="1"/>
      <c r="M2" s="31" t="s">
        <v>22</v>
      </c>
    </row>
    <row r="3" spans="1:13" ht="24.75" customHeight="1">
      <c r="A3" s="49" t="s">
        <v>33</v>
      </c>
      <c r="B3" s="49"/>
      <c r="C3" s="49"/>
      <c r="D3" s="49"/>
      <c r="E3" s="49"/>
      <c r="F3" s="49"/>
      <c r="G3" s="49"/>
      <c r="M3" s="31" t="s">
        <v>23</v>
      </c>
    </row>
    <row r="4" spans="1:13" ht="24.75" customHeight="1">
      <c r="A4" s="32"/>
      <c r="B4" s="32"/>
      <c r="C4" s="32"/>
    </row>
    <row r="5" spans="1:13" ht="24.75" customHeight="1">
      <c r="A5" s="50" t="s">
        <v>13</v>
      </c>
      <c r="B5" s="50"/>
      <c r="C5" s="50"/>
      <c r="D5" s="52"/>
      <c r="E5" s="52"/>
      <c r="F5" s="52"/>
      <c r="G5" s="52"/>
    </row>
    <row r="6" spans="1:13" ht="24.75" customHeight="1">
      <c r="A6" s="50" t="s">
        <v>14</v>
      </c>
      <c r="B6" s="50"/>
      <c r="C6" s="50"/>
      <c r="D6" s="53"/>
      <c r="E6" s="53"/>
      <c r="F6" s="53"/>
      <c r="G6" s="53"/>
    </row>
    <row r="7" spans="1:13" ht="24.75" customHeight="1">
      <c r="A7" s="50" t="s">
        <v>15</v>
      </c>
      <c r="B7" s="50"/>
      <c r="C7" s="50"/>
      <c r="D7" s="51"/>
      <c r="E7" s="51"/>
      <c r="F7" s="51"/>
      <c r="G7" s="51"/>
    </row>
    <row r="8" spans="1:13" ht="24.75" customHeight="1">
      <c r="A8" s="50" t="s">
        <v>16</v>
      </c>
      <c r="B8" s="50"/>
      <c r="C8" s="50"/>
      <c r="D8" s="23"/>
      <c r="E8" s="14" t="s">
        <v>8</v>
      </c>
      <c r="F8" s="23"/>
      <c r="G8" s="5" t="s">
        <v>9</v>
      </c>
    </row>
    <row r="9" spans="1:13" ht="24.75" customHeight="1">
      <c r="A9" s="50" t="s">
        <v>17</v>
      </c>
      <c r="B9" s="50"/>
      <c r="C9" s="50"/>
      <c r="D9" s="23"/>
      <c r="E9" s="14" t="s">
        <v>8</v>
      </c>
      <c r="F9" s="23"/>
      <c r="G9" s="5" t="s">
        <v>9</v>
      </c>
    </row>
    <row r="10" spans="1:13" ht="24.75" customHeight="1">
      <c r="A10" s="50" t="s">
        <v>18</v>
      </c>
      <c r="B10" s="50"/>
      <c r="C10" s="50"/>
      <c r="D10" s="6" t="s">
        <v>10</v>
      </c>
      <c r="E10" s="18"/>
      <c r="F10" s="5" t="s">
        <v>11</v>
      </c>
    </row>
    <row r="11" spans="1:13" ht="24.75" customHeight="1">
      <c r="A11" s="50" t="s">
        <v>19</v>
      </c>
      <c r="B11" s="50"/>
      <c r="C11" s="50"/>
      <c r="G11" s="6" t="s">
        <v>12</v>
      </c>
    </row>
    <row r="12" spans="1:13" ht="24.75" customHeight="1">
      <c r="A12" s="8" t="s">
        <v>2</v>
      </c>
      <c r="B12" s="10"/>
      <c r="C12" s="9"/>
      <c r="D12" s="7" t="s">
        <v>3</v>
      </c>
      <c r="E12" s="7" t="s">
        <v>4</v>
      </c>
      <c r="F12" s="7" t="s">
        <v>5</v>
      </c>
      <c r="G12" s="9" t="s">
        <v>6</v>
      </c>
    </row>
    <row r="13" spans="1:13" s="14" customFormat="1" ht="24.75" customHeight="1">
      <c r="A13" s="30" t="str">
        <f>IF(ISBLANK(D9),"",D9)</f>
        <v/>
      </c>
      <c r="B13" s="25" t="s">
        <v>21</v>
      </c>
      <c r="C13" s="16"/>
      <c r="D13" s="26" t="str">
        <f t="shared" ref="D13:D24" si="0">IF(ISBLANK(F13),"",C13-A13+1)</f>
        <v/>
      </c>
      <c r="E13" s="17"/>
      <c r="F13" s="17"/>
      <c r="G13" s="27" t="str">
        <f t="shared" ref="G13:G24" si="1">IF(ISBLANK(F13),"",ROUNDDOWN(E13*$E$10/100*D13/365,0))</f>
        <v/>
      </c>
      <c r="M13" s="5"/>
    </row>
    <row r="14" spans="1:13" s="14" customFormat="1" ht="24.75" customHeight="1">
      <c r="A14" s="30" t="str">
        <f t="shared" ref="A14:A24" si="2">IF(ISBLANK(F14),"",C13+1)</f>
        <v/>
      </c>
      <c r="B14" s="25" t="s">
        <v>21</v>
      </c>
      <c r="C14" s="29" t="str">
        <f>IF(ISBLANK($F14),"",EOMONTH(C13,1))</f>
        <v/>
      </c>
      <c r="D14" s="26" t="str">
        <f t="shared" si="0"/>
        <v/>
      </c>
      <c r="E14" s="20" t="str">
        <f t="shared" ref="E14:E24" si="3">IF(ISBLANK(F14),"",E13-F13)</f>
        <v/>
      </c>
      <c r="F14" s="17"/>
      <c r="G14" s="27" t="str">
        <f t="shared" si="1"/>
        <v/>
      </c>
    </row>
    <row r="15" spans="1:13" s="14" customFormat="1" ht="24.75" customHeight="1">
      <c r="A15" s="30" t="str">
        <f t="shared" si="2"/>
        <v/>
      </c>
      <c r="B15" s="25" t="s">
        <v>21</v>
      </c>
      <c r="C15" s="29" t="str">
        <f>IF(ISBLANK($F15),"",EOMONTH(C14,1))</f>
        <v/>
      </c>
      <c r="D15" s="26" t="str">
        <f t="shared" si="0"/>
        <v/>
      </c>
      <c r="E15" s="20" t="str">
        <f t="shared" si="3"/>
        <v/>
      </c>
      <c r="F15" s="17"/>
      <c r="G15" s="27" t="str">
        <f t="shared" si="1"/>
        <v/>
      </c>
    </row>
    <row r="16" spans="1:13" s="14" customFormat="1" ht="24.75" customHeight="1">
      <c r="A16" s="30" t="str">
        <f t="shared" si="2"/>
        <v/>
      </c>
      <c r="B16" s="25" t="s">
        <v>21</v>
      </c>
      <c r="C16" s="29" t="str">
        <f t="shared" ref="C16:C24" si="4">IF(ISBLANK($F16),"",EOMONTH(C15,1))</f>
        <v/>
      </c>
      <c r="D16" s="26" t="str">
        <f t="shared" si="0"/>
        <v/>
      </c>
      <c r="E16" s="20" t="str">
        <f t="shared" si="3"/>
        <v/>
      </c>
      <c r="F16" s="17"/>
      <c r="G16" s="27" t="str">
        <f t="shared" si="1"/>
        <v/>
      </c>
    </row>
    <row r="17" spans="1:13" s="14" customFormat="1" ht="24.75" customHeight="1">
      <c r="A17" s="30" t="str">
        <f t="shared" si="2"/>
        <v/>
      </c>
      <c r="B17" s="25" t="s">
        <v>21</v>
      </c>
      <c r="C17" s="29" t="str">
        <f t="shared" si="4"/>
        <v/>
      </c>
      <c r="D17" s="26" t="str">
        <f t="shared" si="0"/>
        <v/>
      </c>
      <c r="E17" s="20" t="str">
        <f t="shared" si="3"/>
        <v/>
      </c>
      <c r="F17" s="17"/>
      <c r="G17" s="27" t="str">
        <f t="shared" si="1"/>
        <v/>
      </c>
    </row>
    <row r="18" spans="1:13" s="14" customFormat="1" ht="24.75" customHeight="1">
      <c r="A18" s="30" t="str">
        <f t="shared" si="2"/>
        <v/>
      </c>
      <c r="B18" s="25" t="s">
        <v>21</v>
      </c>
      <c r="C18" s="29" t="str">
        <f t="shared" si="4"/>
        <v/>
      </c>
      <c r="D18" s="26" t="str">
        <f t="shared" si="0"/>
        <v/>
      </c>
      <c r="E18" s="20" t="str">
        <f t="shared" si="3"/>
        <v/>
      </c>
      <c r="F18" s="17"/>
      <c r="G18" s="27" t="str">
        <f t="shared" si="1"/>
        <v/>
      </c>
    </row>
    <row r="19" spans="1:13" s="14" customFormat="1" ht="24.75" customHeight="1">
      <c r="A19" s="30" t="str">
        <f t="shared" si="2"/>
        <v/>
      </c>
      <c r="B19" s="25" t="s">
        <v>21</v>
      </c>
      <c r="C19" s="29" t="str">
        <f t="shared" si="4"/>
        <v/>
      </c>
      <c r="D19" s="26" t="str">
        <f t="shared" si="0"/>
        <v/>
      </c>
      <c r="E19" s="20" t="str">
        <f t="shared" si="3"/>
        <v/>
      </c>
      <c r="F19" s="17"/>
      <c r="G19" s="27" t="str">
        <f t="shared" si="1"/>
        <v/>
      </c>
    </row>
    <row r="20" spans="1:13" s="14" customFormat="1" ht="24.75" customHeight="1">
      <c r="A20" s="30" t="str">
        <f t="shared" si="2"/>
        <v/>
      </c>
      <c r="B20" s="25" t="s">
        <v>21</v>
      </c>
      <c r="C20" s="29" t="str">
        <f t="shared" si="4"/>
        <v/>
      </c>
      <c r="D20" s="26" t="str">
        <f t="shared" si="0"/>
        <v/>
      </c>
      <c r="E20" s="20" t="str">
        <f t="shared" si="3"/>
        <v/>
      </c>
      <c r="F20" s="17"/>
      <c r="G20" s="27" t="str">
        <f t="shared" si="1"/>
        <v/>
      </c>
    </row>
    <row r="21" spans="1:13" s="14" customFormat="1" ht="24.75" customHeight="1">
      <c r="A21" s="30" t="str">
        <f t="shared" si="2"/>
        <v/>
      </c>
      <c r="B21" s="25" t="s">
        <v>21</v>
      </c>
      <c r="C21" s="29" t="str">
        <f t="shared" si="4"/>
        <v/>
      </c>
      <c r="D21" s="26" t="str">
        <f t="shared" si="0"/>
        <v/>
      </c>
      <c r="E21" s="20" t="str">
        <f t="shared" si="3"/>
        <v/>
      </c>
      <c r="F21" s="17"/>
      <c r="G21" s="27" t="str">
        <f t="shared" si="1"/>
        <v/>
      </c>
    </row>
    <row r="22" spans="1:13" s="14" customFormat="1" ht="24.75" customHeight="1">
      <c r="A22" s="30" t="str">
        <f t="shared" si="2"/>
        <v/>
      </c>
      <c r="B22" s="25" t="s">
        <v>21</v>
      </c>
      <c r="C22" s="29" t="str">
        <f t="shared" si="4"/>
        <v/>
      </c>
      <c r="D22" s="26" t="str">
        <f t="shared" si="0"/>
        <v/>
      </c>
      <c r="E22" s="20" t="str">
        <f t="shared" si="3"/>
        <v/>
      </c>
      <c r="F22" s="17"/>
      <c r="G22" s="27" t="str">
        <f t="shared" si="1"/>
        <v/>
      </c>
    </row>
    <row r="23" spans="1:13" s="14" customFormat="1" ht="24.75" customHeight="1">
      <c r="A23" s="30" t="str">
        <f t="shared" si="2"/>
        <v/>
      </c>
      <c r="B23" s="25" t="s">
        <v>21</v>
      </c>
      <c r="C23" s="29" t="str">
        <f t="shared" si="4"/>
        <v/>
      </c>
      <c r="D23" s="26" t="str">
        <f t="shared" si="0"/>
        <v/>
      </c>
      <c r="E23" s="20" t="str">
        <f t="shared" si="3"/>
        <v/>
      </c>
      <c r="F23" s="17"/>
      <c r="G23" s="27" t="str">
        <f t="shared" si="1"/>
        <v/>
      </c>
    </row>
    <row r="24" spans="1:13" s="14" customFormat="1" ht="24.75" customHeight="1">
      <c r="A24" s="15" t="str">
        <f t="shared" si="2"/>
        <v/>
      </c>
      <c r="B24" s="12" t="s">
        <v>21</v>
      </c>
      <c r="C24" s="29" t="str">
        <f t="shared" si="4"/>
        <v/>
      </c>
      <c r="D24" s="19" t="str">
        <f t="shared" si="0"/>
        <v/>
      </c>
      <c r="E24" s="20" t="str">
        <f t="shared" si="3"/>
        <v/>
      </c>
      <c r="F24" s="17"/>
      <c r="G24" s="13" t="str">
        <f t="shared" si="1"/>
        <v/>
      </c>
    </row>
    <row r="25" spans="1:13" ht="24.75" customHeight="1">
      <c r="A25" s="4"/>
      <c r="B25" s="4"/>
      <c r="C25" s="4"/>
      <c r="D25" s="3"/>
      <c r="E25" s="11"/>
      <c r="F25" s="7" t="s">
        <v>7</v>
      </c>
      <c r="G25" s="13">
        <f>SUM(G13:G24)</f>
        <v>0</v>
      </c>
      <c r="M25" s="14"/>
    </row>
    <row r="26" spans="1:13" ht="24.75" customHeight="1">
      <c r="A26" s="1"/>
      <c r="B26" s="1"/>
      <c r="C26" s="1"/>
    </row>
  </sheetData>
  <sheetProtection algorithmName="SHA-512" hashValue="lZno5J61EphPMGo7zaJ79ABHkT82n+NdvOsg6h2piLrahyJRg+kJV7/atF0WyfvkceJ3uPpsOo890KIDXFtBAg==" saltValue="33uSKZFRIjFb05a4BlCluw==" spinCount="100000" sheet="1" selectLockedCells="1"/>
  <mergeCells count="11">
    <mergeCell ref="A8:C8"/>
    <mergeCell ref="A9:C9"/>
    <mergeCell ref="A10:C10"/>
    <mergeCell ref="A11:C11"/>
    <mergeCell ref="A3:G3"/>
    <mergeCell ref="A5:C5"/>
    <mergeCell ref="D5:G5"/>
    <mergeCell ref="A6:C6"/>
    <mergeCell ref="D6:G6"/>
    <mergeCell ref="A7:C7"/>
    <mergeCell ref="D7:G7"/>
  </mergeCells>
  <phoneticPr fontId="1"/>
  <conditionalFormatting sqref="D5:G7 F8:F9 D8:D9 E10 C13 E13 F13:F24">
    <cfRule type="containsBlanks" dxfId="1" priority="2">
      <formula>LEN(TRIM(C5))=0</formula>
    </cfRule>
  </conditionalFormatting>
  <conditionalFormatting sqref="F13:F24">
    <cfRule type="cellIs" dxfId="0" priority="1" operator="equal">
      <formula>0</formula>
    </cfRule>
  </conditionalFormatting>
  <dataValidations count="1">
    <dataValidation type="list" showInputMessage="1" showErrorMessage="1" sqref="M10" xr:uid="{00000000-0002-0000-0200-000000000000}">
      <formula1>"資金リスト"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FA054A-D56A-48AF-B293-413846C61A0F}">
          <x14:formula1>
            <xm:f>対象融資リスト!$A$2:$A$10</xm:f>
          </x14:formula1>
          <xm:sqref>D6:G6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view="pageBreakPreview" topLeftCell="A7" zoomScale="115" zoomScaleNormal="100" zoomScaleSheetLayoutView="115" workbookViewId="0">
      <selection activeCell="A11" sqref="A11:C11"/>
    </sheetView>
  </sheetViews>
  <sheetFormatPr defaultRowHeight="24.75" customHeight="1"/>
  <cols>
    <col min="1" max="1" width="14.25" style="5" customWidth="1"/>
    <col min="2" max="2" width="3.125" style="5" customWidth="1"/>
    <col min="3" max="3" width="14.25" style="5" customWidth="1"/>
    <col min="4" max="7" width="13.125" style="5" customWidth="1"/>
    <col min="8" max="9" width="7.625" style="5" customWidth="1"/>
    <col min="10" max="16384" width="9" style="5"/>
  </cols>
  <sheetData>
    <row r="1" spans="1:8" ht="24.75" customHeight="1">
      <c r="A1" s="1" t="s">
        <v>0</v>
      </c>
      <c r="B1" s="1"/>
      <c r="C1" s="1"/>
    </row>
    <row r="2" spans="1:8" ht="24.75" customHeight="1">
      <c r="A2" s="1"/>
      <c r="B2" s="1"/>
      <c r="C2" s="1"/>
    </row>
    <row r="3" spans="1:8" ht="24.75" customHeight="1">
      <c r="A3" s="49" t="s">
        <v>1</v>
      </c>
      <c r="B3" s="49"/>
      <c r="C3" s="49"/>
      <c r="D3" s="49"/>
      <c r="E3" s="49"/>
      <c r="F3" s="49"/>
      <c r="G3" s="49"/>
    </row>
    <row r="4" spans="1:8" ht="24.75" customHeight="1">
      <c r="A4" s="22"/>
      <c r="B4" s="22"/>
      <c r="C4" s="22"/>
    </row>
    <row r="5" spans="1:8" ht="24.75" customHeight="1">
      <c r="A5" s="54" t="s">
        <v>13</v>
      </c>
      <c r="B5" s="54"/>
      <c r="C5" s="54"/>
      <c r="D5" s="55" t="s">
        <v>25</v>
      </c>
      <c r="E5" s="55"/>
      <c r="F5" s="55"/>
      <c r="G5" s="55"/>
    </row>
    <row r="6" spans="1:8" ht="24.75" customHeight="1">
      <c r="A6" s="54" t="s">
        <v>14</v>
      </c>
      <c r="B6" s="54"/>
      <c r="C6" s="54"/>
      <c r="D6" s="55" t="s">
        <v>24</v>
      </c>
      <c r="E6" s="55"/>
      <c r="F6" s="55"/>
      <c r="G6" s="55"/>
    </row>
    <row r="7" spans="1:8" ht="24.75" customHeight="1">
      <c r="A7" s="54" t="s">
        <v>15</v>
      </c>
      <c r="B7" s="54"/>
      <c r="C7" s="54"/>
      <c r="D7" s="56">
        <v>7500000</v>
      </c>
      <c r="E7" s="56"/>
      <c r="F7" s="33" t="s">
        <v>20</v>
      </c>
      <c r="G7" s="33"/>
    </row>
    <row r="8" spans="1:8" ht="24.75" customHeight="1">
      <c r="A8" s="54" t="s">
        <v>16</v>
      </c>
      <c r="B8" s="54"/>
      <c r="C8" s="54"/>
      <c r="D8" s="34">
        <v>45397</v>
      </c>
      <c r="E8" s="35" t="s">
        <v>8</v>
      </c>
      <c r="F8" s="34">
        <v>47223</v>
      </c>
      <c r="G8" s="36" t="s">
        <v>9</v>
      </c>
    </row>
    <row r="9" spans="1:8" ht="24.75" customHeight="1">
      <c r="A9" s="54" t="s">
        <v>17</v>
      </c>
      <c r="B9" s="54"/>
      <c r="C9" s="54"/>
      <c r="D9" s="34">
        <v>45397</v>
      </c>
      <c r="E9" s="35" t="s">
        <v>8</v>
      </c>
      <c r="F9" s="34">
        <v>45641</v>
      </c>
      <c r="G9" s="36" t="s">
        <v>9</v>
      </c>
    </row>
    <row r="10" spans="1:8" ht="24.75" customHeight="1">
      <c r="A10" s="54" t="s">
        <v>18</v>
      </c>
      <c r="B10" s="54"/>
      <c r="C10" s="54"/>
      <c r="D10" s="37" t="s">
        <v>10</v>
      </c>
      <c r="E10" s="38">
        <v>0.5</v>
      </c>
      <c r="F10" s="36" t="s">
        <v>11</v>
      </c>
      <c r="G10" s="36"/>
    </row>
    <row r="11" spans="1:8" ht="24.75" customHeight="1">
      <c r="A11" s="54" t="s">
        <v>19</v>
      </c>
      <c r="B11" s="54"/>
      <c r="C11" s="54"/>
      <c r="D11" s="36"/>
      <c r="E11" s="36"/>
      <c r="F11" s="36"/>
      <c r="G11" s="37" t="s">
        <v>12</v>
      </c>
    </row>
    <row r="12" spans="1:8" ht="24.75" customHeight="1">
      <c r="A12" s="39" t="s">
        <v>2</v>
      </c>
      <c r="B12" s="40"/>
      <c r="C12" s="41"/>
      <c r="D12" s="42" t="s">
        <v>3</v>
      </c>
      <c r="E12" s="42" t="s">
        <v>4</v>
      </c>
      <c r="F12" s="42" t="s">
        <v>5</v>
      </c>
      <c r="G12" s="41" t="s">
        <v>6</v>
      </c>
    </row>
    <row r="13" spans="1:8" s="14" customFormat="1" ht="24.75" customHeight="1">
      <c r="A13" s="43">
        <f>D9</f>
        <v>45397</v>
      </c>
      <c r="B13" s="44" t="s">
        <v>21</v>
      </c>
      <c r="C13" s="45">
        <v>45427</v>
      </c>
      <c r="D13" s="46">
        <f>IF(ISBLANK(F13),"",C13-A13+1)</f>
        <v>31</v>
      </c>
      <c r="E13" s="47">
        <v>7500000</v>
      </c>
      <c r="F13" s="47">
        <v>100000</v>
      </c>
      <c r="G13" s="48">
        <f>IF(ISBLANK(F13),"",ROUNDDOWN(E13*$E$10/100*D13/365,0))</f>
        <v>3184</v>
      </c>
    </row>
    <row r="14" spans="1:8" s="14" customFormat="1" ht="24.75" customHeight="1">
      <c r="A14" s="24">
        <f>IF(ISBLANK(F14),"",C13+1)</f>
        <v>45428</v>
      </c>
      <c r="B14" s="25" t="s">
        <v>21</v>
      </c>
      <c r="C14" s="28">
        <f>IF(ISBLANK($F14),"",DATE(YEAR(A14),MONTH(C13)+1,DAY(C13)))</f>
        <v>45458</v>
      </c>
      <c r="D14" s="26">
        <f t="shared" ref="D14:D24" si="0">IF(ISBLANK(F14),"",C14-A14+1)</f>
        <v>31</v>
      </c>
      <c r="E14" s="20">
        <f>IF(ISBLANK(F14),"",E13-F13)</f>
        <v>7400000</v>
      </c>
      <c r="F14" s="21">
        <v>100000</v>
      </c>
      <c r="G14" s="27">
        <f t="shared" ref="G14:G24" si="1">IF(ISBLANK(F14),"",ROUNDDOWN(E14*$E$10/100*D14/365,0))</f>
        <v>3142</v>
      </c>
    </row>
    <row r="15" spans="1:8" s="14" customFormat="1" ht="24.75" customHeight="1">
      <c r="A15" s="24">
        <f t="shared" ref="A15:A24" si="2">IF(ISBLANK(F15),"",C14+1)</f>
        <v>45459</v>
      </c>
      <c r="B15" s="25" t="s">
        <v>21</v>
      </c>
      <c r="C15" s="28">
        <f t="shared" ref="C15:C24" si="3">IF(ISBLANK($F15),"",DATE(YEAR(A15),MONTH(C14)+1,DAY(C14)))</f>
        <v>45488</v>
      </c>
      <c r="D15" s="26">
        <f t="shared" si="0"/>
        <v>30</v>
      </c>
      <c r="E15" s="20">
        <f t="shared" ref="E15:E24" si="4">IF(ISBLANK(F15),"",E14-F14)</f>
        <v>7300000</v>
      </c>
      <c r="F15" s="21">
        <v>100000</v>
      </c>
      <c r="G15" s="27">
        <f t="shared" si="1"/>
        <v>3000</v>
      </c>
    </row>
    <row r="16" spans="1:8" s="14" customFormat="1" ht="24.75" customHeight="1">
      <c r="A16" s="24">
        <f t="shared" si="2"/>
        <v>45489</v>
      </c>
      <c r="B16" s="25" t="s">
        <v>21</v>
      </c>
      <c r="C16" s="28">
        <f t="shared" si="3"/>
        <v>45519</v>
      </c>
      <c r="D16" s="26">
        <f t="shared" si="0"/>
        <v>31</v>
      </c>
      <c r="E16" s="20">
        <f t="shared" si="4"/>
        <v>7200000</v>
      </c>
      <c r="F16" s="21">
        <v>100000</v>
      </c>
      <c r="G16" s="27">
        <f t="shared" si="1"/>
        <v>3057</v>
      </c>
    </row>
    <row r="17" spans="1:7" s="14" customFormat="1" ht="24.75" customHeight="1">
      <c r="A17" s="24">
        <f t="shared" si="2"/>
        <v>45520</v>
      </c>
      <c r="B17" s="25" t="s">
        <v>21</v>
      </c>
      <c r="C17" s="28">
        <f t="shared" si="3"/>
        <v>45550</v>
      </c>
      <c r="D17" s="26">
        <f t="shared" si="0"/>
        <v>31</v>
      </c>
      <c r="E17" s="20">
        <f t="shared" si="4"/>
        <v>7100000</v>
      </c>
      <c r="F17" s="21">
        <v>100000</v>
      </c>
      <c r="G17" s="27">
        <f t="shared" si="1"/>
        <v>3015</v>
      </c>
    </row>
    <row r="18" spans="1:7" s="14" customFormat="1" ht="24.75" customHeight="1">
      <c r="A18" s="24">
        <f t="shared" si="2"/>
        <v>45551</v>
      </c>
      <c r="B18" s="25" t="s">
        <v>21</v>
      </c>
      <c r="C18" s="29">
        <f t="shared" si="3"/>
        <v>45580</v>
      </c>
      <c r="D18" s="26">
        <f t="shared" si="0"/>
        <v>30</v>
      </c>
      <c r="E18" s="20">
        <f t="shared" si="4"/>
        <v>7000000</v>
      </c>
      <c r="F18" s="21">
        <v>100000</v>
      </c>
      <c r="G18" s="27">
        <f t="shared" si="1"/>
        <v>2876</v>
      </c>
    </row>
    <row r="19" spans="1:7" s="14" customFormat="1" ht="24.75" customHeight="1">
      <c r="A19" s="30">
        <f t="shared" si="2"/>
        <v>45581</v>
      </c>
      <c r="B19" s="25" t="s">
        <v>21</v>
      </c>
      <c r="C19" s="29">
        <f t="shared" si="3"/>
        <v>45611</v>
      </c>
      <c r="D19" s="26">
        <f t="shared" si="0"/>
        <v>31</v>
      </c>
      <c r="E19" s="20">
        <f t="shared" si="4"/>
        <v>6900000</v>
      </c>
      <c r="F19" s="21">
        <v>100000</v>
      </c>
      <c r="G19" s="27">
        <f t="shared" si="1"/>
        <v>2930</v>
      </c>
    </row>
    <row r="20" spans="1:7" s="14" customFormat="1" ht="24.75" customHeight="1">
      <c r="A20" s="30">
        <f t="shared" si="2"/>
        <v>45612</v>
      </c>
      <c r="B20" s="25" t="s">
        <v>21</v>
      </c>
      <c r="C20" s="29">
        <f t="shared" si="3"/>
        <v>45641</v>
      </c>
      <c r="D20" s="26">
        <f t="shared" si="0"/>
        <v>30</v>
      </c>
      <c r="E20" s="20">
        <f t="shared" si="4"/>
        <v>6800000</v>
      </c>
      <c r="F20" s="21">
        <v>100000</v>
      </c>
      <c r="G20" s="27">
        <f t="shared" si="1"/>
        <v>2794</v>
      </c>
    </row>
    <row r="21" spans="1:7" s="14" customFormat="1" ht="24.75" customHeight="1">
      <c r="A21" s="30" t="str">
        <f t="shared" si="2"/>
        <v/>
      </c>
      <c r="B21" s="25" t="s">
        <v>21</v>
      </c>
      <c r="C21" s="29" t="str">
        <f t="shared" si="3"/>
        <v/>
      </c>
      <c r="D21" s="26" t="str">
        <f t="shared" si="0"/>
        <v/>
      </c>
      <c r="E21" s="20" t="str">
        <f t="shared" si="4"/>
        <v/>
      </c>
      <c r="F21" s="21"/>
      <c r="G21" s="27" t="str">
        <f t="shared" si="1"/>
        <v/>
      </c>
    </row>
    <row r="22" spans="1:7" s="14" customFormat="1" ht="24.75" customHeight="1">
      <c r="A22" s="30" t="str">
        <f t="shared" si="2"/>
        <v/>
      </c>
      <c r="B22" s="25" t="s">
        <v>21</v>
      </c>
      <c r="C22" s="29" t="str">
        <f t="shared" si="3"/>
        <v/>
      </c>
      <c r="D22" s="26" t="str">
        <f t="shared" si="0"/>
        <v/>
      </c>
      <c r="E22" s="20" t="str">
        <f t="shared" si="4"/>
        <v/>
      </c>
      <c r="F22" s="21"/>
      <c r="G22" s="27" t="str">
        <f t="shared" si="1"/>
        <v/>
      </c>
    </row>
    <row r="23" spans="1:7" s="14" customFormat="1" ht="24.75" customHeight="1">
      <c r="A23" s="30" t="str">
        <f t="shared" si="2"/>
        <v/>
      </c>
      <c r="B23" s="25" t="s">
        <v>21</v>
      </c>
      <c r="C23" s="29" t="str">
        <f t="shared" si="3"/>
        <v/>
      </c>
      <c r="D23" s="26" t="str">
        <f t="shared" si="0"/>
        <v/>
      </c>
      <c r="E23" s="20" t="str">
        <f t="shared" si="4"/>
        <v/>
      </c>
      <c r="F23" s="21"/>
      <c r="G23" s="27" t="str">
        <f t="shared" si="1"/>
        <v/>
      </c>
    </row>
    <row r="24" spans="1:7" s="14" customFormat="1" ht="24.75" customHeight="1">
      <c r="A24" s="30" t="str">
        <f t="shared" si="2"/>
        <v/>
      </c>
      <c r="B24" s="25" t="s">
        <v>21</v>
      </c>
      <c r="C24" s="29" t="str">
        <f t="shared" si="3"/>
        <v/>
      </c>
      <c r="D24" s="26" t="str">
        <f t="shared" si="0"/>
        <v/>
      </c>
      <c r="E24" s="20" t="str">
        <f t="shared" si="4"/>
        <v/>
      </c>
      <c r="F24" s="21"/>
      <c r="G24" s="27" t="str">
        <f t="shared" si="1"/>
        <v/>
      </c>
    </row>
    <row r="25" spans="1:7" ht="24.75" customHeight="1">
      <c r="A25" s="4"/>
      <c r="B25" s="4"/>
      <c r="C25" s="4"/>
      <c r="D25" s="3"/>
      <c r="E25" s="11"/>
      <c r="F25" s="7" t="s">
        <v>7</v>
      </c>
      <c r="G25" s="13">
        <f>SUM(G13:G24)</f>
        <v>23998</v>
      </c>
    </row>
    <row r="26" spans="1:7" ht="24.75" customHeight="1">
      <c r="A26" s="1"/>
      <c r="B26" s="1"/>
      <c r="C26" s="1"/>
    </row>
  </sheetData>
  <sheetProtection algorithmName="SHA-512" hashValue="zBaAXr3fqzGXfG7tMOdNPITHpdAkepOlMcKBK1Ph/Rvx/+ymLAYtCS0TZBBnh87/FMbmf5b10ks/np+EqbU8dg==" saltValue="EcDMFJuKBXgq84BQNedzGg==" spinCount="100000" sheet="1" objects="1" scenarios="1" selectLockedCells="1" selectUnlockedCells="1"/>
  <mergeCells count="11">
    <mergeCell ref="D7:E7"/>
    <mergeCell ref="A8:C8"/>
    <mergeCell ref="A9:C9"/>
    <mergeCell ref="A10:C10"/>
    <mergeCell ref="A11:C11"/>
    <mergeCell ref="A7:C7"/>
    <mergeCell ref="A3:G3"/>
    <mergeCell ref="A5:C5"/>
    <mergeCell ref="D5:G5"/>
    <mergeCell ref="A6:C6"/>
    <mergeCell ref="D6:G6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対象融資リスト!$A$2:$A$10</xm:f>
          </x14:formula1>
          <xm:sqref>D6:G6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4F39B-A048-47F6-BC4A-165E686541C4}">
  <dimension ref="A1:A10"/>
  <sheetViews>
    <sheetView workbookViewId="0">
      <selection activeCell="G13" sqref="G13"/>
    </sheetView>
  </sheetViews>
  <sheetFormatPr defaultRowHeight="18.75"/>
  <sheetData>
    <row r="1" spans="1:1">
      <c r="A1" t="s">
        <v>26</v>
      </c>
    </row>
    <row r="3" spans="1:1">
      <c r="A3" t="s">
        <v>22</v>
      </c>
    </row>
    <row r="4" spans="1:1">
      <c r="A4" t="s">
        <v>23</v>
      </c>
    </row>
    <row r="5" spans="1:1">
      <c r="A5" t="s">
        <v>27</v>
      </c>
    </row>
    <row r="6" spans="1:1">
      <c r="A6" t="s">
        <v>29</v>
      </c>
    </row>
    <row r="7" spans="1:1">
      <c r="A7" t="s">
        <v>28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</sheetData>
  <sheetProtection algorithmName="SHA-512" hashValue="TnahgjQmltDzVbCptdkmP+udfBiRhljNTAKCA0ADCBBBtWwWeXRrUC2hkcyhJ3uIc1FMXrnqpxnwwRkUyo1b3Q==" saltValue="+Sru2zIdNRYsOa55Muhpxg==" spinCount="100000" sheet="1" objects="1" scenarios="1"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</vt:lpstr>
      <vt:lpstr>様式 (月末払いの場合に使用)</vt:lpstr>
      <vt:lpstr>記入例</vt:lpstr>
      <vt:lpstr>対象融資リスト</vt:lpstr>
      <vt:lpstr>様式!Print_Area</vt:lpstr>
      <vt:lpstr>'様式 (月末払いの場合に使用)'!Print_Area</vt:lpstr>
      <vt:lpstr>様式!資金リスト</vt:lpstr>
      <vt:lpstr>'様式 (月末払いの場合に使用)'!資金リスト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