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filterPrivacy="1" defaultThemeVersion="124226"/>
  <xr:revisionPtr revIDLastSave="0" documentId="13_ncr:1_{82F3C7BE-2345-47EA-B695-D0765B666020}" xr6:coauthVersionLast="36" xr6:coauthVersionMax="36" xr10:uidLastSave="{00000000-0000-0000-0000-000000000000}"/>
  <bookViews>
    <workbookView xWindow="0" yWindow="720" windowWidth="14385" windowHeight="9060" tabRatio="935" xr2:uid="{00000000-000D-0000-FFFF-FFFF00000000}"/>
  </bookViews>
  <sheets>
    <sheet name="中表紙  (実質収支)" sheetId="30" r:id="rId1"/>
    <sheet name="実質収支" sheetId="37" r:id="rId2"/>
    <sheet name="中表紙  (財産)" sheetId="31" r:id="rId3"/>
    <sheet name="財産" sheetId="38" r:id="rId4"/>
    <sheet name="財産（１）" sheetId="39" r:id="rId5"/>
    <sheet name="財産（２）" sheetId="40" r:id="rId6"/>
    <sheet name="財産（３）" sheetId="41" r:id="rId7"/>
  </sheets>
  <definedNames>
    <definedName name="_xlnm.Print_Area" localSheetId="3">財産!$A$1:$N$63</definedName>
    <definedName name="_xlnm.Print_Area" localSheetId="4">'財産（１）'!$A$1:$G$53</definedName>
    <definedName name="_xlnm.Print_Area" localSheetId="5">'財産（２）'!$A$1:$G$89</definedName>
    <definedName name="_xlnm.Print_Area" localSheetId="6">'財産（３）'!$A$1:$I$34</definedName>
  </definedNames>
  <calcPr calcId="191029"/>
</workbook>
</file>

<file path=xl/calcChain.xml><?xml version="1.0" encoding="utf-8"?>
<calcChain xmlns="http://schemas.openxmlformats.org/spreadsheetml/2006/main">
  <c r="H33" i="41" l="1"/>
  <c r="F32" i="41"/>
  <c r="H31" i="41"/>
  <c r="F31" i="41"/>
  <c r="F33" i="41" s="1"/>
  <c r="D31" i="41"/>
  <c r="D27" i="41"/>
  <c r="F26" i="41"/>
  <c r="H26" i="41" s="1"/>
  <c r="F25" i="41"/>
  <c r="F27" i="41" s="1"/>
  <c r="F21" i="41"/>
  <c r="D21" i="41"/>
  <c r="H20" i="41"/>
  <c r="H21" i="41" s="1"/>
  <c r="H19" i="41"/>
  <c r="H14" i="41"/>
  <c r="D14" i="41"/>
  <c r="H13" i="41"/>
  <c r="H11" i="41"/>
  <c r="H10" i="41"/>
  <c r="H6" i="41"/>
  <c r="D6" i="41"/>
  <c r="F5" i="41"/>
  <c r="H4" i="41"/>
  <c r="F4" i="41" s="1"/>
  <c r="F6" i="41" s="1"/>
  <c r="H25" i="41" l="1"/>
  <c r="H27" i="41" l="1"/>
  <c r="J5" i="40" l="1"/>
  <c r="B5" i="40" s="1"/>
  <c r="B7" i="40" s="1"/>
  <c r="N5" i="40"/>
  <c r="L5" i="40" s="1"/>
  <c r="L7" i="40" s="1"/>
  <c r="L91" i="40" s="1"/>
  <c r="L6" i="40"/>
  <c r="L11" i="40"/>
  <c r="L15" i="40"/>
  <c r="L19" i="40"/>
  <c r="L23" i="40"/>
  <c r="L27" i="40"/>
  <c r="L31" i="40"/>
  <c r="L33" i="40" s="1"/>
  <c r="L32" i="40"/>
  <c r="J33" i="40"/>
  <c r="N33" i="40"/>
  <c r="L37" i="40"/>
  <c r="L41" i="40"/>
  <c r="L43" i="40" s="1"/>
  <c r="L42" i="40"/>
  <c r="Q42" i="40"/>
  <c r="J43" i="40"/>
  <c r="N43" i="40"/>
  <c r="L48" i="40"/>
  <c r="L52" i="40"/>
  <c r="L56" i="40"/>
  <c r="L60" i="40"/>
  <c r="L64" i="40"/>
  <c r="L68" i="40"/>
  <c r="L72" i="40"/>
  <c r="L76" i="40"/>
  <c r="L77" i="40"/>
  <c r="J78" i="40"/>
  <c r="L78" i="40"/>
  <c r="N78" i="40"/>
  <c r="L82" i="40"/>
  <c r="L86" i="40"/>
  <c r="L87" i="40"/>
  <c r="L88" i="40"/>
  <c r="J91" i="40"/>
  <c r="N91" i="40"/>
  <c r="J95" i="40"/>
  <c r="J96" i="40"/>
  <c r="L96" i="40"/>
  <c r="N96" i="40"/>
  <c r="F88" i="40"/>
  <c r="B88" i="40"/>
  <c r="F87" i="40"/>
  <c r="B87" i="40"/>
  <c r="D87" i="40" s="1"/>
  <c r="F86" i="40"/>
  <c r="D86" i="40" s="1"/>
  <c r="B86" i="40"/>
  <c r="F82" i="40"/>
  <c r="B82" i="40"/>
  <c r="F77" i="40"/>
  <c r="B77" i="40"/>
  <c r="D77" i="40" s="1"/>
  <c r="F76" i="40"/>
  <c r="F78" i="40" s="1"/>
  <c r="B76" i="40"/>
  <c r="F72" i="40"/>
  <c r="D72" i="40" s="1"/>
  <c r="B72" i="40"/>
  <c r="F68" i="40"/>
  <c r="B68" i="40"/>
  <c r="F64" i="40"/>
  <c r="B64" i="40"/>
  <c r="D64" i="40" s="1"/>
  <c r="F60" i="40"/>
  <c r="B60" i="40"/>
  <c r="F56" i="40"/>
  <c r="B56" i="40"/>
  <c r="D56" i="40" s="1"/>
  <c r="D52" i="40"/>
  <c r="F48" i="40"/>
  <c r="B48" i="40"/>
  <c r="F42" i="40"/>
  <c r="B42" i="40"/>
  <c r="F41" i="40"/>
  <c r="B41" i="40"/>
  <c r="F37" i="40"/>
  <c r="B37" i="40"/>
  <c r="F32" i="40"/>
  <c r="B32" i="40"/>
  <c r="D32" i="40" s="1"/>
  <c r="F31" i="40"/>
  <c r="B31" i="40"/>
  <c r="B33" i="40" s="1"/>
  <c r="F27" i="40"/>
  <c r="B27" i="40"/>
  <c r="D27" i="40" s="1"/>
  <c r="F23" i="40"/>
  <c r="B23" i="40"/>
  <c r="F19" i="40"/>
  <c r="B19" i="40"/>
  <c r="F15" i="40"/>
  <c r="B15" i="40"/>
  <c r="F11" i="40"/>
  <c r="B11" i="40"/>
  <c r="F6" i="40"/>
  <c r="D6" i="40" s="1"/>
  <c r="B6" i="40"/>
  <c r="F5" i="40"/>
  <c r="D53" i="39"/>
  <c r="F48" i="39"/>
  <c r="D47" i="39"/>
  <c r="D46" i="39"/>
  <c r="D48" i="39" s="1"/>
  <c r="F38" i="39"/>
  <c r="F37" i="39"/>
  <c r="F30" i="39"/>
  <c r="F18" i="39"/>
  <c r="F3" i="39"/>
  <c r="J97" i="40" l="1"/>
  <c r="N95" i="40"/>
  <c r="N97" i="40" s="1"/>
  <c r="L95" i="40"/>
  <c r="L97" i="40" s="1"/>
  <c r="D19" i="40"/>
  <c r="D23" i="40"/>
  <c r="D48" i="40"/>
  <c r="D88" i="40"/>
  <c r="F43" i="40"/>
  <c r="D60" i="40"/>
  <c r="D5" i="40"/>
  <c r="D82" i="40"/>
  <c r="D11" i="40"/>
  <c r="D41" i="40"/>
  <c r="B78" i="40"/>
  <c r="D7" i="40"/>
  <c r="D15" i="40"/>
  <c r="D68" i="40"/>
  <c r="F33" i="40"/>
  <c r="D37" i="40"/>
  <c r="D31" i="40"/>
  <c r="D33" i="40" s="1"/>
  <c r="F7" i="40"/>
  <c r="D42" i="40"/>
  <c r="D43" i="40" s="1"/>
  <c r="B43" i="40"/>
  <c r="D76" i="40"/>
  <c r="D78" i="40" s="1"/>
  <c r="X61" i="38"/>
  <c r="W61" i="38"/>
  <c r="V61" i="38"/>
  <c r="T61" i="38"/>
  <c r="Z61" i="38" s="1"/>
  <c r="AC61" i="38" s="1"/>
  <c r="S61" i="38"/>
  <c r="U61" i="38" s="1"/>
  <c r="Q61" i="38"/>
  <c r="P61" i="38"/>
  <c r="R61" i="38" s="1"/>
  <c r="L61" i="38"/>
  <c r="M61" i="38" s="1"/>
  <c r="K61" i="38"/>
  <c r="J61" i="38"/>
  <c r="G61" i="38"/>
  <c r="D61" i="38"/>
  <c r="W60" i="38"/>
  <c r="V60" i="38"/>
  <c r="X60" i="38" s="1"/>
  <c r="U60" i="38"/>
  <c r="T60" i="38"/>
  <c r="Z60" i="38" s="1"/>
  <c r="AC60" i="38" s="1"/>
  <c r="S60" i="38"/>
  <c r="Y60" i="38" s="1"/>
  <c r="Q60" i="38"/>
  <c r="P60" i="38"/>
  <c r="R60" i="38" s="1"/>
  <c r="L60" i="38"/>
  <c r="K60" i="38"/>
  <c r="M60" i="38" s="1"/>
  <c r="J60" i="38"/>
  <c r="G60" i="38"/>
  <c r="D60" i="38"/>
  <c r="Z59" i="38"/>
  <c r="AC59" i="38" s="1"/>
  <c r="X59" i="38"/>
  <c r="W59" i="38"/>
  <c r="V59" i="38"/>
  <c r="T59" i="38"/>
  <c r="S59" i="38"/>
  <c r="Y59" i="38" s="1"/>
  <c r="R59" i="38"/>
  <c r="Q59" i="38"/>
  <c r="P59" i="38"/>
  <c r="L59" i="38"/>
  <c r="K59" i="38"/>
  <c r="M59" i="38" s="1"/>
  <c r="J59" i="38"/>
  <c r="G59" i="38"/>
  <c r="B58" i="38"/>
  <c r="B62" i="38" s="1"/>
  <c r="P62" i="38" s="1"/>
  <c r="M57" i="38"/>
  <c r="J57" i="38"/>
  <c r="G57" i="38"/>
  <c r="D57" i="38"/>
  <c r="W56" i="38"/>
  <c r="V56" i="38"/>
  <c r="X56" i="38" s="1"/>
  <c r="T56" i="38"/>
  <c r="Z56" i="38" s="1"/>
  <c r="AC56" i="38" s="1"/>
  <c r="S56" i="38"/>
  <c r="Y56" i="38" s="1"/>
  <c r="R56" i="38"/>
  <c r="Q56" i="38"/>
  <c r="P56" i="38"/>
  <c r="L56" i="38"/>
  <c r="M56" i="38" s="1"/>
  <c r="J56" i="38"/>
  <c r="G56" i="38"/>
  <c r="D56" i="38"/>
  <c r="X55" i="38"/>
  <c r="W55" i="38"/>
  <c r="V55" i="38"/>
  <c r="Y55" i="38" s="1"/>
  <c r="T55" i="38"/>
  <c r="Z55" i="38" s="1"/>
  <c r="AC55" i="38" s="1"/>
  <c r="S55" i="38"/>
  <c r="U55" i="38" s="1"/>
  <c r="Q55" i="38"/>
  <c r="P55" i="38"/>
  <c r="R55" i="38" s="1"/>
  <c r="L55" i="38"/>
  <c r="M55" i="38" s="1"/>
  <c r="J55" i="38"/>
  <c r="G55" i="38"/>
  <c r="D55" i="38"/>
  <c r="W54" i="38"/>
  <c r="X54" i="38" s="1"/>
  <c r="V54" i="38"/>
  <c r="T54" i="38"/>
  <c r="Z54" i="38" s="1"/>
  <c r="AC54" i="38" s="1"/>
  <c r="S54" i="38"/>
  <c r="Y54" i="38" s="1"/>
  <c r="R54" i="38"/>
  <c r="Q54" i="38"/>
  <c r="P54" i="38"/>
  <c r="M54" i="38"/>
  <c r="L54" i="38"/>
  <c r="J54" i="38"/>
  <c r="G54" i="38"/>
  <c r="D54" i="38"/>
  <c r="X53" i="38"/>
  <c r="W53" i="38"/>
  <c r="V53" i="38"/>
  <c r="Y53" i="38" s="1"/>
  <c r="T53" i="38"/>
  <c r="Z53" i="38" s="1"/>
  <c r="AC53" i="38" s="1"/>
  <c r="S53" i="38"/>
  <c r="U53" i="38" s="1"/>
  <c r="Q53" i="38"/>
  <c r="P53" i="38"/>
  <c r="R53" i="38" s="1"/>
  <c r="L53" i="38"/>
  <c r="M53" i="38" s="1"/>
  <c r="J53" i="38"/>
  <c r="G53" i="38"/>
  <c r="G52" i="38" s="1"/>
  <c r="D53" i="38"/>
  <c r="T52" i="38"/>
  <c r="P52" i="38"/>
  <c r="K52" i="38"/>
  <c r="J52" i="38"/>
  <c r="I52" i="38"/>
  <c r="I58" i="38" s="1"/>
  <c r="H52" i="38"/>
  <c r="H58" i="38" s="1"/>
  <c r="F52" i="38"/>
  <c r="F58" i="38" s="1"/>
  <c r="E52" i="38"/>
  <c r="S52" i="38" s="1"/>
  <c r="D52" i="38"/>
  <c r="C52" i="38"/>
  <c r="C58" i="38" s="1"/>
  <c r="AD49" i="38"/>
  <c r="AC49" i="38"/>
  <c r="AB49" i="38"/>
  <c r="Y48" i="38"/>
  <c r="AB48" i="38" s="1"/>
  <c r="W48" i="38"/>
  <c r="X48" i="38" s="1"/>
  <c r="V48" i="38"/>
  <c r="U48" i="38"/>
  <c r="T48" i="38"/>
  <c r="S48" i="38"/>
  <c r="Q48" i="38"/>
  <c r="P48" i="38"/>
  <c r="R48" i="38" s="1"/>
  <c r="M48" i="38"/>
  <c r="L48" i="38"/>
  <c r="K48" i="38"/>
  <c r="J48" i="38"/>
  <c r="G48" i="38"/>
  <c r="D48" i="38"/>
  <c r="W47" i="38"/>
  <c r="V47" i="38"/>
  <c r="Y47" i="38" s="1"/>
  <c r="T47" i="38"/>
  <c r="U47" i="38" s="1"/>
  <c r="S47" i="38"/>
  <c r="R47" i="38"/>
  <c r="Q47" i="38"/>
  <c r="P47" i="38"/>
  <c r="L47" i="38"/>
  <c r="M47" i="38" s="1"/>
  <c r="K47" i="38"/>
  <c r="J47" i="38"/>
  <c r="G47" i="38"/>
  <c r="D47" i="38"/>
  <c r="W46" i="38"/>
  <c r="V46" i="38"/>
  <c r="X46" i="38" s="1"/>
  <c r="T46" i="38"/>
  <c r="Z46" i="38" s="1"/>
  <c r="AC46" i="38" s="1"/>
  <c r="S46" i="38"/>
  <c r="Y46" i="38" s="1"/>
  <c r="Q46" i="38"/>
  <c r="R46" i="38" s="1"/>
  <c r="P46" i="38"/>
  <c r="M46" i="38"/>
  <c r="L46" i="38"/>
  <c r="K46" i="38"/>
  <c r="J46" i="38"/>
  <c r="G46" i="38"/>
  <c r="D46" i="38"/>
  <c r="X45" i="38"/>
  <c r="W45" i="38"/>
  <c r="V45" i="38"/>
  <c r="Y45" i="38" s="1"/>
  <c r="T45" i="38"/>
  <c r="Z45" i="38" s="1"/>
  <c r="AC45" i="38" s="1"/>
  <c r="S45" i="38"/>
  <c r="U45" i="38" s="1"/>
  <c r="Q45" i="38"/>
  <c r="P45" i="38"/>
  <c r="R45" i="38" s="1"/>
  <c r="L45" i="38"/>
  <c r="M45" i="38" s="1"/>
  <c r="K45" i="38"/>
  <c r="J45" i="38"/>
  <c r="G45" i="38"/>
  <c r="D45" i="38"/>
  <c r="W44" i="38"/>
  <c r="V44" i="38"/>
  <c r="X44" i="38" s="1"/>
  <c r="U44" i="38"/>
  <c r="T44" i="38"/>
  <c r="Z44" i="38" s="1"/>
  <c r="AC44" i="38" s="1"/>
  <c r="S44" i="38"/>
  <c r="Y44" i="38" s="1"/>
  <c r="Q44" i="38"/>
  <c r="P44" i="38"/>
  <c r="R44" i="38" s="1"/>
  <c r="L44" i="38"/>
  <c r="K44" i="38"/>
  <c r="M44" i="38" s="1"/>
  <c r="J44" i="38"/>
  <c r="G44" i="38"/>
  <c r="D44" i="38"/>
  <c r="Z43" i="38"/>
  <c r="AC43" i="38" s="1"/>
  <c r="X43" i="38"/>
  <c r="W43" i="38"/>
  <c r="V43" i="38"/>
  <c r="T43" i="38"/>
  <c r="S43" i="38"/>
  <c r="Y43" i="38" s="1"/>
  <c r="R43" i="38"/>
  <c r="Q43" i="38"/>
  <c r="P43" i="38"/>
  <c r="L43" i="38"/>
  <c r="K43" i="38"/>
  <c r="M43" i="38" s="1"/>
  <c r="J43" i="38"/>
  <c r="G43" i="38"/>
  <c r="D43" i="38"/>
  <c r="W42" i="38"/>
  <c r="Z42" i="38" s="1"/>
  <c r="AC42" i="38" s="1"/>
  <c r="V42" i="38"/>
  <c r="X42" i="38" s="1"/>
  <c r="U42" i="38"/>
  <c r="T42" i="38"/>
  <c r="S42" i="38"/>
  <c r="Y42" i="38" s="1"/>
  <c r="Q42" i="38"/>
  <c r="P42" i="38"/>
  <c r="R42" i="38" s="1"/>
  <c r="M42" i="38"/>
  <c r="L42" i="38"/>
  <c r="K42" i="38"/>
  <c r="J42" i="38"/>
  <c r="G42" i="38"/>
  <c r="D42" i="38"/>
  <c r="X41" i="38"/>
  <c r="W41" i="38"/>
  <c r="V41" i="38"/>
  <c r="T41" i="38"/>
  <c r="Z41" i="38" s="1"/>
  <c r="AC41" i="38" s="1"/>
  <c r="S41" i="38"/>
  <c r="Y41" i="38" s="1"/>
  <c r="R41" i="38"/>
  <c r="Q41" i="38"/>
  <c r="P41" i="38"/>
  <c r="L41" i="38"/>
  <c r="K41" i="38"/>
  <c r="M41" i="38" s="1"/>
  <c r="J41" i="38"/>
  <c r="G41" i="38"/>
  <c r="D41" i="38"/>
  <c r="Y40" i="38"/>
  <c r="AB40" i="38" s="1"/>
  <c r="W40" i="38"/>
  <c r="X40" i="38" s="1"/>
  <c r="V40" i="38"/>
  <c r="U40" i="38"/>
  <c r="T40" i="38"/>
  <c r="S40" i="38"/>
  <c r="Q40" i="38"/>
  <c r="P40" i="38"/>
  <c r="R40" i="38" s="1"/>
  <c r="M40" i="38"/>
  <c r="L40" i="38"/>
  <c r="K40" i="38"/>
  <c r="J40" i="38"/>
  <c r="G40" i="38"/>
  <c r="D40" i="38"/>
  <c r="W39" i="38"/>
  <c r="V39" i="38"/>
  <c r="X39" i="38" s="1"/>
  <c r="T39" i="38"/>
  <c r="U39" i="38" s="1"/>
  <c r="S39" i="38"/>
  <c r="Y39" i="38" s="1"/>
  <c r="R39" i="38"/>
  <c r="Q39" i="38"/>
  <c r="P39" i="38"/>
  <c r="L39" i="38"/>
  <c r="M39" i="38" s="1"/>
  <c r="K39" i="38"/>
  <c r="J39" i="38"/>
  <c r="G39" i="38"/>
  <c r="D39" i="38"/>
  <c r="W38" i="38"/>
  <c r="V38" i="38"/>
  <c r="X38" i="38" s="1"/>
  <c r="T38" i="38"/>
  <c r="Z38" i="38" s="1"/>
  <c r="AC38" i="38" s="1"/>
  <c r="S38" i="38"/>
  <c r="Y38" i="38" s="1"/>
  <c r="Q38" i="38"/>
  <c r="P38" i="38"/>
  <c r="R38" i="38" s="1"/>
  <c r="M38" i="38"/>
  <c r="L38" i="38"/>
  <c r="K38" i="38"/>
  <c r="J38" i="38"/>
  <c r="G38" i="38"/>
  <c r="D38" i="38"/>
  <c r="X37" i="38"/>
  <c r="W37" i="38"/>
  <c r="V37" i="38"/>
  <c r="Y37" i="38" s="1"/>
  <c r="T37" i="38"/>
  <c r="Z37" i="38" s="1"/>
  <c r="AC37" i="38" s="1"/>
  <c r="S37" i="38"/>
  <c r="U37" i="38" s="1"/>
  <c r="Q37" i="38"/>
  <c r="P37" i="38"/>
  <c r="R37" i="38" s="1"/>
  <c r="L37" i="38"/>
  <c r="M37" i="38" s="1"/>
  <c r="K37" i="38"/>
  <c r="J37" i="38"/>
  <c r="G37" i="38"/>
  <c r="D37" i="38"/>
  <c r="W36" i="38"/>
  <c r="V36" i="38"/>
  <c r="X36" i="38" s="1"/>
  <c r="U36" i="38"/>
  <c r="T36" i="38"/>
  <c r="Z36" i="38" s="1"/>
  <c r="AC36" i="38" s="1"/>
  <c r="S36" i="38"/>
  <c r="Y36" i="38" s="1"/>
  <c r="Q36" i="38"/>
  <c r="P36" i="38"/>
  <c r="R36" i="38" s="1"/>
  <c r="L36" i="38"/>
  <c r="K36" i="38"/>
  <c r="M36" i="38" s="1"/>
  <c r="J36" i="38"/>
  <c r="G36" i="38"/>
  <c r="D36" i="38"/>
  <c r="AD33" i="38"/>
  <c r="AC33" i="38"/>
  <c r="AB33" i="38"/>
  <c r="W32" i="38"/>
  <c r="V32" i="38"/>
  <c r="X32" i="38" s="1"/>
  <c r="U32" i="38"/>
  <c r="T32" i="38"/>
  <c r="Z32" i="38" s="1"/>
  <c r="AC32" i="38" s="1"/>
  <c r="S32" i="38"/>
  <c r="Y32" i="38" s="1"/>
  <c r="Q32" i="38"/>
  <c r="P32" i="38"/>
  <c r="R32" i="38" s="1"/>
  <c r="L32" i="38"/>
  <c r="K32" i="38"/>
  <c r="M32" i="38" s="1"/>
  <c r="J32" i="38"/>
  <c r="G32" i="38"/>
  <c r="D32" i="38"/>
  <c r="Z31" i="38"/>
  <c r="AC31" i="38" s="1"/>
  <c r="W31" i="38"/>
  <c r="V31" i="38"/>
  <c r="X31" i="38" s="1"/>
  <c r="T31" i="38"/>
  <c r="S31" i="38"/>
  <c r="Y31" i="38" s="1"/>
  <c r="R31" i="38"/>
  <c r="Q31" i="38"/>
  <c r="P31" i="38"/>
  <c r="L31" i="38"/>
  <c r="K31" i="38"/>
  <c r="M31" i="38" s="1"/>
  <c r="J31" i="38"/>
  <c r="G31" i="38"/>
  <c r="D31" i="38"/>
  <c r="W30" i="38"/>
  <c r="Z30" i="38" s="1"/>
  <c r="AC30" i="38" s="1"/>
  <c r="V30" i="38"/>
  <c r="T30" i="38"/>
  <c r="S30" i="38"/>
  <c r="U30" i="38" s="1"/>
  <c r="Q30" i="38"/>
  <c r="P30" i="38"/>
  <c r="R30" i="38" s="1"/>
  <c r="M30" i="38"/>
  <c r="L30" i="38"/>
  <c r="K30" i="38"/>
  <c r="J30" i="38"/>
  <c r="G30" i="38"/>
  <c r="D30" i="38"/>
  <c r="X29" i="38"/>
  <c r="W29" i="38"/>
  <c r="V29" i="38"/>
  <c r="T29" i="38"/>
  <c r="Z29" i="38" s="1"/>
  <c r="AC29" i="38" s="1"/>
  <c r="S29" i="38"/>
  <c r="Y29" i="38" s="1"/>
  <c r="Q29" i="38"/>
  <c r="P29" i="38"/>
  <c r="R29" i="38" s="1"/>
  <c r="L29" i="38"/>
  <c r="K29" i="38"/>
  <c r="M29" i="38" s="1"/>
  <c r="J29" i="38"/>
  <c r="G29" i="38"/>
  <c r="D29" i="38"/>
  <c r="Z28" i="38"/>
  <c r="AC28" i="38" s="1"/>
  <c r="Y28" i="38"/>
  <c r="AB28" i="38" s="1"/>
  <c r="W28" i="38"/>
  <c r="X28" i="38" s="1"/>
  <c r="V28" i="38"/>
  <c r="U28" i="38"/>
  <c r="T28" i="38"/>
  <c r="S28" i="38"/>
  <c r="Q28" i="38"/>
  <c r="R28" i="38" s="1"/>
  <c r="P28" i="38"/>
  <c r="L28" i="38"/>
  <c r="K28" i="38"/>
  <c r="M28" i="38" s="1"/>
  <c r="J28" i="38"/>
  <c r="G28" i="38"/>
  <c r="D28" i="38"/>
  <c r="W27" i="38"/>
  <c r="Z27" i="38" s="1"/>
  <c r="AC27" i="38" s="1"/>
  <c r="V27" i="38"/>
  <c r="Y27" i="38" s="1"/>
  <c r="T27" i="38"/>
  <c r="U27" i="38" s="1"/>
  <c r="S27" i="38"/>
  <c r="R27" i="38"/>
  <c r="Q27" i="38"/>
  <c r="P27" i="38"/>
  <c r="L27" i="38"/>
  <c r="M27" i="38" s="1"/>
  <c r="K27" i="38"/>
  <c r="J27" i="38"/>
  <c r="G27" i="38"/>
  <c r="D27" i="38"/>
  <c r="W26" i="38"/>
  <c r="V26" i="38"/>
  <c r="X26" i="38" s="1"/>
  <c r="T26" i="38"/>
  <c r="Z26" i="38" s="1"/>
  <c r="AC26" i="38" s="1"/>
  <c r="S26" i="38"/>
  <c r="Y26" i="38" s="1"/>
  <c r="Q26" i="38"/>
  <c r="P26" i="38"/>
  <c r="R26" i="38" s="1"/>
  <c r="M26" i="38"/>
  <c r="L26" i="38"/>
  <c r="K26" i="38"/>
  <c r="J26" i="38"/>
  <c r="G26" i="38"/>
  <c r="D26" i="38"/>
  <c r="Y25" i="38"/>
  <c r="AB25" i="38" s="1"/>
  <c r="X25" i="38"/>
  <c r="W25" i="38"/>
  <c r="V25" i="38"/>
  <c r="T25" i="38"/>
  <c r="Z25" i="38" s="1"/>
  <c r="AC25" i="38" s="1"/>
  <c r="S25" i="38"/>
  <c r="U25" i="38" s="1"/>
  <c r="Q25" i="38"/>
  <c r="P25" i="38"/>
  <c r="R25" i="38" s="1"/>
  <c r="L25" i="38"/>
  <c r="K25" i="38"/>
  <c r="M25" i="38" s="1"/>
  <c r="J25" i="38"/>
  <c r="G25" i="38"/>
  <c r="D25" i="38"/>
  <c r="W24" i="38"/>
  <c r="V24" i="38"/>
  <c r="Y24" i="38" s="1"/>
  <c r="U24" i="38"/>
  <c r="T24" i="38"/>
  <c r="Z24" i="38" s="1"/>
  <c r="AC24" i="38" s="1"/>
  <c r="S24" i="38"/>
  <c r="Q24" i="38"/>
  <c r="P24" i="38"/>
  <c r="R24" i="38" s="1"/>
  <c r="L24" i="38"/>
  <c r="K24" i="38"/>
  <c r="M24" i="38" s="1"/>
  <c r="J24" i="38"/>
  <c r="G24" i="38"/>
  <c r="D24" i="38"/>
  <c r="Z23" i="38"/>
  <c r="AC23" i="38" s="1"/>
  <c r="W23" i="38"/>
  <c r="V23" i="38"/>
  <c r="X23" i="38" s="1"/>
  <c r="T23" i="38"/>
  <c r="S23" i="38"/>
  <c r="Y23" i="38" s="1"/>
  <c r="R23" i="38"/>
  <c r="Q23" i="38"/>
  <c r="P23" i="38"/>
  <c r="L23" i="38"/>
  <c r="K23" i="38"/>
  <c r="M23" i="38" s="1"/>
  <c r="J23" i="38"/>
  <c r="G23" i="38"/>
  <c r="D23" i="38"/>
  <c r="W22" i="38"/>
  <c r="X22" i="38" s="1"/>
  <c r="V22" i="38"/>
  <c r="T22" i="38"/>
  <c r="Z22" i="38" s="1"/>
  <c r="AC22" i="38" s="1"/>
  <c r="S22" i="38"/>
  <c r="U22" i="38" s="1"/>
  <c r="Q22" i="38"/>
  <c r="P22" i="38"/>
  <c r="R22" i="38" s="1"/>
  <c r="M22" i="38"/>
  <c r="L22" i="38"/>
  <c r="K22" i="38"/>
  <c r="J22" i="38"/>
  <c r="G22" i="38"/>
  <c r="D22" i="38"/>
  <c r="X21" i="38"/>
  <c r="W21" i="38"/>
  <c r="V21" i="38"/>
  <c r="T21" i="38"/>
  <c r="Z21" i="38" s="1"/>
  <c r="AC21" i="38" s="1"/>
  <c r="S21" i="38"/>
  <c r="Y21" i="38" s="1"/>
  <c r="Q21" i="38"/>
  <c r="P21" i="38"/>
  <c r="R21" i="38" s="1"/>
  <c r="L21" i="38"/>
  <c r="K21" i="38"/>
  <c r="M21" i="38" s="1"/>
  <c r="J21" i="38"/>
  <c r="G21" i="38"/>
  <c r="D21" i="38"/>
  <c r="Z20" i="38"/>
  <c r="AC20" i="38" s="1"/>
  <c r="Y20" i="38"/>
  <c r="AB20" i="38" s="1"/>
  <c r="W20" i="38"/>
  <c r="V20" i="38"/>
  <c r="X20" i="38" s="1"/>
  <c r="U20" i="38"/>
  <c r="T20" i="38"/>
  <c r="S20" i="38"/>
  <c r="Q20" i="38"/>
  <c r="R20" i="38" s="1"/>
  <c r="P20" i="38"/>
  <c r="L20" i="38"/>
  <c r="K20" i="38"/>
  <c r="M20" i="38" s="1"/>
  <c r="J20" i="38"/>
  <c r="G20" i="38"/>
  <c r="D20" i="38"/>
  <c r="W16" i="38"/>
  <c r="V16" i="38"/>
  <c r="X16" i="38" s="1"/>
  <c r="T16" i="38"/>
  <c r="Z16" i="38" s="1"/>
  <c r="AC16" i="38" s="1"/>
  <c r="S16" i="38"/>
  <c r="U16" i="38" s="1"/>
  <c r="Q16" i="38"/>
  <c r="P16" i="38"/>
  <c r="R16" i="38" s="1"/>
  <c r="L16" i="38"/>
  <c r="M16" i="38" s="1"/>
  <c r="K16" i="38"/>
  <c r="J16" i="38"/>
  <c r="G16" i="38"/>
  <c r="D16" i="38"/>
  <c r="W15" i="38"/>
  <c r="V15" i="38"/>
  <c r="X15" i="38" s="1"/>
  <c r="T15" i="38"/>
  <c r="Z15" i="38" s="1"/>
  <c r="AC15" i="38" s="1"/>
  <c r="S15" i="38"/>
  <c r="Y15" i="38" s="1"/>
  <c r="Q15" i="38"/>
  <c r="P15" i="38"/>
  <c r="R15" i="38" s="1"/>
  <c r="L15" i="38"/>
  <c r="K15" i="38"/>
  <c r="M15" i="38" s="1"/>
  <c r="J15" i="38"/>
  <c r="G15" i="38"/>
  <c r="D15" i="38"/>
  <c r="Y14" i="38"/>
  <c r="AB14" i="38" s="1"/>
  <c r="X14" i="38"/>
  <c r="W14" i="38"/>
  <c r="V14" i="38"/>
  <c r="T14" i="38"/>
  <c r="Z14" i="38" s="1"/>
  <c r="AC14" i="38" s="1"/>
  <c r="S14" i="38"/>
  <c r="U14" i="38" s="1"/>
  <c r="Q14" i="38"/>
  <c r="P14" i="38"/>
  <c r="R14" i="38" s="1"/>
  <c r="L14" i="38"/>
  <c r="K14" i="38"/>
  <c r="M14" i="38" s="1"/>
  <c r="J14" i="38"/>
  <c r="G14" i="38"/>
  <c r="D14" i="38"/>
  <c r="W13" i="38"/>
  <c r="V13" i="38"/>
  <c r="Y13" i="38" s="1"/>
  <c r="U13" i="38"/>
  <c r="T13" i="38"/>
  <c r="Z13" i="38" s="1"/>
  <c r="AC13" i="38" s="1"/>
  <c r="S13" i="38"/>
  <c r="Q13" i="38"/>
  <c r="P13" i="38"/>
  <c r="R13" i="38" s="1"/>
  <c r="L13" i="38"/>
  <c r="K13" i="38"/>
  <c r="M13" i="38" s="1"/>
  <c r="J13" i="38"/>
  <c r="G13" i="38"/>
  <c r="D13" i="38"/>
  <c r="Z12" i="38"/>
  <c r="AC12" i="38" s="1"/>
  <c r="W12" i="38"/>
  <c r="V12" i="38"/>
  <c r="X12" i="38" s="1"/>
  <c r="T12" i="38"/>
  <c r="S12" i="38"/>
  <c r="Y12" i="38" s="1"/>
  <c r="R12" i="38"/>
  <c r="Q12" i="38"/>
  <c r="P12" i="38"/>
  <c r="L12" i="38"/>
  <c r="K12" i="38"/>
  <c r="M12" i="38" s="1"/>
  <c r="J12" i="38"/>
  <c r="G12" i="38"/>
  <c r="D12" i="38"/>
  <c r="D58" i="38" s="1"/>
  <c r="D62" i="38" s="1"/>
  <c r="W11" i="38"/>
  <c r="Z11" i="38" s="1"/>
  <c r="AC11" i="38" s="1"/>
  <c r="V11" i="38"/>
  <c r="T11" i="38"/>
  <c r="S11" i="38"/>
  <c r="U11" i="38" s="1"/>
  <c r="Q11" i="38"/>
  <c r="P11" i="38"/>
  <c r="R11" i="38" s="1"/>
  <c r="M11" i="38"/>
  <c r="L11" i="38"/>
  <c r="K11" i="38"/>
  <c r="J11" i="38"/>
  <c r="G11" i="38"/>
  <c r="D11" i="38"/>
  <c r="W10" i="38"/>
  <c r="V10" i="38"/>
  <c r="X10" i="38" s="1"/>
  <c r="T10" i="38"/>
  <c r="Z10" i="38" s="1"/>
  <c r="AC10" i="38" s="1"/>
  <c r="S10" i="38"/>
  <c r="Y10" i="38" s="1"/>
  <c r="Q10" i="38"/>
  <c r="P10" i="38"/>
  <c r="R10" i="38" s="1"/>
  <c r="L10" i="38"/>
  <c r="K10" i="38"/>
  <c r="M10" i="38" s="1"/>
  <c r="J10" i="38"/>
  <c r="G10" i="38"/>
  <c r="D10" i="38"/>
  <c r="Z9" i="38"/>
  <c r="AC9" i="38" s="1"/>
  <c r="Y9" i="38"/>
  <c r="AB9" i="38" s="1"/>
  <c r="W9" i="38"/>
  <c r="V9" i="38"/>
  <c r="X9" i="38" s="1"/>
  <c r="T9" i="38"/>
  <c r="S9" i="38"/>
  <c r="U9" i="38" s="1"/>
  <c r="Q9" i="38"/>
  <c r="R9" i="38" s="1"/>
  <c r="P9" i="38"/>
  <c r="L9" i="38"/>
  <c r="K9" i="38"/>
  <c r="M9" i="38" s="1"/>
  <c r="J9" i="38"/>
  <c r="G9" i="38"/>
  <c r="D9" i="38"/>
  <c r="W8" i="38"/>
  <c r="V8" i="38"/>
  <c r="Y8" i="38" s="1"/>
  <c r="T8" i="38"/>
  <c r="Z8" i="38" s="1"/>
  <c r="AC8" i="38" s="1"/>
  <c r="S8" i="38"/>
  <c r="U8" i="38" s="1"/>
  <c r="Q8" i="38"/>
  <c r="P8" i="38"/>
  <c r="R8" i="38" s="1"/>
  <c r="L8" i="38"/>
  <c r="M8" i="38" s="1"/>
  <c r="K8" i="38"/>
  <c r="J8" i="38"/>
  <c r="G8" i="38"/>
  <c r="D8" i="38"/>
  <c r="W7" i="38"/>
  <c r="V7" i="38"/>
  <c r="X7" i="38" s="1"/>
  <c r="T7" i="38"/>
  <c r="Z7" i="38" s="1"/>
  <c r="AC7" i="38" s="1"/>
  <c r="S7" i="38"/>
  <c r="Y7" i="38" s="1"/>
  <c r="Q7" i="38"/>
  <c r="P7" i="38"/>
  <c r="R7" i="38" s="1"/>
  <c r="L7" i="38"/>
  <c r="K7" i="38"/>
  <c r="M7" i="38" s="1"/>
  <c r="J7" i="38"/>
  <c r="G7" i="38"/>
  <c r="D7" i="38"/>
  <c r="X6" i="38"/>
  <c r="W6" i="38"/>
  <c r="V6" i="38"/>
  <c r="T6" i="38"/>
  <c r="Z6" i="38" s="1"/>
  <c r="AC6" i="38" s="1"/>
  <c r="S6" i="38"/>
  <c r="U6" i="38" s="1"/>
  <c r="Q6" i="38"/>
  <c r="P6" i="38"/>
  <c r="R6" i="38" s="1"/>
  <c r="L6" i="38"/>
  <c r="K6" i="38"/>
  <c r="K58" i="38" s="1"/>
  <c r="K62" i="38" s="1"/>
  <c r="J6" i="38"/>
  <c r="J58" i="38" s="1"/>
  <c r="J62" i="38" s="1"/>
  <c r="G6" i="38"/>
  <c r="G58" i="38" s="1"/>
  <c r="G62" i="38" s="1"/>
  <c r="D6" i="38"/>
  <c r="AA26" i="38" l="1"/>
  <c r="AD26" i="38" s="1"/>
  <c r="AB26" i="38"/>
  <c r="AB8" i="38"/>
  <c r="AA8" i="38"/>
  <c r="AD8" i="38" s="1"/>
  <c r="AB23" i="38"/>
  <c r="AA23" i="38"/>
  <c r="AD23" i="38" s="1"/>
  <c r="AB32" i="38"/>
  <c r="AA32" i="38"/>
  <c r="AD32" i="38" s="1"/>
  <c r="AA38" i="38"/>
  <c r="AD38" i="38" s="1"/>
  <c r="AB38" i="38"/>
  <c r="AB43" i="38"/>
  <c r="AA43" i="38"/>
  <c r="AD43" i="38" s="1"/>
  <c r="AB55" i="38"/>
  <c r="AA55" i="38"/>
  <c r="AD55" i="38" s="1"/>
  <c r="U52" i="38"/>
  <c r="AB53" i="38"/>
  <c r="AA53" i="38"/>
  <c r="AD53" i="38" s="1"/>
  <c r="T58" i="38"/>
  <c r="F62" i="38"/>
  <c r="T62" i="38" s="1"/>
  <c r="AA56" i="38"/>
  <c r="AD56" i="38" s="1"/>
  <c r="AB56" i="38"/>
  <c r="AB59" i="38"/>
  <c r="AA59" i="38"/>
  <c r="AD59" i="38" s="1"/>
  <c r="AA7" i="38"/>
  <c r="AD7" i="38" s="1"/>
  <c r="AB7" i="38"/>
  <c r="AB15" i="38"/>
  <c r="AA15" i="38"/>
  <c r="AD15" i="38" s="1"/>
  <c r="AA29" i="38"/>
  <c r="AD29" i="38" s="1"/>
  <c r="AB29" i="38"/>
  <c r="AB42" i="38"/>
  <c r="AA42" i="38"/>
  <c r="AD42" i="38" s="1"/>
  <c r="AB45" i="38"/>
  <c r="AA45" i="38"/>
  <c r="AD45" i="38" s="1"/>
  <c r="H62" i="38"/>
  <c r="V62" i="38" s="1"/>
  <c r="V58" i="38"/>
  <c r="AB27" i="38"/>
  <c r="AA27" i="38"/>
  <c r="AD27" i="38" s="1"/>
  <c r="AB31" i="38"/>
  <c r="AA31" i="38"/>
  <c r="AD31" i="38" s="1"/>
  <c r="AB39" i="38"/>
  <c r="AA39" i="38"/>
  <c r="AD39" i="38" s="1"/>
  <c r="AB47" i="38"/>
  <c r="I62" i="38"/>
  <c r="W62" i="38" s="1"/>
  <c r="W58" i="38"/>
  <c r="M52" i="38"/>
  <c r="AA54" i="38"/>
  <c r="AD54" i="38" s="1"/>
  <c r="AB54" i="38"/>
  <c r="AB13" i="38"/>
  <c r="AA13" i="38"/>
  <c r="AD13" i="38" s="1"/>
  <c r="AB37" i="38"/>
  <c r="AA37" i="38"/>
  <c r="AD37" i="38" s="1"/>
  <c r="AB44" i="38"/>
  <c r="AA44" i="38"/>
  <c r="AD44" i="38" s="1"/>
  <c r="AA10" i="38"/>
  <c r="AD10" i="38" s="1"/>
  <c r="AB10" i="38"/>
  <c r="AB12" i="38"/>
  <c r="AA12" i="38"/>
  <c r="AD12" i="38" s="1"/>
  <c r="AA41" i="38"/>
  <c r="AD41" i="38" s="1"/>
  <c r="AB41" i="38"/>
  <c r="AA46" i="38"/>
  <c r="AD46" i="38" s="1"/>
  <c r="AB46" i="38"/>
  <c r="AA21" i="38"/>
  <c r="AD21" i="38" s="1"/>
  <c r="AB21" i="38"/>
  <c r="AB24" i="38"/>
  <c r="AA24" i="38"/>
  <c r="AD24" i="38" s="1"/>
  <c r="AB36" i="38"/>
  <c r="AA36" i="38"/>
  <c r="AD36" i="38" s="1"/>
  <c r="C62" i="38"/>
  <c r="Q62" i="38" s="1"/>
  <c r="R62" i="38" s="1"/>
  <c r="Q58" i="38"/>
  <c r="AB60" i="38"/>
  <c r="AA60" i="38"/>
  <c r="AD60" i="38" s="1"/>
  <c r="L58" i="38"/>
  <c r="L62" i="38" s="1"/>
  <c r="Y6" i="38"/>
  <c r="U10" i="38"/>
  <c r="X11" i="38"/>
  <c r="U21" i="38"/>
  <c r="U29" i="38"/>
  <c r="X30" i="38"/>
  <c r="Z40" i="38"/>
  <c r="AC40" i="38" s="1"/>
  <c r="U41" i="38"/>
  <c r="Z48" i="38"/>
  <c r="AC48" i="38" s="1"/>
  <c r="U54" i="38"/>
  <c r="U56" i="38"/>
  <c r="E58" i="38"/>
  <c r="Y61" i="38"/>
  <c r="U7" i="38"/>
  <c r="X8" i="38"/>
  <c r="AA9" i="38"/>
  <c r="AD9" i="38" s="1"/>
  <c r="Y11" i="38"/>
  <c r="U15" i="38"/>
  <c r="AA20" i="38"/>
  <c r="AD20" i="38" s="1"/>
  <c r="Y22" i="38"/>
  <c r="U26" i="38"/>
  <c r="X27" i="38"/>
  <c r="AA28" i="38"/>
  <c r="AD28" i="38" s="1"/>
  <c r="Y30" i="38"/>
  <c r="U38" i="38"/>
  <c r="AA40" i="38"/>
  <c r="AD40" i="38" s="1"/>
  <c r="U46" i="38"/>
  <c r="X47" i="38"/>
  <c r="L52" i="38"/>
  <c r="V52" i="38"/>
  <c r="Y52" i="38" s="1"/>
  <c r="P58" i="38"/>
  <c r="U12" i="38"/>
  <c r="X13" i="38"/>
  <c r="AA14" i="38"/>
  <c r="AD14" i="38" s="1"/>
  <c r="Y16" i="38"/>
  <c r="U23" i="38"/>
  <c r="X24" i="38"/>
  <c r="AA25" i="38"/>
  <c r="AD25" i="38" s="1"/>
  <c r="U31" i="38"/>
  <c r="U43" i="38"/>
  <c r="W52" i="38"/>
  <c r="Z52" i="38" s="1"/>
  <c r="AC52" i="38" s="1"/>
  <c r="U59" i="38"/>
  <c r="Z39" i="38"/>
  <c r="AC39" i="38" s="1"/>
  <c r="Z47" i="38"/>
  <c r="AC47" i="38" s="1"/>
  <c r="Q52" i="38"/>
  <c r="R52" i="38" s="1"/>
  <c r="M6" i="38"/>
  <c r="M58" i="38" s="1"/>
  <c r="M62" i="38" s="1"/>
  <c r="AA52" i="38" l="1"/>
  <c r="AD52" i="38" s="1"/>
  <c r="AB52" i="38"/>
  <c r="AB16" i="38"/>
  <c r="AA16" i="38"/>
  <c r="AD16" i="38" s="1"/>
  <c r="AB22" i="38"/>
  <c r="AA22" i="38"/>
  <c r="AD22" i="38" s="1"/>
  <c r="S58" i="38"/>
  <c r="E62" i="38"/>
  <c r="S62" i="38" s="1"/>
  <c r="W57" i="38"/>
  <c r="W63" i="38"/>
  <c r="AA47" i="38"/>
  <c r="AD47" i="38" s="1"/>
  <c r="V63" i="38"/>
  <c r="V57" i="38"/>
  <c r="X58" i="38"/>
  <c r="AB11" i="38"/>
  <c r="AA11" i="38"/>
  <c r="AD11" i="38" s="1"/>
  <c r="AB6" i="38"/>
  <c r="AA6" i="38"/>
  <c r="AD6" i="38" s="1"/>
  <c r="X62" i="38"/>
  <c r="Z62" i="38"/>
  <c r="AC62" i="38" s="1"/>
  <c r="AB30" i="38"/>
  <c r="AA30" i="38"/>
  <c r="AD30" i="38" s="1"/>
  <c r="T63" i="38"/>
  <c r="Z58" i="38"/>
  <c r="T57" i="38"/>
  <c r="X52" i="38"/>
  <c r="P57" i="38"/>
  <c r="R58" i="38"/>
  <c r="P63" i="38"/>
  <c r="AA48" i="38"/>
  <c r="AD48" i="38" s="1"/>
  <c r="AB61" i="38"/>
  <c r="AA61" i="38"/>
  <c r="AD61" i="38" s="1"/>
  <c r="Q63" i="38"/>
  <c r="Q57" i="38"/>
  <c r="U62" i="38" l="1"/>
  <c r="Y62" i="38"/>
  <c r="X57" i="38"/>
  <c r="X63" i="38"/>
  <c r="AC58" i="38"/>
  <c r="Z63" i="38"/>
  <c r="AC63" i="38" s="1"/>
  <c r="Z57" i="38"/>
  <c r="AC57" i="38" s="1"/>
  <c r="R63" i="38"/>
  <c r="R57" i="38"/>
  <c r="U58" i="38"/>
  <c r="S63" i="38"/>
  <c r="Y58" i="38"/>
  <c r="S57" i="38"/>
  <c r="AB58" i="38" l="1"/>
  <c r="AA58" i="38"/>
  <c r="Y63" i="38"/>
  <c r="AB63" i="38" s="1"/>
  <c r="Y57" i="38"/>
  <c r="AB57" i="38" s="1"/>
  <c r="U63" i="38"/>
  <c r="U57" i="38"/>
  <c r="AB62" i="38"/>
  <c r="AA62" i="38"/>
  <c r="AD62" i="38" s="1"/>
  <c r="AA63" i="38" l="1"/>
  <c r="AD63" i="38" s="1"/>
  <c r="AA57" i="38"/>
  <c r="AD57" i="38" s="1"/>
  <c r="AD58" i="38"/>
</calcChain>
</file>

<file path=xl/sharedStrings.xml><?xml version="1.0" encoding="utf-8"?>
<sst xmlns="http://schemas.openxmlformats.org/spreadsheetml/2006/main" count="804" uniqueCount="200">
  <si>
    <t>実 質 収 支 に 関 す る 調 書</t>
    <rPh sb="0" eb="1">
      <t>ジツ</t>
    </rPh>
    <rPh sb="2" eb="3">
      <t>シツ</t>
    </rPh>
    <rPh sb="4" eb="5">
      <t>オサム</t>
    </rPh>
    <rPh sb="6" eb="7">
      <t>ササ</t>
    </rPh>
    <rPh sb="10" eb="11">
      <t>カン</t>
    </rPh>
    <rPh sb="16" eb="17">
      <t>チョウ</t>
    </rPh>
    <rPh sb="18" eb="19">
      <t>ショ</t>
    </rPh>
    <phoneticPr fontId="1"/>
  </si>
  <si>
    <t>財 産 に 関 す る 調 書</t>
    <rPh sb="0" eb="1">
      <t>ザイ</t>
    </rPh>
    <rPh sb="2" eb="3">
      <t>サン</t>
    </rPh>
    <rPh sb="6" eb="7">
      <t>カン</t>
    </rPh>
    <rPh sb="12" eb="13">
      <t>チョウ</t>
    </rPh>
    <rPh sb="14" eb="15">
      <t>ショ</t>
    </rPh>
    <phoneticPr fontId="1"/>
  </si>
  <si>
    <t xml:space="preserve"> 一般会計</t>
  </si>
  <si>
    <t>（単位 千円）</t>
  </si>
  <si>
    <t xml:space="preserve"> 国民健康保険特別会計（事業勘定）</t>
  </si>
  <si>
    <t>区               分</t>
  </si>
  <si>
    <t>金        額</t>
  </si>
  <si>
    <t>1.</t>
  </si>
  <si>
    <t>歳入総額</t>
  </si>
  <si>
    <t>2.</t>
  </si>
  <si>
    <t>歳出総額</t>
  </si>
  <si>
    <t>3.</t>
  </si>
  <si>
    <t>歳入歳出差引額</t>
  </si>
  <si>
    <t xml:space="preserve"> (1)継続費逓次繰越額</t>
  </si>
  <si>
    <t>4.</t>
  </si>
  <si>
    <t>翌年度に繰り</t>
  </si>
  <si>
    <t xml:space="preserve"> (2)繰越明許費繰越額</t>
  </si>
  <si>
    <t>越すべき財源</t>
  </si>
  <si>
    <t xml:space="preserve"> (3)事故繰越し繰越額</t>
  </si>
  <si>
    <t>計</t>
  </si>
  <si>
    <t>5.</t>
  </si>
  <si>
    <t>実質収支額</t>
  </si>
  <si>
    <t>6.</t>
  </si>
  <si>
    <t>実質収支額のうち地方自治法第２３３条の２</t>
  </si>
  <si>
    <t>の規定による基金繰入額</t>
  </si>
  <si>
    <t xml:space="preserve"> 国民健康保険特別会計（施設勘定）</t>
  </si>
  <si>
    <t xml:space="preserve"> 公設地方卸売市場特別会計</t>
  </si>
  <si>
    <t xml:space="preserve"> 介護保険特別会計</t>
  </si>
  <si>
    <t xml:space="preserve"> 農業集落排水事業特別会計</t>
  </si>
  <si>
    <t xml:space="preserve"> 後期高齢者医療特別会計</t>
  </si>
  <si>
    <t>1.公有財産</t>
    <rPh sb="2" eb="4">
      <t>コウユウ</t>
    </rPh>
    <rPh sb="4" eb="6">
      <t>ザイサン</t>
    </rPh>
    <phoneticPr fontId="17"/>
  </si>
  <si>
    <t>(1)土地及び建物</t>
    <rPh sb="3" eb="5">
      <t>トチ</t>
    </rPh>
    <rPh sb="5" eb="6">
      <t>オヨ</t>
    </rPh>
    <rPh sb="7" eb="9">
      <t>タテモノ</t>
    </rPh>
    <phoneticPr fontId="17"/>
  </si>
  <si>
    <t xml:space="preserve">    令和6年3月31日現在</t>
    <rPh sb="4" eb="6">
      <t>レイワ</t>
    </rPh>
    <rPh sb="7" eb="8">
      <t>ネン</t>
    </rPh>
    <rPh sb="8" eb="9">
      <t>ヘイネン</t>
    </rPh>
    <rPh sb="9" eb="10">
      <t>ガツ</t>
    </rPh>
    <rPh sb="12" eb="13">
      <t>ニチ</t>
    </rPh>
    <rPh sb="13" eb="15">
      <t>ゲンザイ</t>
    </rPh>
    <phoneticPr fontId="17"/>
  </si>
  <si>
    <t xml:space="preserve">           区  分</t>
    <rPh sb="11" eb="12">
      <t>ク</t>
    </rPh>
    <rPh sb="14" eb="15">
      <t>ブン</t>
    </rPh>
    <phoneticPr fontId="17"/>
  </si>
  <si>
    <t xml:space="preserve">        土           地 （㎡）</t>
    <rPh sb="8" eb="9">
      <t>ツチ</t>
    </rPh>
    <rPh sb="20" eb="21">
      <t>チ</t>
    </rPh>
    <phoneticPr fontId="17"/>
  </si>
  <si>
    <t xml:space="preserve">                              建                            物 （㎡）</t>
    <rPh sb="30" eb="31">
      <t>タツル</t>
    </rPh>
    <rPh sb="59" eb="60">
      <t>モノ</t>
    </rPh>
    <phoneticPr fontId="17"/>
  </si>
  <si>
    <t xml:space="preserve">           木造（延面積）</t>
    <rPh sb="11" eb="13">
      <t>モクゾウ</t>
    </rPh>
    <rPh sb="14" eb="15">
      <t>ノ</t>
    </rPh>
    <rPh sb="15" eb="17">
      <t>メンセキ</t>
    </rPh>
    <phoneticPr fontId="17"/>
  </si>
  <si>
    <t xml:space="preserve">          非木造（延面積）</t>
    <rPh sb="10" eb="11">
      <t>ヒ</t>
    </rPh>
    <rPh sb="11" eb="13">
      <t>モクゾウ</t>
    </rPh>
    <rPh sb="14" eb="15">
      <t>ノ</t>
    </rPh>
    <rPh sb="15" eb="17">
      <t>メンセキ</t>
    </rPh>
    <phoneticPr fontId="17"/>
  </si>
  <si>
    <t xml:space="preserve">         合　    　計</t>
    <rPh sb="9" eb="10">
      <t>ア</t>
    </rPh>
    <rPh sb="16" eb="17">
      <t>ケイ</t>
    </rPh>
    <phoneticPr fontId="17"/>
  </si>
  <si>
    <t>備  考</t>
    <rPh sb="0" eb="1">
      <t>ビ</t>
    </rPh>
    <rPh sb="3" eb="4">
      <t>コウ</t>
    </rPh>
    <phoneticPr fontId="17"/>
  </si>
  <si>
    <t xml:space="preserve">  名  称</t>
    <rPh sb="2" eb="3">
      <t>メイ</t>
    </rPh>
    <rPh sb="5" eb="6">
      <t>ショウ</t>
    </rPh>
    <phoneticPr fontId="17"/>
  </si>
  <si>
    <t>前年度末
現在高</t>
    <rPh sb="0" eb="1">
      <t>ゼン</t>
    </rPh>
    <rPh sb="1" eb="4">
      <t>ネンドマツ</t>
    </rPh>
    <rPh sb="5" eb="7">
      <t>ゲンザイ</t>
    </rPh>
    <rPh sb="7" eb="8">
      <t>ダカ</t>
    </rPh>
    <phoneticPr fontId="17"/>
  </si>
  <si>
    <t>決算年度中
増減高</t>
    <rPh sb="0" eb="2">
      <t>ケッサン</t>
    </rPh>
    <rPh sb="2" eb="4">
      <t>ネンド</t>
    </rPh>
    <rPh sb="4" eb="5">
      <t>チュウ</t>
    </rPh>
    <rPh sb="6" eb="8">
      <t>ゾウゲン</t>
    </rPh>
    <rPh sb="8" eb="9">
      <t>タカ</t>
    </rPh>
    <phoneticPr fontId="17"/>
  </si>
  <si>
    <t>決算年度末
現在高</t>
    <rPh sb="0" eb="2">
      <t>ケッサン</t>
    </rPh>
    <rPh sb="2" eb="5">
      <t>ネンドマツ</t>
    </rPh>
    <rPh sb="6" eb="9">
      <t>ゲンザイダカ</t>
    </rPh>
    <phoneticPr fontId="17"/>
  </si>
  <si>
    <t>庁舎</t>
    <rPh sb="0" eb="2">
      <t>チョウシャ</t>
    </rPh>
    <phoneticPr fontId="17"/>
  </si>
  <si>
    <t>消防</t>
    <rPh sb="0" eb="2">
      <t>ショウボウ</t>
    </rPh>
    <phoneticPr fontId="17"/>
  </si>
  <si>
    <t>共同利用施設</t>
    <rPh sb="0" eb="2">
      <t>キョウドウ</t>
    </rPh>
    <rPh sb="2" eb="4">
      <t>リヨウ</t>
    </rPh>
    <rPh sb="4" eb="6">
      <t>シセツ</t>
    </rPh>
    <phoneticPr fontId="17"/>
  </si>
  <si>
    <t>駐在所等</t>
    <rPh sb="0" eb="3">
      <t>チュウザイショ</t>
    </rPh>
    <rPh sb="3" eb="4">
      <t>トウ</t>
    </rPh>
    <phoneticPr fontId="17"/>
  </si>
  <si>
    <t>火葬場</t>
    <rPh sb="0" eb="3">
      <t>カソウバ</t>
    </rPh>
    <phoneticPr fontId="17"/>
  </si>
  <si>
    <t>霊園</t>
    <rPh sb="0" eb="2">
      <t>レイエン</t>
    </rPh>
    <phoneticPr fontId="17"/>
  </si>
  <si>
    <t>ごみ・し尿処理場</t>
    <rPh sb="4" eb="5">
      <t>ニョウ</t>
    </rPh>
    <rPh sb="5" eb="8">
      <t>ショリジョウ</t>
    </rPh>
    <phoneticPr fontId="17"/>
  </si>
  <si>
    <t>大気汚染測定局</t>
    <rPh sb="0" eb="4">
      <t>タイキオセン</t>
    </rPh>
    <rPh sb="4" eb="7">
      <t>ソクテイキョク</t>
    </rPh>
    <phoneticPr fontId="17"/>
  </si>
  <si>
    <t>子ども館</t>
    <rPh sb="0" eb="1">
      <t>コ</t>
    </rPh>
    <rPh sb="3" eb="4">
      <t>カン</t>
    </rPh>
    <phoneticPr fontId="17"/>
  </si>
  <si>
    <t>保育園</t>
    <rPh sb="0" eb="3">
      <t>ホイクエン</t>
    </rPh>
    <phoneticPr fontId="17"/>
  </si>
  <si>
    <t>児童ホーム</t>
    <rPh sb="0" eb="2">
      <t>ジドウ</t>
    </rPh>
    <phoneticPr fontId="17"/>
  </si>
  <si>
    <t>老人福祉センター等</t>
    <rPh sb="0" eb="2">
      <t>ロウジン</t>
    </rPh>
    <rPh sb="2" eb="4">
      <t>フクシ</t>
    </rPh>
    <rPh sb="8" eb="9">
      <t>トウ</t>
    </rPh>
    <phoneticPr fontId="17"/>
  </si>
  <si>
    <t>福祉作業所等</t>
    <rPh sb="0" eb="2">
      <t>フクシ</t>
    </rPh>
    <rPh sb="2" eb="4">
      <t>サギョウ</t>
    </rPh>
    <rPh sb="4" eb="5">
      <t>ジョ</t>
    </rPh>
    <rPh sb="5" eb="6">
      <t>トウ</t>
    </rPh>
    <phoneticPr fontId="17"/>
  </si>
  <si>
    <t>公衆便所</t>
    <rPh sb="0" eb="2">
      <t>コウシュウ</t>
    </rPh>
    <rPh sb="2" eb="4">
      <t>ベンジョ</t>
    </rPh>
    <phoneticPr fontId="17"/>
  </si>
  <si>
    <t>駐車場</t>
    <rPh sb="0" eb="3">
      <t>チュウシャジョウ</t>
    </rPh>
    <phoneticPr fontId="17"/>
  </si>
  <si>
    <t>観光館</t>
    <rPh sb="0" eb="2">
      <t>カンコウ</t>
    </rPh>
    <rPh sb="2" eb="3">
      <t>カン</t>
    </rPh>
    <phoneticPr fontId="17"/>
  </si>
  <si>
    <t>勤労会館</t>
    <rPh sb="0" eb="2">
      <t>キンロウ</t>
    </rPh>
    <rPh sb="2" eb="4">
      <t>カイカン</t>
    </rPh>
    <phoneticPr fontId="17"/>
  </si>
  <si>
    <t>総合運動場</t>
    <rPh sb="0" eb="2">
      <t>ソウゴウ</t>
    </rPh>
    <rPh sb="2" eb="5">
      <t>ウンドウジョウ</t>
    </rPh>
    <phoneticPr fontId="17"/>
  </si>
  <si>
    <t>多目的広場</t>
    <rPh sb="0" eb="3">
      <t>タモクテキ</t>
    </rPh>
    <rPh sb="3" eb="5">
      <t>ヒロバ</t>
    </rPh>
    <phoneticPr fontId="17"/>
  </si>
  <si>
    <t>公園</t>
    <rPh sb="0" eb="2">
      <t>コウエン</t>
    </rPh>
    <phoneticPr fontId="17"/>
  </si>
  <si>
    <t>市営住宅</t>
    <rPh sb="0" eb="4">
      <t>シエイジュウタク</t>
    </rPh>
    <phoneticPr fontId="17"/>
  </si>
  <si>
    <t>小学校</t>
    <rPh sb="0" eb="3">
      <t>ショウガッコウ</t>
    </rPh>
    <phoneticPr fontId="17"/>
  </si>
  <si>
    <t>中学校</t>
    <rPh sb="0" eb="3">
      <t>チュウガッコウ</t>
    </rPh>
    <phoneticPr fontId="17"/>
  </si>
  <si>
    <t>教職員住宅</t>
    <rPh sb="0" eb="3">
      <t>キョウショクイン</t>
    </rPh>
    <rPh sb="3" eb="5">
      <t>ジュウタク</t>
    </rPh>
    <phoneticPr fontId="17"/>
  </si>
  <si>
    <t>公民館</t>
    <rPh sb="0" eb="3">
      <t>コウミンカン</t>
    </rPh>
    <phoneticPr fontId="17"/>
  </si>
  <si>
    <t>集会所等</t>
    <rPh sb="0" eb="3">
      <t>シュウカイジョ</t>
    </rPh>
    <rPh sb="3" eb="4">
      <t>トウ</t>
    </rPh>
    <phoneticPr fontId="17"/>
  </si>
  <si>
    <t>国際文化会館</t>
    <rPh sb="0" eb="2">
      <t>コクサイ</t>
    </rPh>
    <rPh sb="2" eb="4">
      <t>ブンカ</t>
    </rPh>
    <rPh sb="4" eb="6">
      <t>カイカン</t>
    </rPh>
    <phoneticPr fontId="17"/>
  </si>
  <si>
    <t>図書館</t>
    <rPh sb="0" eb="3">
      <t>トショカン</t>
    </rPh>
    <phoneticPr fontId="17"/>
  </si>
  <si>
    <t>給食センター</t>
    <rPh sb="0" eb="2">
      <t>キュウショク</t>
    </rPh>
    <phoneticPr fontId="17"/>
  </si>
  <si>
    <t>教育文化施設</t>
    <rPh sb="0" eb="2">
      <t>キョウイク</t>
    </rPh>
    <rPh sb="2" eb="4">
      <t>ブンカ</t>
    </rPh>
    <rPh sb="4" eb="6">
      <t>シセツ</t>
    </rPh>
    <phoneticPr fontId="17"/>
  </si>
  <si>
    <t>保健福祉館</t>
    <rPh sb="0" eb="2">
      <t>ホケン</t>
    </rPh>
    <rPh sb="2" eb="4">
      <t>フクシ</t>
    </rPh>
    <rPh sb="4" eb="5">
      <t>カン</t>
    </rPh>
    <phoneticPr fontId="17"/>
  </si>
  <si>
    <t>農村広場公衆便所</t>
    <rPh sb="0" eb="2">
      <t>ノウソン</t>
    </rPh>
    <rPh sb="2" eb="4">
      <t>ヒロバ</t>
    </rPh>
    <rPh sb="4" eb="6">
      <t>コウシュウ</t>
    </rPh>
    <rPh sb="6" eb="8">
      <t>ベンジョ</t>
    </rPh>
    <phoneticPr fontId="17"/>
  </si>
  <si>
    <t>農産物加工施設</t>
  </si>
  <si>
    <t>普通建物</t>
    <rPh sb="0" eb="2">
      <t>フツウ</t>
    </rPh>
    <rPh sb="2" eb="4">
      <t>タテモノ</t>
    </rPh>
    <phoneticPr fontId="17"/>
  </si>
  <si>
    <t>宅地</t>
    <rPh sb="0" eb="2">
      <t>タクチ</t>
    </rPh>
    <phoneticPr fontId="17"/>
  </si>
  <si>
    <t>田畑</t>
    <rPh sb="0" eb="2">
      <t>タハタ</t>
    </rPh>
    <phoneticPr fontId="17"/>
  </si>
  <si>
    <t>山林</t>
    <rPh sb="0" eb="2">
      <t>サンリン</t>
    </rPh>
    <phoneticPr fontId="17"/>
  </si>
  <si>
    <t>原野等</t>
    <rPh sb="0" eb="2">
      <t>ゲンヤ</t>
    </rPh>
    <rPh sb="2" eb="3">
      <t>トウ</t>
    </rPh>
    <phoneticPr fontId="17"/>
  </si>
  <si>
    <t>（墓地）</t>
    <rPh sb="1" eb="3">
      <t>ボチ</t>
    </rPh>
    <phoneticPr fontId="17"/>
  </si>
  <si>
    <t>（雑種地）</t>
    <rPh sb="1" eb="3">
      <t>ザッシュ</t>
    </rPh>
    <rPh sb="3" eb="4">
      <t>チ</t>
    </rPh>
    <phoneticPr fontId="17"/>
  </si>
  <si>
    <t>（溜池）</t>
    <rPh sb="1" eb="3">
      <t>タメイケ</t>
    </rPh>
    <phoneticPr fontId="17"/>
  </si>
  <si>
    <t>（原野）</t>
    <rPh sb="1" eb="3">
      <t>ゲンヤ</t>
    </rPh>
    <phoneticPr fontId="17"/>
  </si>
  <si>
    <t>小計</t>
    <rPh sb="0" eb="2">
      <t>ショウケイ</t>
    </rPh>
    <phoneticPr fontId="17"/>
  </si>
  <si>
    <t>卸売市場</t>
    <rPh sb="0" eb="2">
      <t>オロシウリ</t>
    </rPh>
    <rPh sb="2" eb="4">
      <t>イチバ</t>
    </rPh>
    <phoneticPr fontId="17"/>
  </si>
  <si>
    <t>国保大栄診療所</t>
  </si>
  <si>
    <t>農業集落排水</t>
    <rPh sb="1" eb="2">
      <t>ギョウ</t>
    </rPh>
    <phoneticPr fontId="1"/>
  </si>
  <si>
    <t>合計</t>
    <rPh sb="0" eb="2">
      <t>ゴウケイ</t>
    </rPh>
    <phoneticPr fontId="17"/>
  </si>
  <si>
    <t>(2)物　　　　　権</t>
    <rPh sb="3" eb="4">
      <t>ブッケン</t>
    </rPh>
    <rPh sb="9" eb="10">
      <t>ケンリ</t>
    </rPh>
    <phoneticPr fontId="1"/>
  </si>
  <si>
    <t>区分</t>
    <rPh sb="0" eb="2">
      <t>クブン</t>
    </rPh>
    <phoneticPr fontId="1"/>
  </si>
  <si>
    <t>前年度末現在高</t>
    <rPh sb="0" eb="3">
      <t>ゼンネンド</t>
    </rPh>
    <rPh sb="3" eb="4">
      <t>マツ</t>
    </rPh>
    <rPh sb="4" eb="7">
      <t>ゲンザイダカ</t>
    </rPh>
    <phoneticPr fontId="1"/>
  </si>
  <si>
    <t>決算年度中増減高</t>
    <rPh sb="0" eb="2">
      <t>ケッサン</t>
    </rPh>
    <rPh sb="2" eb="5">
      <t>ネンドチュウ</t>
    </rPh>
    <rPh sb="5" eb="7">
      <t>ゾウゲン</t>
    </rPh>
    <rPh sb="7" eb="8">
      <t>ダカ</t>
    </rPh>
    <phoneticPr fontId="1"/>
  </si>
  <si>
    <t>決算年度末現在高</t>
    <rPh sb="0" eb="2">
      <t>ケッサン</t>
    </rPh>
    <rPh sb="2" eb="4">
      <t>ネンド</t>
    </rPh>
    <rPh sb="4" eb="5">
      <t>マツ</t>
    </rPh>
    <rPh sb="5" eb="8">
      <t>ゲンザイダカ</t>
    </rPh>
    <phoneticPr fontId="1"/>
  </si>
  <si>
    <t>地上権</t>
    <rPh sb="0" eb="3">
      <t>チジョウケン</t>
    </rPh>
    <phoneticPr fontId="1"/>
  </si>
  <si>
    <t>㎡</t>
  </si>
  <si>
    <t>(3)有　価　証　券</t>
    <rPh sb="3" eb="4">
      <t>ユウ</t>
    </rPh>
    <rPh sb="5" eb="6">
      <t>アタイ</t>
    </rPh>
    <rPh sb="7" eb="8">
      <t>アカシ</t>
    </rPh>
    <rPh sb="9" eb="10">
      <t>ケン</t>
    </rPh>
    <phoneticPr fontId="1"/>
  </si>
  <si>
    <t>株券</t>
    <rPh sb="0" eb="2">
      <t>カブケン</t>
    </rPh>
    <phoneticPr fontId="1"/>
  </si>
  <si>
    <t>千円</t>
    <rPh sb="0" eb="2">
      <t>センエン</t>
    </rPh>
    <phoneticPr fontId="1"/>
  </si>
  <si>
    <t>(4)出資による権利</t>
    <rPh sb="3" eb="5">
      <t>シュッシ</t>
    </rPh>
    <rPh sb="8" eb="10">
      <t>ケンリ</t>
    </rPh>
    <phoneticPr fontId="1"/>
  </si>
  <si>
    <t>千葉県農業信用基金協会出資金</t>
    <rPh sb="0" eb="3">
      <t>チバケン</t>
    </rPh>
    <rPh sb="3" eb="5">
      <t>ノウギョウ</t>
    </rPh>
    <rPh sb="5" eb="7">
      <t>シンヨウ</t>
    </rPh>
    <rPh sb="7" eb="9">
      <t>キキン</t>
    </rPh>
    <rPh sb="9" eb="11">
      <t>キョウカイ</t>
    </rPh>
    <rPh sb="11" eb="14">
      <t>シュッシキン</t>
    </rPh>
    <phoneticPr fontId="1"/>
  </si>
  <si>
    <t>千葉県畜産協会出資金</t>
    <rPh sb="0" eb="3">
      <t>チバケン</t>
    </rPh>
    <rPh sb="3" eb="5">
      <t>チクサン</t>
    </rPh>
    <rPh sb="5" eb="7">
      <t>キョウカイ</t>
    </rPh>
    <rPh sb="7" eb="10">
      <t>シュッシキン</t>
    </rPh>
    <phoneticPr fontId="1"/>
  </si>
  <si>
    <t>千葉県信用保証協会出捐金</t>
    <rPh sb="0" eb="3">
      <t>チバケン</t>
    </rPh>
    <rPh sb="3" eb="5">
      <t>シンヨウ</t>
    </rPh>
    <rPh sb="5" eb="7">
      <t>ホショウ</t>
    </rPh>
    <rPh sb="7" eb="9">
      <t>キョウカイ</t>
    </rPh>
    <rPh sb="9" eb="10">
      <t>シュツ</t>
    </rPh>
    <rPh sb="11" eb="12">
      <t>キン</t>
    </rPh>
    <phoneticPr fontId="1"/>
  </si>
  <si>
    <t>千葉県消防協会出捐金</t>
    <rPh sb="0" eb="3">
      <t>チバケン</t>
    </rPh>
    <rPh sb="3" eb="5">
      <t>ショウボウ</t>
    </rPh>
    <rPh sb="5" eb="7">
      <t>キョウカイ</t>
    </rPh>
    <phoneticPr fontId="1"/>
  </si>
  <si>
    <t>印旛郡市文化財センター出資金</t>
    <rPh sb="0" eb="3">
      <t>インバグン</t>
    </rPh>
    <rPh sb="3" eb="4">
      <t>シ</t>
    </rPh>
    <rPh sb="4" eb="7">
      <t>ブンカザイ</t>
    </rPh>
    <rPh sb="11" eb="14">
      <t>シュッシキン</t>
    </rPh>
    <phoneticPr fontId="1"/>
  </si>
  <si>
    <t>千葉県文化振興財団出捐金</t>
    <rPh sb="0" eb="3">
      <t>チバケン</t>
    </rPh>
    <rPh sb="3" eb="5">
      <t>ブンカ</t>
    </rPh>
    <rPh sb="5" eb="7">
      <t>シンコウ</t>
    </rPh>
    <rPh sb="7" eb="9">
      <t>ザイダン</t>
    </rPh>
    <rPh sb="9" eb="10">
      <t>デ</t>
    </rPh>
    <phoneticPr fontId="1"/>
  </si>
  <si>
    <t>リバーフロント研究所出捐金</t>
    <rPh sb="7" eb="10">
      <t>ケンキュウジョ</t>
    </rPh>
    <rPh sb="10" eb="11">
      <t>デ</t>
    </rPh>
    <phoneticPr fontId="1"/>
  </si>
  <si>
    <t>印旛郡市広域市町村圏事務組合出資金</t>
    <rPh sb="0" eb="3">
      <t>インバグン</t>
    </rPh>
    <rPh sb="3" eb="4">
      <t>シ</t>
    </rPh>
    <rPh sb="4" eb="6">
      <t>コウイキ</t>
    </rPh>
    <rPh sb="6" eb="9">
      <t>シチョウソン</t>
    </rPh>
    <rPh sb="9" eb="10">
      <t>ケン</t>
    </rPh>
    <rPh sb="10" eb="12">
      <t>ジム</t>
    </rPh>
    <rPh sb="12" eb="14">
      <t>クミアイ</t>
    </rPh>
    <rPh sb="14" eb="17">
      <t>シュッシキン</t>
    </rPh>
    <phoneticPr fontId="1"/>
  </si>
  <si>
    <t>ちば国際コンベンションビューロー出捐金</t>
    <rPh sb="2" eb="4">
      <t>コクサイ</t>
    </rPh>
    <phoneticPr fontId="1"/>
  </si>
  <si>
    <t>千葉県暴力団追放県民会議出捐金</t>
    <rPh sb="0" eb="3">
      <t>チバケン</t>
    </rPh>
    <rPh sb="3" eb="5">
      <t>ボウリョク</t>
    </rPh>
    <rPh sb="5" eb="6">
      <t>ダン</t>
    </rPh>
    <rPh sb="6" eb="8">
      <t>ツイホウ</t>
    </rPh>
    <rPh sb="8" eb="10">
      <t>ケンミン</t>
    </rPh>
    <rPh sb="10" eb="12">
      <t>カイギ</t>
    </rPh>
    <phoneticPr fontId="1"/>
  </si>
  <si>
    <t>成田市スポーツ・みどり振興財団出資金</t>
    <rPh sb="0" eb="3">
      <t>ナリタシ</t>
    </rPh>
    <rPh sb="11" eb="13">
      <t>シンコウ</t>
    </rPh>
    <rPh sb="13" eb="15">
      <t>ザイダン</t>
    </rPh>
    <rPh sb="15" eb="18">
      <t>シュッシキン</t>
    </rPh>
    <phoneticPr fontId="1"/>
  </si>
  <si>
    <t>千葉ヘルス財団出捐金</t>
    <rPh sb="0" eb="2">
      <t>チバ</t>
    </rPh>
    <rPh sb="5" eb="7">
      <t>ザイダン</t>
    </rPh>
    <phoneticPr fontId="1"/>
  </si>
  <si>
    <t>印旛沼環境基金出捐金</t>
    <rPh sb="0" eb="3">
      <t>インバヌマ</t>
    </rPh>
    <rPh sb="3" eb="5">
      <t>カンキョウ</t>
    </rPh>
    <rPh sb="5" eb="7">
      <t>キキン</t>
    </rPh>
    <phoneticPr fontId="1"/>
  </si>
  <si>
    <t>砂防フロンティア整備推進機構出捐金</t>
    <rPh sb="0" eb="2">
      <t>サボウ</t>
    </rPh>
    <rPh sb="8" eb="10">
      <t>セイビ</t>
    </rPh>
    <rPh sb="10" eb="12">
      <t>スイシン</t>
    </rPh>
    <rPh sb="12" eb="14">
      <t>キコウ</t>
    </rPh>
    <phoneticPr fontId="1"/>
  </si>
  <si>
    <t>成田市土地開発公社出資金</t>
    <rPh sb="0" eb="3">
      <t>ナリタシ</t>
    </rPh>
    <rPh sb="3" eb="5">
      <t>トチ</t>
    </rPh>
    <rPh sb="5" eb="7">
      <t>カイハツ</t>
    </rPh>
    <rPh sb="7" eb="9">
      <t>コウシャ</t>
    </rPh>
    <rPh sb="9" eb="12">
      <t>シュッシキン</t>
    </rPh>
    <phoneticPr fontId="1"/>
  </si>
  <si>
    <t>千葉県動物保護管理協会出捐金</t>
    <rPh sb="0" eb="3">
      <t>チバケン</t>
    </rPh>
    <rPh sb="3" eb="5">
      <t>ドウブツ</t>
    </rPh>
    <rPh sb="5" eb="7">
      <t>ホゴ</t>
    </rPh>
    <rPh sb="7" eb="9">
      <t>カンリ</t>
    </rPh>
    <rPh sb="9" eb="11">
      <t>キョウカイ</t>
    </rPh>
    <phoneticPr fontId="1"/>
  </si>
  <si>
    <t>千葉県建設技術センター出捐金</t>
    <rPh sb="0" eb="3">
      <t>チバケン</t>
    </rPh>
    <rPh sb="3" eb="5">
      <t>ケンセツ</t>
    </rPh>
    <rPh sb="5" eb="7">
      <t>ギジュツ</t>
    </rPh>
    <phoneticPr fontId="1"/>
  </si>
  <si>
    <t>成田空港周辺地域共生財団出捐金</t>
    <rPh sb="0" eb="2">
      <t>ナリタ</t>
    </rPh>
    <rPh sb="2" eb="4">
      <t>クウコウ</t>
    </rPh>
    <rPh sb="4" eb="6">
      <t>シュウヘン</t>
    </rPh>
    <rPh sb="6" eb="8">
      <t>チイキ</t>
    </rPh>
    <rPh sb="8" eb="10">
      <t>キョウセイ</t>
    </rPh>
    <rPh sb="10" eb="12">
      <t>ザイダン</t>
    </rPh>
    <phoneticPr fontId="1"/>
  </si>
  <si>
    <t>　</t>
    <phoneticPr fontId="1"/>
  </si>
  <si>
    <t>千葉園芸プラスチック加工</t>
    <rPh sb="0" eb="2">
      <t>チバ</t>
    </rPh>
    <rPh sb="2" eb="4">
      <t>エンゲイ</t>
    </rPh>
    <rPh sb="10" eb="12">
      <t>カコウ</t>
    </rPh>
    <phoneticPr fontId="1"/>
  </si>
  <si>
    <t>株式会社出資金</t>
    <rPh sb="0" eb="4">
      <t>カブシキガイシャ</t>
    </rPh>
    <rPh sb="4" eb="7">
      <t>シュッシキン</t>
    </rPh>
    <phoneticPr fontId="1"/>
  </si>
  <si>
    <t>成田市農業センター出捐金</t>
    <rPh sb="0" eb="3">
      <t>ナリタシ</t>
    </rPh>
    <rPh sb="3" eb="5">
      <t>ノウギョウ</t>
    </rPh>
    <phoneticPr fontId="1"/>
  </si>
  <si>
    <t>成田高速鉄道アクセス株式会社出資金</t>
    <rPh sb="0" eb="2">
      <t>ナリタ</t>
    </rPh>
    <rPh sb="2" eb="4">
      <t>コウソク</t>
    </rPh>
    <rPh sb="4" eb="6">
      <t>テツドウ</t>
    </rPh>
    <rPh sb="10" eb="14">
      <t>カブシキガイシャ</t>
    </rPh>
    <rPh sb="15" eb="16">
      <t>シ</t>
    </rPh>
    <phoneticPr fontId="1"/>
  </si>
  <si>
    <t>有限会社ティ・ティ・エス出資金</t>
    <rPh sb="0" eb="4">
      <t>ユウゲンガイシャ</t>
    </rPh>
    <rPh sb="12" eb="15">
      <t>シュッシキン</t>
    </rPh>
    <phoneticPr fontId="1"/>
  </si>
  <si>
    <t>地方公共団体金融機構出資金</t>
    <rPh sb="0" eb="2">
      <t>チホウ</t>
    </rPh>
    <rPh sb="2" eb="4">
      <t>コウキョウ</t>
    </rPh>
    <rPh sb="4" eb="6">
      <t>ダンタイ</t>
    </rPh>
    <rPh sb="6" eb="8">
      <t>キンユウ</t>
    </rPh>
    <rPh sb="8" eb="10">
      <t>キコウ</t>
    </rPh>
    <rPh sb="10" eb="13">
      <t>シュッシキン</t>
    </rPh>
    <phoneticPr fontId="1"/>
  </si>
  <si>
    <t>株式会社成田香取エネルギー出資金</t>
    <rPh sb="0" eb="2">
      <t>カブシキ</t>
    </rPh>
    <rPh sb="2" eb="4">
      <t>ガイシャ</t>
    </rPh>
    <rPh sb="4" eb="6">
      <t>ナリタ</t>
    </rPh>
    <rPh sb="6" eb="8">
      <t>カトリ</t>
    </rPh>
    <rPh sb="13" eb="16">
      <t>シュッシキン</t>
    </rPh>
    <phoneticPr fontId="1"/>
  </si>
  <si>
    <t>成田国際医療都市機構出資金</t>
    <rPh sb="0" eb="2">
      <t>ナリタ</t>
    </rPh>
    <rPh sb="2" eb="4">
      <t>コクサイ</t>
    </rPh>
    <rPh sb="4" eb="6">
      <t>イリョウ</t>
    </rPh>
    <rPh sb="6" eb="8">
      <t>トシ</t>
    </rPh>
    <rPh sb="8" eb="10">
      <t>キコウ</t>
    </rPh>
    <rPh sb="10" eb="13">
      <t>シュッシキン</t>
    </rPh>
    <phoneticPr fontId="1"/>
  </si>
  <si>
    <t>2.物　　　　　品</t>
  </si>
  <si>
    <t>（価格1,000千円未満を除く）</t>
    <rPh sb="1" eb="3">
      <t>カカク</t>
    </rPh>
    <rPh sb="8" eb="10">
      <t>センエン</t>
    </rPh>
    <rPh sb="10" eb="12">
      <t>ミマン</t>
    </rPh>
    <rPh sb="13" eb="14">
      <t>ノゾ</t>
    </rPh>
    <phoneticPr fontId="1"/>
  </si>
  <si>
    <t>区分</t>
  </si>
  <si>
    <t>前年度末現在高</t>
    <phoneticPr fontId="1"/>
  </si>
  <si>
    <t>決算年度中増減高</t>
    <phoneticPr fontId="1"/>
  </si>
  <si>
    <t>決算年度末現在高</t>
    <phoneticPr fontId="1"/>
  </si>
  <si>
    <t>乗用自動車</t>
  </si>
  <si>
    <t>台</t>
  </si>
  <si>
    <t>貨物自動車</t>
  </si>
  <si>
    <t>特殊作業自動車</t>
  </si>
  <si>
    <t>その他</t>
  </si>
  <si>
    <t>合計</t>
  </si>
  <si>
    <t>3.債　　　　　権</t>
    <rPh sb="2" eb="3">
      <t>サイ</t>
    </rPh>
    <rPh sb="8" eb="9">
      <t>ケン</t>
    </rPh>
    <phoneticPr fontId="1"/>
  </si>
  <si>
    <t>看護師等修学資金貸付金</t>
    <rPh sb="0" eb="2">
      <t>カンゴ</t>
    </rPh>
    <rPh sb="2" eb="3">
      <t>シ</t>
    </rPh>
    <rPh sb="3" eb="4">
      <t>トウ</t>
    </rPh>
    <rPh sb="4" eb="6">
      <t>シュウガク</t>
    </rPh>
    <rPh sb="6" eb="8">
      <t>シキン</t>
    </rPh>
    <rPh sb="8" eb="10">
      <t>カシツケ</t>
    </rPh>
    <rPh sb="10" eb="11">
      <t>キン</t>
    </rPh>
    <phoneticPr fontId="1"/>
  </si>
  <si>
    <t>円</t>
    <rPh sb="0" eb="1">
      <t>エン</t>
    </rPh>
    <phoneticPr fontId="1"/>
  </si>
  <si>
    <t>4．基　　　　金</t>
    <rPh sb="2" eb="8">
      <t>キキン</t>
    </rPh>
    <phoneticPr fontId="1"/>
  </si>
  <si>
    <t>3．基　　　　金</t>
    <rPh sb="2" eb="8">
      <t>キキン</t>
    </rPh>
    <phoneticPr fontId="1"/>
  </si>
  <si>
    <t>　(1)積立基金</t>
    <rPh sb="4" eb="6">
      <t>ツミタテ</t>
    </rPh>
    <rPh sb="6" eb="8">
      <t>キキン</t>
    </rPh>
    <phoneticPr fontId="1"/>
  </si>
  <si>
    <t>　　　ア．財政調整基金</t>
    <rPh sb="5" eb="7">
      <t>ザイセイ</t>
    </rPh>
    <rPh sb="7" eb="9">
      <t>チョウセイ</t>
    </rPh>
    <rPh sb="9" eb="11">
      <t>キキン</t>
    </rPh>
    <phoneticPr fontId="1"/>
  </si>
  <si>
    <t>区分　</t>
    <rPh sb="0" eb="2">
      <t>クブン</t>
    </rPh>
    <phoneticPr fontId="1"/>
  </si>
  <si>
    <t>決算年度中増減高</t>
    <rPh sb="0" eb="2">
      <t>ケッサン</t>
    </rPh>
    <rPh sb="2" eb="4">
      <t>ネンド</t>
    </rPh>
    <rPh sb="4" eb="5">
      <t>チュウ</t>
    </rPh>
    <rPh sb="5" eb="7">
      <t>ゾウゲン</t>
    </rPh>
    <rPh sb="7" eb="8">
      <t>ダカ</t>
    </rPh>
    <phoneticPr fontId="1"/>
  </si>
  <si>
    <t>現金</t>
    <rPh sb="0" eb="2">
      <t>ゲンキン</t>
    </rPh>
    <phoneticPr fontId="1"/>
  </si>
  <si>
    <t>有価証券</t>
    <rPh sb="0" eb="2">
      <t>ユウカ</t>
    </rPh>
    <rPh sb="2" eb="4">
      <t>ショウケン</t>
    </rPh>
    <phoneticPr fontId="1"/>
  </si>
  <si>
    <t>合計</t>
    <rPh sb="0" eb="2">
      <t>ゴウケイ</t>
    </rPh>
    <phoneticPr fontId="1"/>
  </si>
  <si>
    <t>　　　イ．庁舎再建設基金</t>
    <rPh sb="5" eb="7">
      <t>チョウシャ</t>
    </rPh>
    <rPh sb="7" eb="10">
      <t>サイケンセツ</t>
    </rPh>
    <rPh sb="10" eb="12">
      <t>キキン</t>
    </rPh>
    <phoneticPr fontId="1"/>
  </si>
  <si>
    <t>区分　</t>
  </si>
  <si>
    <t>現金</t>
  </si>
  <si>
    <t>　千円</t>
  </si>
  <si>
    <t>　　　ウ．減債基金</t>
    <rPh sb="5" eb="7">
      <t>ゲンサイ</t>
    </rPh>
    <rPh sb="7" eb="9">
      <t>キキン</t>
    </rPh>
    <phoneticPr fontId="1"/>
  </si>
  <si>
    <t>　　　エ．社会福祉事業基金</t>
    <rPh sb="5" eb="7">
      <t>シャカイ</t>
    </rPh>
    <rPh sb="7" eb="9">
      <t>フクシ</t>
    </rPh>
    <rPh sb="9" eb="11">
      <t>ジギョウ</t>
    </rPh>
    <rPh sb="11" eb="13">
      <t>キキン</t>
    </rPh>
    <phoneticPr fontId="1"/>
  </si>
  <si>
    <t>　　　オ．一世紀夢の基金</t>
    <rPh sb="5" eb="8">
      <t>イッセイキ</t>
    </rPh>
    <rPh sb="8" eb="9">
      <t>ユメ</t>
    </rPh>
    <rPh sb="10" eb="12">
      <t>キキン</t>
    </rPh>
    <phoneticPr fontId="1"/>
  </si>
  <si>
    <t>　　　カ．ふるさと基金</t>
    <rPh sb="9" eb="11">
      <t>キキン</t>
    </rPh>
    <phoneticPr fontId="1"/>
  </si>
  <si>
    <t>　　　キ．空港周辺対策事業基金</t>
    <rPh sb="5" eb="7">
      <t>クウコウ</t>
    </rPh>
    <rPh sb="7" eb="9">
      <t>シュウヘン</t>
    </rPh>
    <rPh sb="9" eb="11">
      <t>タイサク</t>
    </rPh>
    <rPh sb="11" eb="13">
      <t>ジギョウ</t>
    </rPh>
    <rPh sb="13" eb="15">
      <t>キキン</t>
    </rPh>
    <phoneticPr fontId="1"/>
  </si>
  <si>
    <t>　　　ク．国際交流基金</t>
    <rPh sb="5" eb="7">
      <t>コクサイ</t>
    </rPh>
    <rPh sb="7" eb="9">
      <t>コウリュウ</t>
    </rPh>
    <rPh sb="9" eb="11">
      <t>キキン</t>
    </rPh>
    <phoneticPr fontId="1"/>
  </si>
  <si>
    <t>　　　ケ．高齢者社会対策基金</t>
    <rPh sb="5" eb="8">
      <t>コウレイシャ</t>
    </rPh>
    <rPh sb="8" eb="10">
      <t>シャカイ</t>
    </rPh>
    <rPh sb="10" eb="12">
      <t>タイサク</t>
    </rPh>
    <rPh sb="12" eb="14">
      <t>キキン</t>
    </rPh>
    <phoneticPr fontId="1"/>
  </si>
  <si>
    <t>　　　コ．国民健康保険財政調整基金(事業勘定）</t>
    <rPh sb="5" eb="7">
      <t>コクミン</t>
    </rPh>
    <rPh sb="7" eb="9">
      <t>ケンコウ</t>
    </rPh>
    <rPh sb="9" eb="11">
      <t>ホケン</t>
    </rPh>
    <rPh sb="11" eb="13">
      <t>ザイセイ</t>
    </rPh>
    <rPh sb="13" eb="15">
      <t>チョウセイ</t>
    </rPh>
    <rPh sb="15" eb="17">
      <t>キキン</t>
    </rPh>
    <rPh sb="18" eb="20">
      <t>ジギョウ</t>
    </rPh>
    <rPh sb="20" eb="22">
      <t>カンジョウ</t>
    </rPh>
    <phoneticPr fontId="1"/>
  </si>
  <si>
    <t>　千円</t>
    <phoneticPr fontId="1"/>
  </si>
  <si>
    <t>　　　サ．国民健康保険財政調整基金(施設勘定)</t>
    <rPh sb="5" eb="7">
      <t>コクミン</t>
    </rPh>
    <rPh sb="7" eb="9">
      <t>ケンコウ</t>
    </rPh>
    <rPh sb="9" eb="11">
      <t>ホケン</t>
    </rPh>
    <rPh sb="11" eb="13">
      <t>ザイセイ</t>
    </rPh>
    <rPh sb="13" eb="15">
      <t>チョウセイ</t>
    </rPh>
    <rPh sb="15" eb="17">
      <t>キキン</t>
    </rPh>
    <rPh sb="18" eb="20">
      <t>シセツ</t>
    </rPh>
    <rPh sb="20" eb="22">
      <t>カンジョウ</t>
    </rPh>
    <phoneticPr fontId="1"/>
  </si>
  <si>
    <t>　　　サ．国民健康保険財政調整基金（施設勘定）</t>
    <rPh sb="5" eb="7">
      <t>コクミン</t>
    </rPh>
    <rPh sb="7" eb="9">
      <t>ケンコウ</t>
    </rPh>
    <rPh sb="9" eb="11">
      <t>ホケン</t>
    </rPh>
    <rPh sb="11" eb="13">
      <t>ザイセイ</t>
    </rPh>
    <rPh sb="13" eb="15">
      <t>チョウセイ</t>
    </rPh>
    <rPh sb="15" eb="17">
      <t>キキン</t>
    </rPh>
    <rPh sb="18" eb="20">
      <t>シセツ</t>
    </rPh>
    <rPh sb="20" eb="22">
      <t>カンジョウ</t>
    </rPh>
    <phoneticPr fontId="1"/>
  </si>
  <si>
    <t>　　　シ．と畜場跡地整備基金</t>
    <rPh sb="6" eb="7">
      <t>チク</t>
    </rPh>
    <rPh sb="7" eb="8">
      <t>ジョウ</t>
    </rPh>
    <rPh sb="8" eb="10">
      <t>アトチ</t>
    </rPh>
    <rPh sb="10" eb="12">
      <t>セイビ</t>
    </rPh>
    <rPh sb="12" eb="14">
      <t>キキン</t>
    </rPh>
    <phoneticPr fontId="1"/>
  </si>
  <si>
    <r>
      <t>　　　ス</t>
    </r>
    <r>
      <rPr>
        <sz val="11"/>
        <rFont val="ＭＳ 明朝"/>
        <family val="1"/>
        <charset val="128"/>
      </rPr>
      <t>．</t>
    </r>
    <r>
      <rPr>
        <sz val="12"/>
        <rFont val="ＭＳ 明朝"/>
        <family val="1"/>
        <charset val="128"/>
      </rPr>
      <t>介護保険財政調整基金</t>
    </r>
    <rPh sb="5" eb="7">
      <t>カイゴ</t>
    </rPh>
    <rPh sb="7" eb="9">
      <t>ホケン</t>
    </rPh>
    <rPh sb="9" eb="11">
      <t>ザイセイ</t>
    </rPh>
    <rPh sb="11" eb="13">
      <t>チョウセイ</t>
    </rPh>
    <rPh sb="13" eb="15">
      <t>キキン</t>
    </rPh>
    <phoneticPr fontId="1"/>
  </si>
  <si>
    <r>
      <t>　　　セ</t>
    </r>
    <r>
      <rPr>
        <sz val="11"/>
        <rFont val="ＭＳ 明朝"/>
        <family val="1"/>
        <charset val="128"/>
      </rPr>
      <t>．</t>
    </r>
    <r>
      <rPr>
        <sz val="12"/>
        <rFont val="ＭＳ 明朝"/>
        <family val="1"/>
        <charset val="128"/>
      </rPr>
      <t>子ども夢基金</t>
    </r>
    <rPh sb="5" eb="6">
      <t>コ</t>
    </rPh>
    <rPh sb="8" eb="9">
      <t>ユメ</t>
    </rPh>
    <rPh sb="9" eb="11">
      <t>キキン</t>
    </rPh>
    <phoneticPr fontId="1"/>
  </si>
  <si>
    <t>　　　ソ．大栄工業団地汚水処理施設等維持管理基金</t>
    <rPh sb="5" eb="7">
      <t>タイエイ</t>
    </rPh>
    <rPh sb="7" eb="9">
      <t>コウギョウ</t>
    </rPh>
    <rPh sb="9" eb="11">
      <t>ダンチ</t>
    </rPh>
    <rPh sb="11" eb="13">
      <t>オスイ</t>
    </rPh>
    <rPh sb="13" eb="15">
      <t>ショリ</t>
    </rPh>
    <rPh sb="15" eb="17">
      <t>シセツ</t>
    </rPh>
    <rPh sb="17" eb="18">
      <t>トウ</t>
    </rPh>
    <rPh sb="18" eb="20">
      <t>イジ</t>
    </rPh>
    <rPh sb="20" eb="22">
      <t>カンリ</t>
    </rPh>
    <rPh sb="22" eb="24">
      <t>キキン</t>
    </rPh>
    <phoneticPr fontId="1"/>
  </si>
  <si>
    <t>　　　タ．準用河川天昌寺川整備基金</t>
    <rPh sb="5" eb="7">
      <t>ジュンヨウ</t>
    </rPh>
    <rPh sb="7" eb="9">
      <t>カセン</t>
    </rPh>
    <rPh sb="9" eb="10">
      <t>テン</t>
    </rPh>
    <rPh sb="10" eb="11">
      <t>ショウ</t>
    </rPh>
    <rPh sb="11" eb="12">
      <t>テラ</t>
    </rPh>
    <rPh sb="12" eb="13">
      <t>カワ</t>
    </rPh>
    <rPh sb="13" eb="15">
      <t>セイビ</t>
    </rPh>
    <rPh sb="15" eb="17">
      <t>キキン</t>
    </rPh>
    <phoneticPr fontId="1"/>
  </si>
  <si>
    <t>　　　タ．文化基金</t>
    <rPh sb="5" eb="7">
      <t>ブンカ</t>
    </rPh>
    <phoneticPr fontId="1"/>
  </si>
  <si>
    <t>　　　チ．文化基金</t>
    <rPh sb="5" eb="7">
      <t>ブンカ</t>
    </rPh>
    <phoneticPr fontId="1"/>
  </si>
  <si>
    <t>決算年度中増減高</t>
  </si>
  <si>
    <t>決算年度末現在高</t>
  </si>
  <si>
    <t>現金</t>
    <rPh sb="0" eb="1">
      <t>ゲン</t>
    </rPh>
    <rPh sb="1" eb="2">
      <t>キン</t>
    </rPh>
    <phoneticPr fontId="1"/>
  </si>
  <si>
    <t>　　　チ．森林環境整備基金</t>
    <rPh sb="5" eb="7">
      <t>シンリン</t>
    </rPh>
    <rPh sb="7" eb="9">
      <t>カンキョウ</t>
    </rPh>
    <rPh sb="9" eb="11">
      <t>セイビ</t>
    </rPh>
    <rPh sb="11" eb="13">
      <t>キキン</t>
    </rPh>
    <phoneticPr fontId="1"/>
  </si>
  <si>
    <t>　　　ツ．森林環境整備基金</t>
    <phoneticPr fontId="1"/>
  </si>
  <si>
    <t>　　　ツ．公設地方卸売市場財政調整基金</t>
    <rPh sb="5" eb="7">
      <t>コウセツ</t>
    </rPh>
    <rPh sb="7" eb="9">
      <t>チホウ</t>
    </rPh>
    <rPh sb="9" eb="11">
      <t>オロシウリ</t>
    </rPh>
    <rPh sb="11" eb="13">
      <t>シジョウ</t>
    </rPh>
    <rPh sb="13" eb="15">
      <t>ザイセイ</t>
    </rPh>
    <rPh sb="15" eb="17">
      <t>チョウセイ</t>
    </rPh>
    <rPh sb="17" eb="19">
      <t>キキン</t>
    </rPh>
    <phoneticPr fontId="1"/>
  </si>
  <si>
    <t>　　　テ．公設地方卸売市場財政調整基金</t>
    <rPh sb="5" eb="7">
      <t>コウセツ</t>
    </rPh>
    <rPh sb="7" eb="9">
      <t>チホウ</t>
    </rPh>
    <rPh sb="9" eb="11">
      <t>オロシウリ</t>
    </rPh>
    <rPh sb="11" eb="13">
      <t>シジョウ</t>
    </rPh>
    <rPh sb="13" eb="15">
      <t>ザイセイ</t>
    </rPh>
    <rPh sb="15" eb="17">
      <t>チョウセイ</t>
    </rPh>
    <rPh sb="17" eb="19">
      <t>キキン</t>
    </rPh>
    <phoneticPr fontId="1"/>
  </si>
  <si>
    <t>積立基金計(現金+債券）</t>
    <rPh sb="0" eb="1">
      <t>ツ</t>
    </rPh>
    <rPh sb="1" eb="2">
      <t>タ</t>
    </rPh>
    <rPh sb="2" eb="4">
      <t>キキン</t>
    </rPh>
    <rPh sb="4" eb="5">
      <t>ケイ</t>
    </rPh>
    <rPh sb="6" eb="8">
      <t>ゲンキン</t>
    </rPh>
    <rPh sb="9" eb="11">
      <t>サイケン</t>
    </rPh>
    <phoneticPr fontId="1"/>
  </si>
  <si>
    <t>定額運用基金（現金）</t>
    <rPh sb="0" eb="2">
      <t>テイガク</t>
    </rPh>
    <rPh sb="2" eb="4">
      <t>ウンヨウ</t>
    </rPh>
    <rPh sb="4" eb="6">
      <t>キキン</t>
    </rPh>
    <rPh sb="7" eb="9">
      <t>ゲンキン</t>
    </rPh>
    <phoneticPr fontId="1"/>
  </si>
  <si>
    <t>定額運用基金（貸付金）</t>
    <rPh sb="0" eb="2">
      <t>テイガク</t>
    </rPh>
    <rPh sb="2" eb="4">
      <t>ウンヨウ</t>
    </rPh>
    <rPh sb="4" eb="6">
      <t>キキン</t>
    </rPh>
    <rPh sb="7" eb="9">
      <t>カシツケ</t>
    </rPh>
    <rPh sb="9" eb="10">
      <t>キン</t>
    </rPh>
    <phoneticPr fontId="1"/>
  </si>
  <si>
    <t>定額運用基金（土地・印紙）</t>
    <rPh sb="0" eb="2">
      <t>テイガク</t>
    </rPh>
    <rPh sb="2" eb="4">
      <t>ウンヨウ</t>
    </rPh>
    <rPh sb="4" eb="6">
      <t>キキン</t>
    </rPh>
    <rPh sb="7" eb="9">
      <t>トチ</t>
    </rPh>
    <rPh sb="10" eb="12">
      <t>インシ</t>
    </rPh>
    <phoneticPr fontId="1"/>
  </si>
  <si>
    <t>現金計</t>
    <rPh sb="0" eb="2">
      <t>ゲンキン</t>
    </rPh>
    <rPh sb="2" eb="3">
      <t>ケイ</t>
    </rPh>
    <phoneticPr fontId="1"/>
  </si>
  <si>
    <t>現金以外</t>
    <rPh sb="0" eb="2">
      <t>ゲンキン</t>
    </rPh>
    <rPh sb="2" eb="4">
      <t>イガイ</t>
    </rPh>
    <phoneticPr fontId="1"/>
  </si>
  <si>
    <t>　(2)定額運用基金</t>
    <rPh sb="4" eb="6">
      <t>テイガク</t>
    </rPh>
    <rPh sb="6" eb="8">
      <t>ウンヨウ</t>
    </rPh>
    <phoneticPr fontId="1"/>
  </si>
  <si>
    <t>　　  ア．交通遺児及び母子家庭等就学資金貸付基金</t>
    <rPh sb="6" eb="8">
      <t>コウツウ</t>
    </rPh>
    <rPh sb="8" eb="10">
      <t>イジ</t>
    </rPh>
    <rPh sb="10" eb="11">
      <t>オヨ</t>
    </rPh>
    <rPh sb="12" eb="14">
      <t>ボシ</t>
    </rPh>
    <rPh sb="14" eb="16">
      <t>カテイ</t>
    </rPh>
    <rPh sb="16" eb="17">
      <t>トウ</t>
    </rPh>
    <rPh sb="17" eb="19">
      <t>シュウガク</t>
    </rPh>
    <rPh sb="19" eb="21">
      <t>シキン</t>
    </rPh>
    <rPh sb="21" eb="23">
      <t>カシツケ</t>
    </rPh>
    <phoneticPr fontId="1"/>
  </si>
  <si>
    <t>貸付金</t>
    <rPh sb="0" eb="2">
      <t>カシツケ</t>
    </rPh>
    <rPh sb="2" eb="3">
      <t>キン</t>
    </rPh>
    <phoneticPr fontId="1"/>
  </si>
  <si>
    <t>　　　イ．土地開発基金</t>
    <rPh sb="5" eb="7">
      <t>トチ</t>
    </rPh>
    <rPh sb="7" eb="9">
      <t>カイハツ</t>
    </rPh>
    <phoneticPr fontId="1"/>
  </si>
  <si>
    <t>（土地代金）</t>
    <rPh sb="1" eb="3">
      <t>トチ</t>
    </rPh>
    <rPh sb="3" eb="5">
      <t>ダイキン</t>
    </rPh>
    <phoneticPr fontId="1"/>
  </si>
  <si>
    <t>(　　円)</t>
    <rPh sb="3" eb="4">
      <t>エン</t>
    </rPh>
    <phoneticPr fontId="1"/>
  </si>
  <si>
    <t>土地</t>
    <rPh sb="0" eb="2">
      <t>トチ</t>
    </rPh>
    <phoneticPr fontId="1"/>
  </si>
  <si>
    <t>㎡</t>
    <phoneticPr fontId="1"/>
  </si>
  <si>
    <t>　　　ウ.　国民健康保険出産費資金貸付基金</t>
    <rPh sb="6" eb="8">
      <t>コクミン</t>
    </rPh>
    <rPh sb="8" eb="10">
      <t>ケンコウ</t>
    </rPh>
    <rPh sb="10" eb="12">
      <t>ホケン</t>
    </rPh>
    <rPh sb="12" eb="14">
      <t>シュッサン</t>
    </rPh>
    <rPh sb="14" eb="15">
      <t>ヒ</t>
    </rPh>
    <rPh sb="15" eb="17">
      <t>シキン</t>
    </rPh>
    <rPh sb="17" eb="19">
      <t>カシツケ</t>
    </rPh>
    <rPh sb="19" eb="21">
      <t>キキン</t>
    </rPh>
    <phoneticPr fontId="1"/>
  </si>
  <si>
    <t>　　　エ．国民健康保険高額医療費資金貸付基金</t>
    <rPh sb="5" eb="7">
      <t>コクミン</t>
    </rPh>
    <rPh sb="7" eb="9">
      <t>ケンコウ</t>
    </rPh>
    <rPh sb="9" eb="11">
      <t>ホケン</t>
    </rPh>
    <rPh sb="11" eb="13">
      <t>コウガク</t>
    </rPh>
    <rPh sb="13" eb="16">
      <t>イリョウヒ</t>
    </rPh>
    <rPh sb="16" eb="18">
      <t>シキン</t>
    </rPh>
    <rPh sb="18" eb="20">
      <t>カシツケ</t>
    </rPh>
    <rPh sb="20" eb="22">
      <t>キキン</t>
    </rPh>
    <phoneticPr fontId="1"/>
  </si>
  <si>
    <t>　　　オ．一般旅券収入印紙購入基金</t>
    <rPh sb="5" eb="7">
      <t>イッパン</t>
    </rPh>
    <rPh sb="7" eb="9">
      <t>リョケン</t>
    </rPh>
    <rPh sb="9" eb="11">
      <t>シュウニュウ</t>
    </rPh>
    <rPh sb="11" eb="13">
      <t>インシ</t>
    </rPh>
    <rPh sb="13" eb="15">
      <t>コウニュウ</t>
    </rPh>
    <rPh sb="15" eb="17">
      <t>キキン</t>
    </rPh>
    <phoneticPr fontId="1"/>
  </si>
  <si>
    <t>印紙</t>
    <rPh sb="0" eb="2">
      <t>インシ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</si>
</sst>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76" formatCode="#,###\ \ ;&quot;△&quot;#,###\ \ "/>
    <numFmt numFmtId="177" formatCode="#,##0;&quot;△&quot;#,##0"/>
    <numFmt numFmtId="178" formatCode="#,###;&quot;△&quot;#,###"/>
    <numFmt numFmtId="179" formatCode="#,##0_);\(#,##0\)"/>
    <numFmt numFmtId="180" formatCode="#,##0;&quot;△ &quot;#,##0"/>
    <numFmt numFmtId="181" formatCode="#,##0_ "/>
    <numFmt numFmtId="182" formatCode="#,##0.00;&quot;△ &quot;#,##0.00"/>
    <numFmt numFmtId="183" formatCode="#,##0;&quot;△ &quot;#,##0;\ 0"/>
    <numFmt numFmtId="184" formatCode="\(#,##0&quot;円&quot;\)"/>
    <numFmt numFmtId="185" formatCode="\(#,##0\ &quot;円&quot;\)"/>
    <numFmt numFmtId="186" formatCode="\(#,##0\ &quot;円&quot;\);\(&quot;△&quot;\ #,##0\ &quot;円&quot;\)"/>
  </numFmts>
  <fonts count="2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4"/>
      <name val="ＭＳ 明朝"/>
      <family val="1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b/>
      <sz val="24"/>
      <name val="ＭＳ 明朝"/>
      <family val="1"/>
      <charset val="128"/>
    </font>
    <font>
      <b/>
      <sz val="36"/>
      <name val="ＭＳ 明朝"/>
      <family val="1"/>
      <charset val="128"/>
    </font>
    <font>
      <b/>
      <sz val="22"/>
      <name val="ＭＳ 明朝"/>
      <family val="1"/>
      <charset val="128"/>
    </font>
    <font>
      <sz val="26"/>
      <name val="ＭＳ Ｐゴシック"/>
      <family val="3"/>
      <charset val="128"/>
    </font>
    <font>
      <sz val="26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4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0"/>
      <color rgb="FF0000FF"/>
      <name val="ＭＳ 明朝"/>
      <family val="1"/>
      <charset val="128"/>
    </font>
    <font>
      <sz val="11"/>
      <color rgb="FF0000FF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2"/>
      <name val="ＭＳ Ｐゴシック"/>
      <family val="3"/>
      <charset val="128"/>
    </font>
    <font>
      <sz val="12"/>
      <color rgb="FFFF0000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10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15" fillId="0" borderId="0"/>
    <xf numFmtId="38" fontId="15" fillId="0" borderId="0" applyFont="0" applyFill="0" applyBorder="0" applyAlignment="0" applyProtection="0"/>
    <xf numFmtId="38" fontId="15" fillId="0" borderId="0" applyFont="0" applyFill="0" applyBorder="0" applyAlignment="0" applyProtection="0"/>
    <xf numFmtId="0" fontId="15" fillId="0" borderId="0"/>
  </cellStyleXfs>
  <cellXfs count="219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6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49" fontId="11" fillId="0" borderId="0" xfId="1" applyNumberFormat="1" applyFont="1" applyAlignment="1">
      <alignment horizontal="left" vertical="center"/>
    </xf>
    <xf numFmtId="49" fontId="11" fillId="0" borderId="0" xfId="1" applyNumberFormat="1" applyFont="1" applyAlignment="1">
      <alignment vertical="center"/>
    </xf>
    <xf numFmtId="49" fontId="11" fillId="0" borderId="0" xfId="2" applyNumberFormat="1" applyFont="1" applyAlignment="1">
      <alignment vertical="center"/>
    </xf>
    <xf numFmtId="49" fontId="11" fillId="0" borderId="0" xfId="1" applyNumberFormat="1" applyFont="1" applyBorder="1" applyAlignment="1">
      <alignment vertical="center"/>
    </xf>
    <xf numFmtId="49" fontId="13" fillId="0" borderId="0" xfId="1" applyNumberFormat="1" applyFont="1" applyBorder="1" applyAlignment="1">
      <alignment horizontal="left" vertical="center"/>
    </xf>
    <xf numFmtId="49" fontId="11" fillId="0" borderId="0" xfId="1" applyNumberFormat="1" applyFont="1" applyBorder="1" applyAlignment="1">
      <alignment horizontal="left" vertical="center"/>
    </xf>
    <xf numFmtId="49" fontId="14" fillId="0" borderId="0" xfId="2" applyNumberFormat="1" applyFont="1" applyBorder="1" applyAlignment="1">
      <alignment horizontal="right" vertical="center"/>
    </xf>
    <xf numFmtId="49" fontId="14" fillId="0" borderId="3" xfId="2" applyNumberFormat="1" applyFont="1" applyBorder="1" applyAlignment="1">
      <alignment horizontal="center" vertical="center"/>
    </xf>
    <xf numFmtId="49" fontId="11" fillId="0" borderId="0" xfId="1" applyNumberFormat="1" applyFont="1" applyBorder="1" applyAlignment="1"/>
    <xf numFmtId="49" fontId="11" fillId="0" borderId="0" xfId="1" applyNumberFormat="1" applyFont="1" applyAlignment="1"/>
    <xf numFmtId="49" fontId="14" fillId="0" borderId="1" xfId="1" applyNumberFormat="1" applyFont="1" applyBorder="1" applyAlignment="1">
      <alignment horizontal="right" vertical="center"/>
    </xf>
    <xf numFmtId="49" fontId="14" fillId="0" borderId="2" xfId="1" applyNumberFormat="1" applyFont="1" applyBorder="1" applyAlignment="1">
      <alignment horizontal="right" vertical="center"/>
    </xf>
    <xf numFmtId="49" fontId="14" fillId="0" borderId="3" xfId="1" applyNumberFormat="1" applyFont="1" applyBorder="1" applyAlignment="1">
      <alignment horizontal="distributed" vertical="center"/>
    </xf>
    <xf numFmtId="176" fontId="14" fillId="0" borderId="3" xfId="2" applyNumberFormat="1" applyFont="1" applyBorder="1" applyAlignment="1">
      <alignment horizontal="right" vertical="center"/>
    </xf>
    <xf numFmtId="49" fontId="14" fillId="0" borderId="1" xfId="1" applyNumberFormat="1" applyFont="1" applyBorder="1" applyAlignment="1">
      <alignment horizontal="right" vertical="center" wrapText="1"/>
    </xf>
    <xf numFmtId="49" fontId="14" fillId="0" borderId="2" xfId="1" applyNumberFormat="1" applyFont="1" applyBorder="1" applyAlignment="1">
      <alignment horizontal="right" vertical="center" wrapText="1"/>
    </xf>
    <xf numFmtId="49" fontId="14" fillId="0" borderId="3" xfId="1" applyNumberFormat="1" applyFont="1" applyBorder="1" applyAlignment="1">
      <alignment horizontal="distributed" vertical="center" indent="1"/>
    </xf>
    <xf numFmtId="176" fontId="14" fillId="0" borderId="3" xfId="2" applyNumberFormat="1" applyFont="1" applyBorder="1" applyAlignment="1">
      <alignment horizontal="right" vertical="center" shrinkToFit="1"/>
    </xf>
    <xf numFmtId="0" fontId="11" fillId="0" borderId="0" xfId="1" applyFont="1" applyBorder="1" applyAlignment="1"/>
    <xf numFmtId="49" fontId="14" fillId="0" borderId="9" xfId="1" applyNumberFormat="1" applyFont="1" applyBorder="1" applyAlignment="1">
      <alignment horizontal="right" vertical="center" wrapText="1"/>
    </xf>
    <xf numFmtId="49" fontId="14" fillId="0" borderId="10" xfId="1" applyNumberFormat="1" applyFont="1" applyBorder="1" applyAlignment="1">
      <alignment horizontal="right" vertical="center" wrapText="1"/>
    </xf>
    <xf numFmtId="49" fontId="14" fillId="0" borderId="4" xfId="1" applyNumberFormat="1" applyFont="1" applyBorder="1" applyAlignment="1">
      <alignment horizontal="right" vertical="center" wrapText="1"/>
    </xf>
    <xf numFmtId="49" fontId="14" fillId="0" borderId="0" xfId="1" applyNumberFormat="1" applyFont="1" applyBorder="1" applyAlignment="1">
      <alignment horizontal="right" vertical="center" wrapText="1"/>
    </xf>
    <xf numFmtId="49" fontId="14" fillId="0" borderId="0" xfId="1" applyNumberFormat="1" applyFont="1" applyBorder="1" applyAlignment="1">
      <alignment horizontal="left" vertical="center" wrapText="1"/>
    </xf>
    <xf numFmtId="49" fontId="14" fillId="0" borderId="1" xfId="1" applyNumberFormat="1" applyFont="1" applyBorder="1" applyAlignment="1">
      <alignment horizontal="distributed" vertical="center" wrapText="1"/>
    </xf>
    <xf numFmtId="49" fontId="14" fillId="0" borderId="3" xfId="1" applyNumberFormat="1" applyFont="1" applyBorder="1" applyAlignment="1">
      <alignment horizontal="left" vertical="center" wrapText="1"/>
    </xf>
    <xf numFmtId="49" fontId="14" fillId="0" borderId="0" xfId="1" applyNumberFormat="1" applyFont="1" applyBorder="1" applyAlignment="1">
      <alignment horizontal="distributed" vertical="center" wrapText="1"/>
    </xf>
    <xf numFmtId="49" fontId="14" fillId="0" borderId="9" xfId="1" applyNumberFormat="1" applyFont="1" applyBorder="1" applyAlignment="1">
      <alignment horizontal="distributed" vertical="center" wrapText="1"/>
    </xf>
    <xf numFmtId="49" fontId="14" fillId="0" borderId="11" xfId="1" applyNumberFormat="1" applyFont="1" applyBorder="1" applyAlignment="1">
      <alignment horizontal="left" vertical="center" wrapText="1"/>
    </xf>
    <xf numFmtId="176" fontId="14" fillId="0" borderId="11" xfId="2" applyNumberFormat="1" applyFont="1" applyBorder="1" applyAlignment="1">
      <alignment horizontal="right" vertical="center" shrinkToFit="1"/>
    </xf>
    <xf numFmtId="49" fontId="14" fillId="0" borderId="5" xfId="1" applyNumberFormat="1" applyFont="1" applyBorder="1" applyAlignment="1">
      <alignment horizontal="left" vertical="center" wrapText="1"/>
    </xf>
    <xf numFmtId="176" fontId="14" fillId="0" borderId="5" xfId="2" applyNumberFormat="1" applyFont="1" applyBorder="1" applyAlignment="1">
      <alignment horizontal="right" vertical="center" shrinkToFit="1"/>
    </xf>
    <xf numFmtId="49" fontId="14" fillId="0" borderId="11" xfId="1" applyNumberFormat="1" applyFont="1" applyBorder="1" applyAlignment="1">
      <alignment horizontal="distributed" vertical="center" indent="1"/>
    </xf>
    <xf numFmtId="49" fontId="14" fillId="0" borderId="5" xfId="1" applyNumberFormat="1" applyFont="1" applyBorder="1" applyAlignment="1">
      <alignment horizontal="distributed" vertical="center" indent="1"/>
    </xf>
    <xf numFmtId="49" fontId="14" fillId="0" borderId="6" xfId="1" applyNumberFormat="1" applyFont="1" applyBorder="1" applyAlignment="1">
      <alignment horizontal="right" vertical="center" wrapText="1"/>
    </xf>
    <xf numFmtId="49" fontId="14" fillId="0" borderId="7" xfId="1" applyNumberFormat="1" applyFont="1" applyBorder="1" applyAlignment="1">
      <alignment horizontal="right" vertical="center" wrapText="1"/>
    </xf>
    <xf numFmtId="49" fontId="14" fillId="0" borderId="8" xfId="1" applyNumberFormat="1" applyFont="1" applyBorder="1" applyAlignment="1">
      <alignment horizontal="distributed" vertical="center" wrapText="1" indent="1"/>
    </xf>
    <xf numFmtId="177" fontId="14" fillId="0" borderId="8" xfId="2" applyNumberFormat="1" applyFont="1" applyBorder="1" applyAlignment="1">
      <alignment vertical="center" shrinkToFit="1"/>
    </xf>
    <xf numFmtId="49" fontId="11" fillId="0" borderId="0" xfId="1" applyNumberFormat="1" applyFont="1" applyAlignment="1">
      <alignment horizontal="right"/>
    </xf>
    <xf numFmtId="178" fontId="11" fillId="0" borderId="0" xfId="2" applyNumberFormat="1" applyFont="1" applyAlignment="1"/>
    <xf numFmtId="0" fontId="11" fillId="0" borderId="0" xfId="1" applyFont="1" applyAlignment="1"/>
    <xf numFmtId="49" fontId="14" fillId="0" borderId="0" xfId="2" applyNumberFormat="1" applyFont="1" applyBorder="1" applyAlignment="1">
      <alignment horizontal="center" vertical="center"/>
    </xf>
    <xf numFmtId="49" fontId="14" fillId="0" borderId="0" xfId="1" applyNumberFormat="1" applyFont="1" applyBorder="1" applyAlignment="1">
      <alignment horizontal="right" vertical="center"/>
    </xf>
    <xf numFmtId="49" fontId="14" fillId="0" borderId="0" xfId="1" applyNumberFormat="1" applyFont="1" applyBorder="1" applyAlignment="1">
      <alignment horizontal="distributed" vertical="center"/>
    </xf>
    <xf numFmtId="176" fontId="14" fillId="0" borderId="0" xfId="2" applyNumberFormat="1" applyFont="1" applyBorder="1" applyAlignment="1">
      <alignment vertical="center"/>
    </xf>
    <xf numFmtId="49" fontId="14" fillId="0" borderId="0" xfId="1" applyNumberFormat="1" applyFont="1" applyBorder="1" applyAlignment="1">
      <alignment horizontal="distributed" vertical="center" indent="1"/>
    </xf>
    <xf numFmtId="176" fontId="14" fillId="0" borderId="0" xfId="2" applyNumberFormat="1" applyFont="1" applyBorder="1" applyAlignment="1">
      <alignment vertical="center" shrinkToFit="1"/>
    </xf>
    <xf numFmtId="49" fontId="14" fillId="0" borderId="0" xfId="1" applyNumberFormat="1" applyFont="1" applyBorder="1" applyAlignment="1">
      <alignment horizontal="distributed" vertical="center" wrapText="1" indent="1"/>
    </xf>
    <xf numFmtId="177" fontId="14" fillId="0" borderId="0" xfId="2" applyNumberFormat="1" applyFont="1" applyBorder="1" applyAlignment="1">
      <alignment vertical="center" shrinkToFit="1"/>
    </xf>
    <xf numFmtId="179" fontId="16" fillId="0" borderId="0" xfId="4" applyNumberFormat="1" applyFont="1" applyAlignment="1">
      <alignment vertical="center"/>
    </xf>
    <xf numFmtId="179" fontId="3" fillId="0" borderId="0" xfId="4" applyNumberFormat="1" applyFont="1" applyBorder="1" applyAlignment="1">
      <alignment vertical="center"/>
    </xf>
    <xf numFmtId="0" fontId="3" fillId="0" borderId="0" xfId="4" applyFont="1"/>
    <xf numFmtId="0" fontId="3" fillId="0" borderId="0" xfId="0" applyFont="1">
      <alignment vertical="center"/>
    </xf>
    <xf numFmtId="0" fontId="16" fillId="0" borderId="0" xfId="4" applyNumberFormat="1" applyFont="1" applyBorder="1" applyAlignment="1">
      <alignment vertical="center"/>
    </xf>
    <xf numFmtId="0" fontId="3" fillId="0" borderId="0" xfId="4" applyNumberFormat="1" applyFont="1" applyBorder="1" applyAlignment="1">
      <alignment vertical="center"/>
    </xf>
    <xf numFmtId="179" fontId="18" fillId="0" borderId="1" xfId="4" applyNumberFormat="1" applyFont="1" applyBorder="1" applyAlignment="1">
      <alignment vertical="center"/>
    </xf>
    <xf numFmtId="179" fontId="18" fillId="0" borderId="2" xfId="4" applyNumberFormat="1" applyFont="1" applyBorder="1" applyAlignment="1">
      <alignment vertical="center"/>
    </xf>
    <xf numFmtId="179" fontId="18" fillId="0" borderId="3" xfId="4" applyNumberFormat="1" applyFont="1" applyBorder="1" applyAlignment="1">
      <alignment vertical="center"/>
    </xf>
    <xf numFmtId="179" fontId="18" fillId="0" borderId="12" xfId="4" applyNumberFormat="1" applyFont="1" applyBorder="1" applyAlignment="1">
      <alignment vertical="center"/>
    </xf>
    <xf numFmtId="0" fontId="18" fillId="0" borderId="0" xfId="4" applyFont="1"/>
    <xf numFmtId="0" fontId="18" fillId="0" borderId="0" xfId="0" applyFont="1">
      <alignment vertical="center"/>
    </xf>
    <xf numFmtId="179" fontId="18" fillId="0" borderId="4" xfId="4" applyNumberFormat="1" applyFont="1" applyBorder="1" applyAlignment="1">
      <alignment vertical="center"/>
    </xf>
    <xf numFmtId="179" fontId="18" fillId="0" borderId="6" xfId="4" applyNumberFormat="1" applyFont="1" applyBorder="1" applyAlignment="1">
      <alignment vertical="center"/>
    </xf>
    <xf numFmtId="179" fontId="18" fillId="0" borderId="7" xfId="4" applyNumberFormat="1" applyFont="1" applyBorder="1" applyAlignment="1">
      <alignment vertical="center"/>
    </xf>
    <xf numFmtId="179" fontId="18" fillId="0" borderId="9" xfId="4" applyNumberFormat="1" applyFont="1" applyBorder="1" applyAlignment="1">
      <alignment vertical="center"/>
    </xf>
    <xf numFmtId="179" fontId="18" fillId="0" borderId="10" xfId="4" applyNumberFormat="1" applyFont="1" applyBorder="1" applyAlignment="1">
      <alignment vertical="center"/>
    </xf>
    <xf numFmtId="179" fontId="18" fillId="0" borderId="13" xfId="4" applyNumberFormat="1" applyFont="1" applyBorder="1" applyAlignment="1">
      <alignment horizontal="center" vertical="center"/>
    </xf>
    <xf numFmtId="179" fontId="18" fillId="0" borderId="14" xfId="4" applyNumberFormat="1" applyFont="1" applyBorder="1" applyAlignment="1">
      <alignment vertical="center"/>
    </xf>
    <xf numFmtId="179" fontId="19" fillId="0" borderId="8" xfId="4" applyNumberFormat="1" applyFont="1" applyBorder="1" applyAlignment="1">
      <alignment horizontal="distributed" vertical="center" wrapText="1"/>
    </xf>
    <xf numFmtId="179" fontId="19" fillId="0" borderId="14" xfId="4" applyNumberFormat="1" applyFont="1" applyBorder="1" applyAlignment="1">
      <alignment horizontal="distributed" vertical="center" wrapText="1"/>
    </xf>
    <xf numFmtId="179" fontId="19" fillId="0" borderId="6" xfId="4" applyNumberFormat="1" applyFont="1" applyBorder="1" applyAlignment="1">
      <alignment horizontal="distributed" vertical="center" wrapText="1"/>
    </xf>
    <xf numFmtId="179" fontId="3" fillId="0" borderId="14" xfId="4" applyNumberFormat="1" applyFont="1" applyBorder="1" applyAlignment="1">
      <alignment vertical="center"/>
    </xf>
    <xf numFmtId="179" fontId="18" fillId="0" borderId="14" xfId="4" applyNumberFormat="1" applyFont="1" applyBorder="1" applyAlignment="1">
      <alignment horizontal="distributed" vertical="center"/>
    </xf>
    <xf numFmtId="180" fontId="18" fillId="0" borderId="15" xfId="4" applyNumberFormat="1" applyFont="1" applyBorder="1" applyAlignment="1">
      <alignment vertical="center"/>
    </xf>
    <xf numFmtId="180" fontId="18" fillId="0" borderId="15" xfId="4" applyNumberFormat="1" applyFont="1" applyFill="1" applyBorder="1" applyAlignment="1">
      <alignment vertical="center"/>
    </xf>
    <xf numFmtId="181" fontId="18" fillId="0" borderId="14" xfId="4" applyNumberFormat="1" applyFont="1" applyBorder="1" applyAlignment="1">
      <alignment vertical="center"/>
    </xf>
    <xf numFmtId="180" fontId="20" fillId="0" borderId="15" xfId="0" applyNumberFormat="1" applyFont="1" applyBorder="1">
      <alignment vertical="center"/>
    </xf>
    <xf numFmtId="180" fontId="20" fillId="0" borderId="15" xfId="4" applyNumberFormat="1" applyFont="1" applyBorder="1" applyAlignment="1">
      <alignment vertical="center"/>
    </xf>
    <xf numFmtId="182" fontId="20" fillId="0" borderId="0" xfId="0" applyNumberFormat="1" applyFont="1">
      <alignment vertical="center"/>
    </xf>
    <xf numFmtId="179" fontId="18" fillId="0" borderId="15" xfId="4" applyNumberFormat="1" applyFont="1" applyBorder="1" applyAlignment="1">
      <alignment horizontal="distributed" vertical="center"/>
    </xf>
    <xf numFmtId="181" fontId="18" fillId="0" borderId="15" xfId="4" applyNumberFormat="1" applyFont="1" applyBorder="1" applyAlignment="1">
      <alignment vertical="center"/>
    </xf>
    <xf numFmtId="180" fontId="18" fillId="0" borderId="15" xfId="0" applyNumberFormat="1" applyFont="1" applyBorder="1">
      <alignment vertical="center"/>
    </xf>
    <xf numFmtId="182" fontId="18" fillId="0" borderId="0" xfId="0" applyNumberFormat="1" applyFont="1">
      <alignment vertical="center"/>
    </xf>
    <xf numFmtId="180" fontId="18" fillId="0" borderId="15" xfId="4" applyNumberFormat="1" applyFont="1" applyBorder="1" applyAlignment="1">
      <alignment vertical="center" shrinkToFit="1"/>
    </xf>
    <xf numFmtId="1" fontId="18" fillId="0" borderId="15" xfId="4" applyNumberFormat="1" applyFont="1" applyBorder="1" applyAlignment="1">
      <alignment vertical="center"/>
    </xf>
    <xf numFmtId="38" fontId="20" fillId="0" borderId="15" xfId="3" applyFont="1" applyBorder="1">
      <alignment vertical="center"/>
    </xf>
    <xf numFmtId="0" fontId="3" fillId="0" borderId="0" xfId="4" applyFont="1" applyAlignment="1">
      <alignment vertical="center"/>
    </xf>
    <xf numFmtId="182" fontId="21" fillId="0" borderId="0" xfId="0" applyNumberFormat="1" applyFont="1">
      <alignment vertical="center"/>
    </xf>
    <xf numFmtId="38" fontId="16" fillId="0" borderId="0" xfId="5" applyFont="1" applyFill="1" applyAlignment="1">
      <alignment vertical="center"/>
    </xf>
    <xf numFmtId="38" fontId="3" fillId="0" borderId="0" xfId="5" applyFont="1" applyFill="1" applyAlignment="1">
      <alignment vertical="center"/>
    </xf>
    <xf numFmtId="38" fontId="22" fillId="0" borderId="0" xfId="5" applyFont="1" applyFill="1" applyAlignment="1">
      <alignment horizontal="center" vertical="center"/>
    </xf>
    <xf numFmtId="38" fontId="23" fillId="0" borderId="0" xfId="5" applyFont="1" applyFill="1" applyAlignment="1">
      <alignment vertical="center"/>
    </xf>
    <xf numFmtId="38" fontId="16" fillId="0" borderId="9" xfId="5" applyFont="1" applyFill="1" applyBorder="1" applyAlignment="1">
      <alignment horizontal="distributed" vertical="center"/>
    </xf>
    <xf numFmtId="182" fontId="16" fillId="0" borderId="9" xfId="6" applyNumberFormat="1" applyFont="1" applyFill="1" applyBorder="1" applyAlignment="1">
      <alignment vertical="center"/>
    </xf>
    <xf numFmtId="38" fontId="16" fillId="0" borderId="11" xfId="5" applyFont="1" applyFill="1" applyBorder="1" applyAlignment="1">
      <alignment horizontal="center" vertical="center"/>
    </xf>
    <xf numFmtId="182" fontId="16" fillId="0" borderId="9" xfId="5" applyNumberFormat="1" applyFont="1" applyFill="1" applyBorder="1" applyAlignment="1">
      <alignment vertical="center"/>
    </xf>
    <xf numFmtId="180" fontId="24" fillId="0" borderId="0" xfId="5" applyNumberFormat="1" applyFont="1" applyFill="1" applyBorder="1" applyAlignment="1">
      <alignment vertical="center"/>
    </xf>
    <xf numFmtId="38" fontId="16" fillId="0" borderId="9" xfId="5" applyFont="1" applyFill="1" applyBorder="1" applyAlignment="1">
      <alignment vertical="center"/>
    </xf>
    <xf numFmtId="38" fontId="3" fillId="0" borderId="15" xfId="5" applyFont="1" applyFill="1" applyBorder="1" applyAlignment="1">
      <alignment horizontal="distributed" vertical="center"/>
    </xf>
    <xf numFmtId="180" fontId="16" fillId="0" borderId="9" xfId="5" applyNumberFormat="1" applyFont="1" applyFill="1" applyBorder="1" applyAlignment="1">
      <alignment vertical="center"/>
    </xf>
    <xf numFmtId="38" fontId="3" fillId="0" borderId="9" xfId="5" applyFont="1" applyFill="1" applyBorder="1" applyAlignment="1">
      <alignment horizontal="distributed" vertical="center"/>
    </xf>
    <xf numFmtId="38" fontId="3" fillId="0" borderId="12" xfId="6" applyFont="1" applyFill="1" applyBorder="1" applyAlignment="1">
      <alignment horizontal="distributed" vertical="center"/>
    </xf>
    <xf numFmtId="38" fontId="3" fillId="0" borderId="0" xfId="5" applyFont="1" applyFill="1" applyBorder="1" applyAlignment="1">
      <alignment horizontal="distributed" vertical="center"/>
    </xf>
    <xf numFmtId="38" fontId="16" fillId="0" borderId="0" xfId="5" applyFont="1" applyFill="1" applyBorder="1" applyAlignment="1">
      <alignment vertical="center"/>
    </xf>
    <xf numFmtId="38" fontId="16" fillId="0" borderId="0" xfId="5" applyFont="1" applyFill="1" applyBorder="1" applyAlignment="1">
      <alignment horizontal="center" vertical="center"/>
    </xf>
    <xf numFmtId="180" fontId="16" fillId="0" borderId="0" xfId="5" applyNumberFormat="1" applyFont="1" applyFill="1" applyBorder="1" applyAlignment="1">
      <alignment vertical="center"/>
    </xf>
    <xf numFmtId="38" fontId="3" fillId="0" borderId="12" xfId="5" applyFont="1" applyFill="1" applyBorder="1" applyAlignment="1">
      <alignment horizontal="distributed" vertical="center"/>
    </xf>
    <xf numFmtId="38" fontId="16" fillId="0" borderId="1" xfId="5" applyFont="1" applyFill="1" applyBorder="1" applyAlignment="1">
      <alignment vertical="center"/>
    </xf>
    <xf numFmtId="38" fontId="16" fillId="0" borderId="3" xfId="5" applyFont="1" applyFill="1" applyBorder="1" applyAlignment="1">
      <alignment horizontal="center" vertical="center"/>
    </xf>
    <xf numFmtId="180" fontId="16" fillId="0" borderId="1" xfId="5" applyNumberFormat="1" applyFont="1" applyFill="1" applyBorder="1" applyAlignment="1">
      <alignment vertical="center"/>
    </xf>
    <xf numFmtId="0" fontId="3" fillId="0" borderId="14" xfId="7" applyFont="1" applyFill="1" applyBorder="1" applyAlignment="1">
      <alignment horizontal="distributed" vertical="center"/>
    </xf>
    <xf numFmtId="3" fontId="16" fillId="0" borderId="9" xfId="7" applyNumberFormat="1" applyFont="1" applyFill="1" applyBorder="1" applyAlignment="1">
      <alignment horizontal="right" vertical="center"/>
    </xf>
    <xf numFmtId="0" fontId="24" fillId="0" borderId="11" xfId="7" applyFont="1" applyFill="1" applyBorder="1" applyAlignment="1">
      <alignment horizontal="center" vertical="center"/>
    </xf>
    <xf numFmtId="3" fontId="16" fillId="0" borderId="10" xfId="7" applyNumberFormat="1" applyFont="1" applyFill="1" applyBorder="1" applyAlignment="1">
      <alignment horizontal="right" vertical="center"/>
    </xf>
    <xf numFmtId="3" fontId="16" fillId="0" borderId="0" xfId="7" applyNumberFormat="1" applyFont="1" applyFill="1" applyBorder="1" applyAlignment="1">
      <alignment horizontal="right" vertical="center"/>
    </xf>
    <xf numFmtId="38" fontId="3" fillId="0" borderId="0" xfId="5" applyFont="1" applyFill="1" applyBorder="1" applyAlignment="1">
      <alignment vertical="center"/>
    </xf>
    <xf numFmtId="180" fontId="16" fillId="0" borderId="9" xfId="5" applyNumberFormat="1" applyFont="1" applyFill="1" applyBorder="1" applyAlignment="1">
      <alignment horizontal="right" vertical="center"/>
    </xf>
    <xf numFmtId="180" fontId="16" fillId="0" borderId="0" xfId="6" applyNumberFormat="1" applyFont="1" applyFill="1"/>
    <xf numFmtId="180" fontId="25" fillId="0" borderId="0" xfId="6" applyNumberFormat="1" applyFont="1" applyFill="1"/>
    <xf numFmtId="180" fontId="16" fillId="0" borderId="0" xfId="6" applyNumberFormat="1" applyFont="1" applyFill="1" applyBorder="1"/>
    <xf numFmtId="180" fontId="16" fillId="0" borderId="15" xfId="6" applyNumberFormat="1" applyFont="1" applyFill="1" applyBorder="1" applyAlignment="1">
      <alignment horizontal="distributed" vertical="center"/>
    </xf>
    <xf numFmtId="180" fontId="16" fillId="0" borderId="0" xfId="6" applyNumberFormat="1" applyFont="1" applyFill="1" applyAlignment="1">
      <alignment horizontal="distributed" vertical="center"/>
    </xf>
    <xf numFmtId="180" fontId="16" fillId="0" borderId="9" xfId="6" applyNumberFormat="1" applyFont="1" applyFill="1" applyBorder="1" applyAlignment="1">
      <alignment horizontal="right" vertical="center"/>
    </xf>
    <xf numFmtId="180" fontId="3" fillId="0" borderId="11" xfId="6" applyNumberFormat="1" applyFont="1" applyFill="1" applyBorder="1" applyAlignment="1">
      <alignment horizontal="right" vertical="center"/>
    </xf>
    <xf numFmtId="180" fontId="16" fillId="0" borderId="0" xfId="6" applyNumberFormat="1" applyFont="1" applyFill="1" applyAlignment="1">
      <alignment horizontal="right" vertical="center"/>
    </xf>
    <xf numFmtId="180" fontId="3" fillId="0" borderId="11" xfId="6" applyNumberFormat="1" applyFont="1" applyBorder="1" applyAlignment="1">
      <alignment horizontal="right" vertical="center"/>
    </xf>
    <xf numFmtId="180" fontId="16" fillId="0" borderId="0" xfId="6" applyNumberFormat="1" applyFont="1" applyBorder="1"/>
    <xf numFmtId="180" fontId="16" fillId="0" borderId="0" xfId="6" applyNumberFormat="1" applyFont="1" applyFill="1" applyBorder="1" applyAlignment="1">
      <alignment horizontal="distributed" vertical="center"/>
    </xf>
    <xf numFmtId="180" fontId="16" fillId="0" borderId="0" xfId="6" applyNumberFormat="1" applyFont="1" applyFill="1" applyBorder="1" applyAlignment="1">
      <alignment horizontal="right" vertical="center"/>
    </xf>
    <xf numFmtId="180" fontId="3" fillId="0" borderId="0" xfId="6" applyNumberFormat="1" applyFont="1" applyFill="1" applyBorder="1" applyAlignment="1">
      <alignment horizontal="right" vertical="center"/>
    </xf>
    <xf numFmtId="180" fontId="3" fillId="0" borderId="0" xfId="6" applyNumberFormat="1" applyFont="1" applyBorder="1" applyAlignment="1">
      <alignment horizontal="right" vertical="center"/>
    </xf>
    <xf numFmtId="180" fontId="25" fillId="0" borderId="0" xfId="6" applyNumberFormat="1" applyFont="1" applyFill="1" applyBorder="1"/>
    <xf numFmtId="183" fontId="16" fillId="0" borderId="9" xfId="6" applyNumberFormat="1" applyFont="1" applyFill="1" applyBorder="1" applyAlignment="1">
      <alignment horizontal="right" vertical="center"/>
    </xf>
    <xf numFmtId="180" fontId="16" fillId="0" borderId="9" xfId="6" applyNumberFormat="1" applyFont="1" applyFill="1" applyBorder="1" applyAlignment="1">
      <alignment horizontal="distributed" vertical="center"/>
    </xf>
    <xf numFmtId="180" fontId="16" fillId="0" borderId="9" xfId="6" applyNumberFormat="1" applyFont="1" applyBorder="1" applyAlignment="1">
      <alignment horizontal="right" vertical="center"/>
    </xf>
    <xf numFmtId="180" fontId="16" fillId="0" borderId="11" xfId="6" applyNumberFormat="1" applyFont="1" applyFill="1" applyBorder="1" applyAlignment="1">
      <alignment vertical="center"/>
    </xf>
    <xf numFmtId="180" fontId="16" fillId="0" borderId="9" xfId="6" applyNumberFormat="1" applyFont="1" applyFill="1" applyBorder="1" applyAlignment="1">
      <alignment vertical="center"/>
    </xf>
    <xf numFmtId="180" fontId="16" fillId="0" borderId="11" xfId="6" applyNumberFormat="1" applyFont="1" applyFill="1" applyBorder="1"/>
    <xf numFmtId="180" fontId="16" fillId="0" borderId="0" xfId="6" applyNumberFormat="1" applyFont="1" applyFill="1" applyBorder="1" applyAlignment="1">
      <alignment vertical="center"/>
    </xf>
    <xf numFmtId="180" fontId="16" fillId="0" borderId="0" xfId="6" applyNumberFormat="1" applyFont="1" applyBorder="1" applyAlignment="1">
      <alignment vertical="center"/>
    </xf>
    <xf numFmtId="180" fontId="16" fillId="0" borderId="0" xfId="6" applyNumberFormat="1" applyFont="1"/>
    <xf numFmtId="180" fontId="16" fillId="0" borderId="0" xfId="6" applyNumberFormat="1" applyFont="1" applyFill="1" applyAlignment="1">
      <alignment horizontal="right"/>
    </xf>
    <xf numFmtId="180" fontId="16" fillId="2" borderId="0" xfId="6" applyNumberFormat="1" applyFont="1" applyFill="1"/>
    <xf numFmtId="180" fontId="16" fillId="3" borderId="0" xfId="6" applyNumberFormat="1" applyFont="1" applyFill="1"/>
    <xf numFmtId="180" fontId="16" fillId="4" borderId="0" xfId="6" applyNumberFormat="1" applyFont="1" applyFill="1"/>
    <xf numFmtId="180" fontId="26" fillId="0" borderId="11" xfId="6" applyNumberFormat="1" applyFont="1" applyFill="1" applyBorder="1" applyAlignment="1">
      <alignment horizontal="center" vertical="center"/>
    </xf>
    <xf numFmtId="180" fontId="16" fillId="0" borderId="11" xfId="6" applyNumberFormat="1" applyFont="1" applyFill="1" applyBorder="1" applyAlignment="1">
      <alignment horizontal="center" vertical="center"/>
    </xf>
    <xf numFmtId="180" fontId="16" fillId="3" borderId="0" xfId="6" applyNumberFormat="1" applyFont="1" applyFill="1" applyAlignment="1">
      <alignment horizontal="distributed" vertical="center"/>
    </xf>
    <xf numFmtId="180" fontId="26" fillId="0" borderId="11" xfId="6" applyNumberFormat="1" applyFont="1" applyFill="1" applyBorder="1" applyAlignment="1">
      <alignment horizontal="distributed" vertical="center"/>
    </xf>
    <xf numFmtId="180" fontId="16" fillId="0" borderId="11" xfId="6" applyNumberFormat="1" applyFont="1" applyFill="1" applyBorder="1" applyAlignment="1">
      <alignment horizontal="distributed" vertical="center"/>
    </xf>
    <xf numFmtId="180" fontId="25" fillId="0" borderId="11" xfId="6" applyNumberFormat="1" applyFont="1" applyFill="1" applyBorder="1" applyAlignment="1">
      <alignment horizontal="distributed" vertical="center"/>
    </xf>
    <xf numFmtId="180" fontId="16" fillId="2" borderId="0" xfId="6" applyNumberFormat="1" applyFont="1" applyFill="1" applyAlignment="1">
      <alignment horizontal="distributed" vertical="center"/>
    </xf>
    <xf numFmtId="180" fontId="26" fillId="0" borderId="11" xfId="6" applyNumberFormat="1" applyFont="1" applyFill="1" applyBorder="1" applyAlignment="1">
      <alignment horizontal="right" vertical="center"/>
    </xf>
    <xf numFmtId="180" fontId="16" fillId="0" borderId="11" xfId="6" applyNumberFormat="1" applyFont="1" applyFill="1" applyBorder="1" applyAlignment="1">
      <alignment horizontal="right" vertical="center"/>
    </xf>
    <xf numFmtId="184" fontId="16" fillId="0" borderId="0" xfId="6" applyNumberFormat="1" applyFont="1" applyFill="1"/>
    <xf numFmtId="182" fontId="16" fillId="0" borderId="6" xfId="6" applyNumberFormat="1" applyFont="1" applyFill="1" applyBorder="1" applyAlignment="1">
      <alignment horizontal="right" vertical="center"/>
    </xf>
    <xf numFmtId="180" fontId="16" fillId="0" borderId="7" xfId="6" applyNumberFormat="1" applyFont="1" applyFill="1" applyBorder="1" applyAlignment="1">
      <alignment horizontal="distributed" vertical="center"/>
    </xf>
    <xf numFmtId="180" fontId="16" fillId="0" borderId="8" xfId="6" applyNumberFormat="1" applyFont="1" applyFill="1" applyBorder="1" applyAlignment="1">
      <alignment horizontal="distributed" vertical="center"/>
    </xf>
    <xf numFmtId="180" fontId="16" fillId="0" borderId="6" xfId="6" applyNumberFormat="1" applyFont="1" applyFill="1" applyBorder="1" applyAlignment="1">
      <alignment horizontal="right" vertical="center"/>
    </xf>
    <xf numFmtId="180" fontId="26" fillId="0" borderId="9" xfId="6" applyNumberFormat="1" applyFont="1" applyFill="1" applyBorder="1" applyAlignment="1">
      <alignment horizontal="right" vertical="center"/>
    </xf>
    <xf numFmtId="180" fontId="25" fillId="0" borderId="11" xfId="6" applyNumberFormat="1" applyFont="1" applyFill="1" applyBorder="1" applyAlignment="1">
      <alignment horizontal="right" vertical="center"/>
    </xf>
    <xf numFmtId="3" fontId="16" fillId="0" borderId="6" xfId="6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distributed" vertical="center"/>
    </xf>
    <xf numFmtId="0" fontId="7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49" fontId="14" fillId="0" borderId="1" xfId="1" applyNumberFormat="1" applyFont="1" applyBorder="1" applyAlignment="1">
      <alignment horizontal="center" vertical="center"/>
    </xf>
    <xf numFmtId="49" fontId="14" fillId="0" borderId="2" xfId="1" applyNumberFormat="1" applyFont="1" applyBorder="1" applyAlignment="1">
      <alignment horizontal="center" vertical="center"/>
    </xf>
    <xf numFmtId="49" fontId="14" fillId="0" borderId="3" xfId="1" applyNumberFormat="1" applyFont="1" applyBorder="1" applyAlignment="1">
      <alignment horizontal="center" vertical="center"/>
    </xf>
    <xf numFmtId="49" fontId="14" fillId="0" borderId="2" xfId="1" applyNumberFormat="1" applyFont="1" applyBorder="1" applyAlignment="1">
      <alignment horizontal="distributed" vertical="center"/>
    </xf>
    <xf numFmtId="49" fontId="14" fillId="0" borderId="10" xfId="1" applyNumberFormat="1" applyFont="1" applyBorder="1" applyAlignment="1">
      <alignment horizontal="distributed" vertical="center"/>
    </xf>
    <xf numFmtId="49" fontId="14" fillId="0" borderId="0" xfId="1" applyNumberFormat="1" applyFont="1" applyBorder="1" applyAlignment="1">
      <alignment horizontal="center" vertical="center" wrapText="1"/>
    </xf>
    <xf numFmtId="49" fontId="14" fillId="0" borderId="5" xfId="1" applyNumberFormat="1" applyFont="1" applyBorder="1" applyAlignment="1">
      <alignment horizontal="center" vertical="center" wrapText="1"/>
    </xf>
    <xf numFmtId="49" fontId="14" fillId="0" borderId="0" xfId="1" applyNumberFormat="1" applyFont="1" applyBorder="1" applyAlignment="1">
      <alignment horizontal="distributed" vertical="center"/>
    </xf>
    <xf numFmtId="49" fontId="14" fillId="0" borderId="7" xfId="1" applyNumberFormat="1" applyFont="1" applyBorder="1" applyAlignment="1">
      <alignment horizontal="distributed" vertical="center" wrapText="1"/>
    </xf>
    <xf numFmtId="49" fontId="14" fillId="0" borderId="0" xfId="1" applyNumberFormat="1" applyFont="1" applyBorder="1" applyAlignment="1">
      <alignment horizontal="center" vertical="center"/>
    </xf>
    <xf numFmtId="49" fontId="14" fillId="0" borderId="0" xfId="1" applyNumberFormat="1" applyFont="1" applyBorder="1" applyAlignment="1">
      <alignment horizontal="distributed" vertical="center" wrapText="1"/>
    </xf>
    <xf numFmtId="38" fontId="16" fillId="0" borderId="9" xfId="5" applyFont="1" applyFill="1" applyBorder="1" applyAlignment="1">
      <alignment horizontal="distributed" vertical="center"/>
    </xf>
    <xf numFmtId="38" fontId="16" fillId="0" borderId="11" xfId="5" applyFont="1" applyFill="1" applyBorder="1" applyAlignment="1">
      <alignment horizontal="distributed" vertical="center"/>
    </xf>
    <xf numFmtId="38" fontId="16" fillId="0" borderId="1" xfId="5" applyFont="1" applyFill="1" applyBorder="1" applyAlignment="1">
      <alignment vertical="center"/>
    </xf>
    <xf numFmtId="0" fontId="24" fillId="0" borderId="6" xfId="7" applyFont="1" applyFill="1" applyBorder="1" applyAlignment="1">
      <alignment vertical="center"/>
    </xf>
    <xf numFmtId="38" fontId="16" fillId="0" borderId="3" xfId="5" applyFont="1" applyFill="1" applyBorder="1" applyAlignment="1">
      <alignment horizontal="center" vertical="center"/>
    </xf>
    <xf numFmtId="0" fontId="24" fillId="0" borderId="8" xfId="7" applyFont="1" applyFill="1" applyBorder="1" applyAlignment="1">
      <alignment vertical="center"/>
    </xf>
    <xf numFmtId="180" fontId="16" fillId="0" borderId="1" xfId="5" applyNumberFormat="1" applyFont="1" applyFill="1" applyBorder="1" applyAlignment="1">
      <alignment vertical="center"/>
    </xf>
    <xf numFmtId="180" fontId="24" fillId="0" borderId="6" xfId="5" applyNumberFormat="1" applyFont="1" applyFill="1" applyBorder="1" applyAlignment="1">
      <alignment vertical="center"/>
    </xf>
    <xf numFmtId="38" fontId="16" fillId="0" borderId="7" xfId="5" applyFont="1" applyFill="1" applyBorder="1" applyAlignment="1">
      <alignment horizontal="right" vertical="center"/>
    </xf>
    <xf numFmtId="180" fontId="16" fillId="0" borderId="9" xfId="6" applyNumberFormat="1" applyFont="1" applyFill="1" applyBorder="1" applyAlignment="1">
      <alignment horizontal="distributed" vertical="center"/>
    </xf>
    <xf numFmtId="0" fontId="24" fillId="0" borderId="11" xfId="7" applyFont="1" applyFill="1" applyBorder="1" applyAlignment="1">
      <alignment horizontal="distributed" vertical="center"/>
    </xf>
    <xf numFmtId="180" fontId="3" fillId="0" borderId="9" xfId="6" applyNumberFormat="1" applyFont="1" applyFill="1" applyBorder="1" applyAlignment="1">
      <alignment horizontal="distributed" vertical="center"/>
    </xf>
    <xf numFmtId="0" fontId="15" fillId="0" borderId="11" xfId="7" applyFont="1" applyFill="1" applyBorder="1" applyAlignment="1">
      <alignment horizontal="distributed" vertical="center"/>
    </xf>
    <xf numFmtId="180" fontId="3" fillId="0" borderId="9" xfId="6" applyNumberFormat="1" applyFont="1" applyBorder="1" applyAlignment="1">
      <alignment horizontal="distributed" vertical="center"/>
    </xf>
    <xf numFmtId="0" fontId="15" fillId="0" borderId="11" xfId="7" applyFont="1" applyBorder="1" applyAlignment="1">
      <alignment horizontal="distributed" vertical="center"/>
    </xf>
    <xf numFmtId="180" fontId="3" fillId="0" borderId="11" xfId="6" applyNumberFormat="1" applyFont="1" applyFill="1" applyBorder="1" applyAlignment="1">
      <alignment horizontal="distributed" vertical="center"/>
    </xf>
    <xf numFmtId="180" fontId="24" fillId="0" borderId="10" xfId="6" applyNumberFormat="1" applyFont="1" applyFill="1" applyBorder="1" applyAlignment="1">
      <alignment horizontal="distributed" vertical="center"/>
    </xf>
    <xf numFmtId="180" fontId="24" fillId="0" borderId="11" xfId="7" applyNumberFormat="1" applyFont="1" applyFill="1" applyBorder="1" applyAlignment="1">
      <alignment horizontal="distributed" vertical="center"/>
    </xf>
    <xf numFmtId="180" fontId="24" fillId="0" borderId="11" xfId="6" applyNumberFormat="1" applyFont="1" applyFill="1" applyBorder="1" applyAlignment="1">
      <alignment horizontal="distributed" vertical="center"/>
    </xf>
    <xf numFmtId="180" fontId="15" fillId="0" borderId="10" xfId="6" applyNumberFormat="1" applyFont="1" applyBorder="1" applyAlignment="1">
      <alignment horizontal="distributed" vertical="center"/>
    </xf>
    <xf numFmtId="180" fontId="15" fillId="0" borderId="11" xfId="7" applyNumberFormat="1" applyFont="1" applyBorder="1" applyAlignment="1">
      <alignment horizontal="distributed" vertical="center"/>
    </xf>
    <xf numFmtId="180" fontId="15" fillId="0" borderId="11" xfId="6" applyNumberFormat="1" applyFont="1" applyBorder="1" applyAlignment="1">
      <alignment horizontal="distributed" vertical="center"/>
    </xf>
    <xf numFmtId="180" fontId="16" fillId="0" borderId="1" xfId="6" applyNumberFormat="1" applyFont="1" applyFill="1" applyBorder="1" applyAlignment="1">
      <alignment horizontal="distributed" vertical="center"/>
    </xf>
    <xf numFmtId="180" fontId="16" fillId="0" borderId="2" xfId="6" applyNumberFormat="1" applyFont="1" applyFill="1" applyBorder="1" applyAlignment="1">
      <alignment horizontal="distributed" vertical="center"/>
    </xf>
    <xf numFmtId="180" fontId="16" fillId="0" borderId="3" xfId="6" applyNumberFormat="1" applyFont="1" applyFill="1" applyBorder="1" applyAlignment="1">
      <alignment horizontal="distributed" vertical="center"/>
    </xf>
    <xf numFmtId="185" fontId="16" fillId="0" borderId="1" xfId="6" applyNumberFormat="1" applyFont="1" applyFill="1" applyBorder="1" applyAlignment="1">
      <alignment horizontal="right" vertical="center"/>
    </xf>
    <xf numFmtId="185" fontId="16" fillId="0" borderId="3" xfId="6" applyNumberFormat="1" applyFont="1" applyFill="1" applyBorder="1" applyAlignment="1">
      <alignment horizontal="right" vertical="center"/>
    </xf>
    <xf numFmtId="186" fontId="16" fillId="0" borderId="1" xfId="6" applyNumberFormat="1" applyFont="1" applyFill="1" applyBorder="1" applyAlignment="1">
      <alignment horizontal="right" vertical="center"/>
    </xf>
    <xf numFmtId="186" fontId="16" fillId="0" borderId="3" xfId="6" applyNumberFormat="1" applyFont="1" applyFill="1" applyBorder="1" applyAlignment="1">
      <alignment horizontal="right" vertical="center"/>
    </xf>
    <xf numFmtId="180" fontId="16" fillId="0" borderId="10" xfId="6" applyNumberFormat="1" applyFont="1" applyFill="1" applyBorder="1" applyAlignment="1">
      <alignment horizontal="distributed" vertical="center"/>
    </xf>
    <xf numFmtId="180" fontId="16" fillId="0" borderId="11" xfId="6" applyNumberFormat="1" applyFont="1" applyFill="1" applyBorder="1" applyAlignment="1">
      <alignment horizontal="distributed" vertical="center"/>
    </xf>
    <xf numFmtId="180" fontId="16" fillId="0" borderId="6" xfId="6" applyNumberFormat="1" applyFont="1" applyFill="1" applyBorder="1" applyAlignment="1">
      <alignment horizontal="distributed" vertical="center"/>
    </xf>
    <xf numFmtId="180" fontId="16" fillId="0" borderId="7" xfId="6" applyNumberFormat="1" applyFont="1" applyFill="1" applyBorder="1" applyAlignment="1">
      <alignment horizontal="distributed" vertical="center"/>
    </xf>
    <xf numFmtId="180" fontId="16" fillId="0" borderId="8" xfId="6" applyNumberFormat="1" applyFont="1" applyFill="1" applyBorder="1" applyAlignment="1">
      <alignment horizontal="distributed" vertical="center"/>
    </xf>
  </cellXfs>
  <cellStyles count="8">
    <cellStyle name="桁区切り" xfId="3" builtinId="6"/>
    <cellStyle name="桁区切り 2" xfId="2" xr:uid="{6A35DDF0-EE41-48A6-BBA4-5AB4C48F35FA}"/>
    <cellStyle name="桁区切り 2 2" xfId="6" xr:uid="{3A2D6929-8BE7-40FD-AA65-F7B82A3055BC}"/>
    <cellStyle name="桁区切り 3" xfId="5" xr:uid="{D9F253EB-B547-4185-830F-552E0EE20D09}"/>
    <cellStyle name="標準" xfId="0" builtinId="0"/>
    <cellStyle name="標準 2" xfId="1" xr:uid="{90EED6E6-9B58-4E9F-AAC5-1F28E007949E}"/>
    <cellStyle name="標準 3" xfId="7" xr:uid="{AECBED29-3C01-47F9-876A-41CABB5F0638}"/>
    <cellStyle name="標準_１６年度財産に関する調書" xfId="4" xr:uid="{D67DE46C-31F0-4931-80FE-C87E5664829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sharedStrings.xml" Type="http://schemas.openxmlformats.org/officeDocument/2006/relationships/sharedStrings"/><Relationship Id="rId11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theme/theme1.xml" Type="http://schemas.openxmlformats.org/officeDocument/2006/relationships/theme"/><Relationship Id="rId9" Target="styles.xml" Type="http://schemas.openxmlformats.org/officeDocument/2006/relationships/style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</xdr:row>
      <xdr:rowOff>9525</xdr:rowOff>
    </xdr:from>
    <xdr:to>
      <xdr:col>1</xdr:col>
      <xdr:colOff>9525</xdr:colOff>
      <xdr:row>5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A88E4D74-D162-40CF-8175-7535FD796461}"/>
            </a:ext>
          </a:extLst>
        </xdr:cNvPr>
        <xdr:cNvSpPr>
          <a:spLocks noChangeShapeType="1"/>
        </xdr:cNvSpPr>
      </xdr:nvSpPr>
      <xdr:spPr bwMode="auto">
        <a:xfrm>
          <a:off x="38100" y="88582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32</xdr:row>
      <xdr:rowOff>9525</xdr:rowOff>
    </xdr:from>
    <xdr:to>
      <xdr:col>1</xdr:col>
      <xdr:colOff>9525</xdr:colOff>
      <xdr:row>35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259287CD-E0F1-4B07-9B76-8B0ADBEF4A3A}"/>
            </a:ext>
          </a:extLst>
        </xdr:cNvPr>
        <xdr:cNvSpPr>
          <a:spLocks noChangeShapeType="1"/>
        </xdr:cNvSpPr>
      </xdr:nvSpPr>
      <xdr:spPr bwMode="auto">
        <a:xfrm>
          <a:off x="38100" y="131730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48</xdr:row>
      <xdr:rowOff>9525</xdr:rowOff>
    </xdr:from>
    <xdr:to>
      <xdr:col>1</xdr:col>
      <xdr:colOff>9525</xdr:colOff>
      <xdr:row>51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1722A760-4B7B-455D-9299-9B74D43091AB}"/>
            </a:ext>
          </a:extLst>
        </xdr:cNvPr>
        <xdr:cNvSpPr>
          <a:spLocks noChangeShapeType="1"/>
        </xdr:cNvSpPr>
      </xdr:nvSpPr>
      <xdr:spPr bwMode="auto">
        <a:xfrm>
          <a:off x="38100" y="197262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32</xdr:row>
      <xdr:rowOff>9525</xdr:rowOff>
    </xdr:from>
    <xdr:to>
      <xdr:col>1</xdr:col>
      <xdr:colOff>9525</xdr:colOff>
      <xdr:row>35</xdr:row>
      <xdr:rowOff>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124EA829-CD86-4DFF-9CF9-BC369E7ADB8C}"/>
            </a:ext>
          </a:extLst>
        </xdr:cNvPr>
        <xdr:cNvSpPr>
          <a:spLocks noChangeShapeType="1"/>
        </xdr:cNvSpPr>
      </xdr:nvSpPr>
      <xdr:spPr bwMode="auto">
        <a:xfrm>
          <a:off x="38100" y="131730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48</xdr:row>
      <xdr:rowOff>9525</xdr:rowOff>
    </xdr:from>
    <xdr:to>
      <xdr:col>1</xdr:col>
      <xdr:colOff>9525</xdr:colOff>
      <xdr:row>51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CEC73624-531B-4FA0-9BEB-0192AEA63066}"/>
            </a:ext>
          </a:extLst>
        </xdr:cNvPr>
        <xdr:cNvSpPr>
          <a:spLocks noChangeShapeType="1"/>
        </xdr:cNvSpPr>
      </xdr:nvSpPr>
      <xdr:spPr bwMode="auto">
        <a:xfrm>
          <a:off x="38100" y="197262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16</xdr:row>
      <xdr:rowOff>9525</xdr:rowOff>
    </xdr:from>
    <xdr:to>
      <xdr:col>1</xdr:col>
      <xdr:colOff>9525</xdr:colOff>
      <xdr:row>19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D93A5573-1376-4C36-AC4C-9C3F16AD12B9}"/>
            </a:ext>
          </a:extLst>
        </xdr:cNvPr>
        <xdr:cNvSpPr>
          <a:spLocks noChangeShapeType="1"/>
        </xdr:cNvSpPr>
      </xdr:nvSpPr>
      <xdr:spPr bwMode="auto">
        <a:xfrm>
          <a:off x="38100" y="66198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16</xdr:row>
      <xdr:rowOff>9525</xdr:rowOff>
    </xdr:from>
    <xdr:to>
      <xdr:col>1</xdr:col>
      <xdr:colOff>9525</xdr:colOff>
      <xdr:row>19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262F13A9-D1F0-41D1-A1E6-350714FD1DCB}"/>
            </a:ext>
          </a:extLst>
        </xdr:cNvPr>
        <xdr:cNvSpPr>
          <a:spLocks noChangeShapeType="1"/>
        </xdr:cNvSpPr>
      </xdr:nvSpPr>
      <xdr:spPr bwMode="auto">
        <a:xfrm>
          <a:off x="38100" y="66198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32</xdr:row>
      <xdr:rowOff>9525</xdr:rowOff>
    </xdr:from>
    <xdr:to>
      <xdr:col>1</xdr:col>
      <xdr:colOff>9525</xdr:colOff>
      <xdr:row>35</xdr:row>
      <xdr:rowOff>0</xdr:rowOff>
    </xdr:to>
    <xdr:sp macro="" textlink="">
      <xdr:nvSpPr>
        <xdr:cNvPr id="9" name="Line 1">
          <a:extLst>
            <a:ext uri="{FF2B5EF4-FFF2-40B4-BE49-F238E27FC236}">
              <a16:creationId xmlns:a16="http://schemas.microsoft.com/office/drawing/2014/main" id="{E9EA3A9F-7258-47C7-AEB1-DE91C7D1769F}"/>
            </a:ext>
          </a:extLst>
        </xdr:cNvPr>
        <xdr:cNvSpPr>
          <a:spLocks noChangeShapeType="1"/>
        </xdr:cNvSpPr>
      </xdr:nvSpPr>
      <xdr:spPr bwMode="auto">
        <a:xfrm>
          <a:off x="38100" y="131730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48</xdr:row>
      <xdr:rowOff>9525</xdr:rowOff>
    </xdr:from>
    <xdr:to>
      <xdr:col>1</xdr:col>
      <xdr:colOff>9525</xdr:colOff>
      <xdr:row>51</xdr:row>
      <xdr:rowOff>0</xdr:rowOff>
    </xdr:to>
    <xdr:sp macro="" textlink="">
      <xdr:nvSpPr>
        <xdr:cNvPr id="10" name="Line 1">
          <a:extLst>
            <a:ext uri="{FF2B5EF4-FFF2-40B4-BE49-F238E27FC236}">
              <a16:creationId xmlns:a16="http://schemas.microsoft.com/office/drawing/2014/main" id="{9D70FE97-2D37-4CD1-B614-665257D73E7E}"/>
            </a:ext>
          </a:extLst>
        </xdr:cNvPr>
        <xdr:cNvSpPr>
          <a:spLocks noChangeShapeType="1"/>
        </xdr:cNvSpPr>
      </xdr:nvSpPr>
      <xdr:spPr bwMode="auto">
        <a:xfrm>
          <a:off x="38100" y="197262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16</xdr:row>
      <xdr:rowOff>9525</xdr:rowOff>
    </xdr:from>
    <xdr:to>
      <xdr:col>1</xdr:col>
      <xdr:colOff>9525</xdr:colOff>
      <xdr:row>19</xdr:row>
      <xdr:rowOff>0</xdr:rowOff>
    </xdr:to>
    <xdr:sp macro="" textlink="">
      <xdr:nvSpPr>
        <xdr:cNvPr id="11" name="Line 1">
          <a:extLst>
            <a:ext uri="{FF2B5EF4-FFF2-40B4-BE49-F238E27FC236}">
              <a16:creationId xmlns:a16="http://schemas.microsoft.com/office/drawing/2014/main" id="{1F8DDD6B-E417-4801-9CD2-A355F327701B}"/>
            </a:ext>
          </a:extLst>
        </xdr:cNvPr>
        <xdr:cNvSpPr>
          <a:spLocks noChangeShapeType="1"/>
        </xdr:cNvSpPr>
      </xdr:nvSpPr>
      <xdr:spPr bwMode="auto">
        <a:xfrm>
          <a:off x="38100" y="66198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32</xdr:row>
      <xdr:rowOff>9525</xdr:rowOff>
    </xdr:from>
    <xdr:to>
      <xdr:col>1</xdr:col>
      <xdr:colOff>9525</xdr:colOff>
      <xdr:row>35</xdr:row>
      <xdr:rowOff>0</xdr:rowOff>
    </xdr:to>
    <xdr:sp macro="" textlink="">
      <xdr:nvSpPr>
        <xdr:cNvPr id="12" name="Line 1">
          <a:extLst>
            <a:ext uri="{FF2B5EF4-FFF2-40B4-BE49-F238E27FC236}">
              <a16:creationId xmlns:a16="http://schemas.microsoft.com/office/drawing/2014/main" id="{6F5F4243-FC46-4C61-8952-2FF464316531}"/>
            </a:ext>
          </a:extLst>
        </xdr:cNvPr>
        <xdr:cNvSpPr>
          <a:spLocks noChangeShapeType="1"/>
        </xdr:cNvSpPr>
      </xdr:nvSpPr>
      <xdr:spPr bwMode="auto">
        <a:xfrm>
          <a:off x="38100" y="131730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48</xdr:row>
      <xdr:rowOff>9525</xdr:rowOff>
    </xdr:from>
    <xdr:to>
      <xdr:col>1</xdr:col>
      <xdr:colOff>9525</xdr:colOff>
      <xdr:row>51</xdr:row>
      <xdr:rowOff>0</xdr:rowOff>
    </xdr:to>
    <xdr:sp macro="" textlink="">
      <xdr:nvSpPr>
        <xdr:cNvPr id="13" name="Line 1">
          <a:extLst>
            <a:ext uri="{FF2B5EF4-FFF2-40B4-BE49-F238E27FC236}">
              <a16:creationId xmlns:a16="http://schemas.microsoft.com/office/drawing/2014/main" id="{5B453F4A-B7AD-4E38-8413-83B84DFD12C5}"/>
            </a:ext>
          </a:extLst>
        </xdr:cNvPr>
        <xdr:cNvSpPr>
          <a:spLocks noChangeShapeType="1"/>
        </xdr:cNvSpPr>
      </xdr:nvSpPr>
      <xdr:spPr bwMode="auto">
        <a:xfrm>
          <a:off x="38100" y="197262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16</xdr:row>
      <xdr:rowOff>9525</xdr:rowOff>
    </xdr:from>
    <xdr:to>
      <xdr:col>1</xdr:col>
      <xdr:colOff>9525</xdr:colOff>
      <xdr:row>19</xdr:row>
      <xdr:rowOff>0</xdr:rowOff>
    </xdr:to>
    <xdr:sp macro="" textlink="">
      <xdr:nvSpPr>
        <xdr:cNvPr id="14" name="Line 1">
          <a:extLst>
            <a:ext uri="{FF2B5EF4-FFF2-40B4-BE49-F238E27FC236}">
              <a16:creationId xmlns:a16="http://schemas.microsoft.com/office/drawing/2014/main" id="{99440E2B-E547-4BA2-9F26-AA50E97C3CCA}"/>
            </a:ext>
          </a:extLst>
        </xdr:cNvPr>
        <xdr:cNvSpPr>
          <a:spLocks noChangeShapeType="1"/>
        </xdr:cNvSpPr>
      </xdr:nvSpPr>
      <xdr:spPr bwMode="auto">
        <a:xfrm>
          <a:off x="38100" y="66198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32</xdr:row>
      <xdr:rowOff>9525</xdr:rowOff>
    </xdr:from>
    <xdr:to>
      <xdr:col>1</xdr:col>
      <xdr:colOff>9525</xdr:colOff>
      <xdr:row>35</xdr:row>
      <xdr:rowOff>0</xdr:rowOff>
    </xdr:to>
    <xdr:sp macro="" textlink="">
      <xdr:nvSpPr>
        <xdr:cNvPr id="15" name="Line 1">
          <a:extLst>
            <a:ext uri="{FF2B5EF4-FFF2-40B4-BE49-F238E27FC236}">
              <a16:creationId xmlns:a16="http://schemas.microsoft.com/office/drawing/2014/main" id="{87717E16-A9CD-4C8B-A3B6-FEA198F87861}"/>
            </a:ext>
          </a:extLst>
        </xdr:cNvPr>
        <xdr:cNvSpPr>
          <a:spLocks noChangeShapeType="1"/>
        </xdr:cNvSpPr>
      </xdr:nvSpPr>
      <xdr:spPr bwMode="auto">
        <a:xfrm>
          <a:off x="38100" y="131730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38100</xdr:colOff>
      <xdr:row>48</xdr:row>
      <xdr:rowOff>9525</xdr:rowOff>
    </xdr:from>
    <xdr:to>
      <xdr:col>1</xdr:col>
      <xdr:colOff>9525</xdr:colOff>
      <xdr:row>51</xdr:row>
      <xdr:rowOff>0</xdr:rowOff>
    </xdr:to>
    <xdr:sp macro="" textlink="">
      <xdr:nvSpPr>
        <xdr:cNvPr id="16" name="Line 1">
          <a:extLst>
            <a:ext uri="{FF2B5EF4-FFF2-40B4-BE49-F238E27FC236}">
              <a16:creationId xmlns:a16="http://schemas.microsoft.com/office/drawing/2014/main" id="{2329BF76-5491-411A-9B15-E9B1BF14F8CD}"/>
            </a:ext>
          </a:extLst>
        </xdr:cNvPr>
        <xdr:cNvSpPr>
          <a:spLocks noChangeShapeType="1"/>
        </xdr:cNvSpPr>
      </xdr:nvSpPr>
      <xdr:spPr bwMode="auto">
        <a:xfrm>
          <a:off x="38100" y="19726275"/>
          <a:ext cx="1276350" cy="1219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9:R16"/>
  <sheetViews>
    <sheetView tabSelected="1" zoomScaleNormal="100" workbookViewId="0">
      <selection activeCell="R27" sqref="R27"/>
    </sheetView>
  </sheetViews>
  <sheetFormatPr defaultColWidth="7.875" defaultRowHeight="13.5" x14ac:dyDescent="0.15"/>
  <cols>
    <col min="1" max="16384" width="7.875" style="1"/>
  </cols>
  <sheetData>
    <row r="9" spans="1:18" ht="28.5" x14ac:dyDescent="0.15">
      <c r="A9" s="3"/>
      <c r="B9" s="3"/>
      <c r="C9" s="3"/>
      <c r="D9" s="3"/>
      <c r="E9" s="3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4"/>
      <c r="Q9" s="4"/>
      <c r="R9" s="4"/>
    </row>
    <row r="10" spans="1:18" ht="22.5" customHeight="1" x14ac:dyDescent="0.1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6"/>
      <c r="O10" s="6"/>
      <c r="P10" s="6"/>
      <c r="Q10" s="6"/>
      <c r="R10" s="6"/>
    </row>
    <row r="11" spans="1:18" x14ac:dyDescent="0.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</row>
    <row r="12" spans="1:18" x14ac:dyDescent="0.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1:18" ht="56.25" customHeight="1" x14ac:dyDescent="0.15">
      <c r="A13" s="7"/>
      <c r="B13" s="7"/>
      <c r="C13" s="7"/>
      <c r="D13" s="172" t="s">
        <v>0</v>
      </c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2"/>
    </row>
    <row r="14" spans="1:18" x14ac:dyDescent="0.1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1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</row>
    <row r="16" spans="1:18" ht="31.5" customHeight="1" x14ac:dyDescent="0.15">
      <c r="A16" s="5"/>
      <c r="B16" s="5"/>
      <c r="C16" s="5"/>
      <c r="D16" s="5"/>
      <c r="E16" s="5"/>
      <c r="F16" s="5"/>
      <c r="G16" s="170"/>
      <c r="H16" s="170"/>
      <c r="I16" s="170"/>
      <c r="J16" s="170"/>
      <c r="K16" s="170"/>
      <c r="L16" s="170"/>
      <c r="M16" s="170"/>
      <c r="N16" s="170"/>
      <c r="O16" s="5"/>
      <c r="P16" s="5"/>
      <c r="Q16" s="5"/>
      <c r="R16" s="5"/>
    </row>
  </sheetData>
  <mergeCells count="3">
    <mergeCell ref="G16:N16"/>
    <mergeCell ref="F9:O9"/>
    <mergeCell ref="D13:Q13"/>
  </mergeCells>
  <phoneticPr fontId="1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01BBE-875E-46C8-8727-2136AA8578D0}">
  <dimension ref="A1:O102"/>
  <sheetViews>
    <sheetView showGridLines="0" topLeftCell="A7" zoomScale="115" zoomScaleNormal="115" workbookViewId="0"/>
  </sheetViews>
  <sheetFormatPr defaultRowHeight="25.5" customHeight="1" x14ac:dyDescent="0.15"/>
  <cols>
    <col min="1" max="1" width="3.625" style="46" customWidth="1"/>
    <col min="2" max="2" width="0.75" style="46" customWidth="1"/>
    <col min="3" max="3" width="19.125" style="46" customWidth="1"/>
    <col min="4" max="4" width="0.75" style="46" customWidth="1"/>
    <col min="5" max="5" width="20.75" style="17" customWidth="1"/>
    <col min="6" max="6" width="1.625" style="17" customWidth="1"/>
    <col min="7" max="7" width="18.375" style="47" customWidth="1"/>
    <col min="8" max="8" width="10.75" style="48" customWidth="1"/>
    <col min="9" max="9" width="3.625" style="46" customWidth="1"/>
    <col min="10" max="10" width="0.75" style="46" customWidth="1"/>
    <col min="11" max="11" width="19.125" style="46" customWidth="1"/>
    <col min="12" max="12" width="0.75" style="46" customWidth="1"/>
    <col min="13" max="13" width="20.75" style="17" customWidth="1"/>
    <col min="14" max="14" width="1.625" style="17" customWidth="1"/>
    <col min="15" max="15" width="18.375" style="47" customWidth="1"/>
    <col min="16" max="256" width="9" style="48"/>
    <col min="257" max="257" width="3.625" style="48" customWidth="1"/>
    <col min="258" max="258" width="0.75" style="48" customWidth="1"/>
    <col min="259" max="259" width="19.125" style="48" customWidth="1"/>
    <col min="260" max="260" width="0.75" style="48" customWidth="1"/>
    <col min="261" max="261" width="20.75" style="48" customWidth="1"/>
    <col min="262" max="262" width="1.625" style="48" customWidth="1"/>
    <col min="263" max="263" width="18.375" style="48" customWidth="1"/>
    <col min="264" max="264" width="10.75" style="48" customWidth="1"/>
    <col min="265" max="265" width="3.625" style="48" customWidth="1"/>
    <col min="266" max="266" width="0.75" style="48" customWidth="1"/>
    <col min="267" max="267" width="19.125" style="48" customWidth="1"/>
    <col min="268" max="268" width="0.75" style="48" customWidth="1"/>
    <col min="269" max="269" width="20.75" style="48" customWidth="1"/>
    <col min="270" max="270" width="1.625" style="48" customWidth="1"/>
    <col min="271" max="271" width="18.375" style="48" customWidth="1"/>
    <col min="272" max="512" width="9" style="48"/>
    <col min="513" max="513" width="3.625" style="48" customWidth="1"/>
    <col min="514" max="514" width="0.75" style="48" customWidth="1"/>
    <col min="515" max="515" width="19.125" style="48" customWidth="1"/>
    <col min="516" max="516" width="0.75" style="48" customWidth="1"/>
    <col min="517" max="517" width="20.75" style="48" customWidth="1"/>
    <col min="518" max="518" width="1.625" style="48" customWidth="1"/>
    <col min="519" max="519" width="18.375" style="48" customWidth="1"/>
    <col min="520" max="520" width="10.75" style="48" customWidth="1"/>
    <col min="521" max="521" width="3.625" style="48" customWidth="1"/>
    <col min="522" max="522" width="0.75" style="48" customWidth="1"/>
    <col min="523" max="523" width="19.125" style="48" customWidth="1"/>
    <col min="524" max="524" width="0.75" style="48" customWidth="1"/>
    <col min="525" max="525" width="20.75" style="48" customWidth="1"/>
    <col min="526" max="526" width="1.625" style="48" customWidth="1"/>
    <col min="527" max="527" width="18.375" style="48" customWidth="1"/>
    <col min="528" max="768" width="9" style="48"/>
    <col min="769" max="769" width="3.625" style="48" customWidth="1"/>
    <col min="770" max="770" width="0.75" style="48" customWidth="1"/>
    <col min="771" max="771" width="19.125" style="48" customWidth="1"/>
    <col min="772" max="772" width="0.75" style="48" customWidth="1"/>
    <col min="773" max="773" width="20.75" style="48" customWidth="1"/>
    <col min="774" max="774" width="1.625" style="48" customWidth="1"/>
    <col min="775" max="775" width="18.375" style="48" customWidth="1"/>
    <col min="776" max="776" width="10.75" style="48" customWidth="1"/>
    <col min="777" max="777" width="3.625" style="48" customWidth="1"/>
    <col min="778" max="778" width="0.75" style="48" customWidth="1"/>
    <col min="779" max="779" width="19.125" style="48" customWidth="1"/>
    <col min="780" max="780" width="0.75" style="48" customWidth="1"/>
    <col min="781" max="781" width="20.75" style="48" customWidth="1"/>
    <col min="782" max="782" width="1.625" style="48" customWidth="1"/>
    <col min="783" max="783" width="18.375" style="48" customWidth="1"/>
    <col min="784" max="1024" width="9" style="48"/>
    <col min="1025" max="1025" width="3.625" style="48" customWidth="1"/>
    <col min="1026" max="1026" width="0.75" style="48" customWidth="1"/>
    <col min="1027" max="1027" width="19.125" style="48" customWidth="1"/>
    <col min="1028" max="1028" width="0.75" style="48" customWidth="1"/>
    <col min="1029" max="1029" width="20.75" style="48" customWidth="1"/>
    <col min="1030" max="1030" width="1.625" style="48" customWidth="1"/>
    <col min="1031" max="1031" width="18.375" style="48" customWidth="1"/>
    <col min="1032" max="1032" width="10.75" style="48" customWidth="1"/>
    <col min="1033" max="1033" width="3.625" style="48" customWidth="1"/>
    <col min="1034" max="1034" width="0.75" style="48" customWidth="1"/>
    <col min="1035" max="1035" width="19.125" style="48" customWidth="1"/>
    <col min="1036" max="1036" width="0.75" style="48" customWidth="1"/>
    <col min="1037" max="1037" width="20.75" style="48" customWidth="1"/>
    <col min="1038" max="1038" width="1.625" style="48" customWidth="1"/>
    <col min="1039" max="1039" width="18.375" style="48" customWidth="1"/>
    <col min="1040" max="1280" width="9" style="48"/>
    <col min="1281" max="1281" width="3.625" style="48" customWidth="1"/>
    <col min="1282" max="1282" width="0.75" style="48" customWidth="1"/>
    <col min="1283" max="1283" width="19.125" style="48" customWidth="1"/>
    <col min="1284" max="1284" width="0.75" style="48" customWidth="1"/>
    <col min="1285" max="1285" width="20.75" style="48" customWidth="1"/>
    <col min="1286" max="1286" width="1.625" style="48" customWidth="1"/>
    <col min="1287" max="1287" width="18.375" style="48" customWidth="1"/>
    <col min="1288" max="1288" width="10.75" style="48" customWidth="1"/>
    <col min="1289" max="1289" width="3.625" style="48" customWidth="1"/>
    <col min="1290" max="1290" width="0.75" style="48" customWidth="1"/>
    <col min="1291" max="1291" width="19.125" style="48" customWidth="1"/>
    <col min="1292" max="1292" width="0.75" style="48" customWidth="1"/>
    <col min="1293" max="1293" width="20.75" style="48" customWidth="1"/>
    <col min="1294" max="1294" width="1.625" style="48" customWidth="1"/>
    <col min="1295" max="1295" width="18.375" style="48" customWidth="1"/>
    <col min="1296" max="1536" width="9" style="48"/>
    <col min="1537" max="1537" width="3.625" style="48" customWidth="1"/>
    <col min="1538" max="1538" width="0.75" style="48" customWidth="1"/>
    <col min="1539" max="1539" width="19.125" style="48" customWidth="1"/>
    <col min="1540" max="1540" width="0.75" style="48" customWidth="1"/>
    <col min="1541" max="1541" width="20.75" style="48" customWidth="1"/>
    <col min="1542" max="1542" width="1.625" style="48" customWidth="1"/>
    <col min="1543" max="1543" width="18.375" style="48" customWidth="1"/>
    <col min="1544" max="1544" width="10.75" style="48" customWidth="1"/>
    <col min="1545" max="1545" width="3.625" style="48" customWidth="1"/>
    <col min="1546" max="1546" width="0.75" style="48" customWidth="1"/>
    <col min="1547" max="1547" width="19.125" style="48" customWidth="1"/>
    <col min="1548" max="1548" width="0.75" style="48" customWidth="1"/>
    <col min="1549" max="1549" width="20.75" style="48" customWidth="1"/>
    <col min="1550" max="1550" width="1.625" style="48" customWidth="1"/>
    <col min="1551" max="1551" width="18.375" style="48" customWidth="1"/>
    <col min="1552" max="1792" width="9" style="48"/>
    <col min="1793" max="1793" width="3.625" style="48" customWidth="1"/>
    <col min="1794" max="1794" width="0.75" style="48" customWidth="1"/>
    <col min="1795" max="1795" width="19.125" style="48" customWidth="1"/>
    <col min="1796" max="1796" width="0.75" style="48" customWidth="1"/>
    <col min="1797" max="1797" width="20.75" style="48" customWidth="1"/>
    <col min="1798" max="1798" width="1.625" style="48" customWidth="1"/>
    <col min="1799" max="1799" width="18.375" style="48" customWidth="1"/>
    <col min="1800" max="1800" width="10.75" style="48" customWidth="1"/>
    <col min="1801" max="1801" width="3.625" style="48" customWidth="1"/>
    <col min="1802" max="1802" width="0.75" style="48" customWidth="1"/>
    <col min="1803" max="1803" width="19.125" style="48" customWidth="1"/>
    <col min="1804" max="1804" width="0.75" style="48" customWidth="1"/>
    <col min="1805" max="1805" width="20.75" style="48" customWidth="1"/>
    <col min="1806" max="1806" width="1.625" style="48" customWidth="1"/>
    <col min="1807" max="1807" width="18.375" style="48" customWidth="1"/>
    <col min="1808" max="2048" width="9" style="48"/>
    <col min="2049" max="2049" width="3.625" style="48" customWidth="1"/>
    <col min="2050" max="2050" width="0.75" style="48" customWidth="1"/>
    <col min="2051" max="2051" width="19.125" style="48" customWidth="1"/>
    <col min="2052" max="2052" width="0.75" style="48" customWidth="1"/>
    <col min="2053" max="2053" width="20.75" style="48" customWidth="1"/>
    <col min="2054" max="2054" width="1.625" style="48" customWidth="1"/>
    <col min="2055" max="2055" width="18.375" style="48" customWidth="1"/>
    <col min="2056" max="2056" width="10.75" style="48" customWidth="1"/>
    <col min="2057" max="2057" width="3.625" style="48" customWidth="1"/>
    <col min="2058" max="2058" width="0.75" style="48" customWidth="1"/>
    <col min="2059" max="2059" width="19.125" style="48" customWidth="1"/>
    <col min="2060" max="2060" width="0.75" style="48" customWidth="1"/>
    <col min="2061" max="2061" width="20.75" style="48" customWidth="1"/>
    <col min="2062" max="2062" width="1.625" style="48" customWidth="1"/>
    <col min="2063" max="2063" width="18.375" style="48" customWidth="1"/>
    <col min="2064" max="2304" width="9" style="48"/>
    <col min="2305" max="2305" width="3.625" style="48" customWidth="1"/>
    <col min="2306" max="2306" width="0.75" style="48" customWidth="1"/>
    <col min="2307" max="2307" width="19.125" style="48" customWidth="1"/>
    <col min="2308" max="2308" width="0.75" style="48" customWidth="1"/>
    <col min="2309" max="2309" width="20.75" style="48" customWidth="1"/>
    <col min="2310" max="2310" width="1.625" style="48" customWidth="1"/>
    <col min="2311" max="2311" width="18.375" style="48" customWidth="1"/>
    <col min="2312" max="2312" width="10.75" style="48" customWidth="1"/>
    <col min="2313" max="2313" width="3.625" style="48" customWidth="1"/>
    <col min="2314" max="2314" width="0.75" style="48" customWidth="1"/>
    <col min="2315" max="2315" width="19.125" style="48" customWidth="1"/>
    <col min="2316" max="2316" width="0.75" style="48" customWidth="1"/>
    <col min="2317" max="2317" width="20.75" style="48" customWidth="1"/>
    <col min="2318" max="2318" width="1.625" style="48" customWidth="1"/>
    <col min="2319" max="2319" width="18.375" style="48" customWidth="1"/>
    <col min="2320" max="2560" width="9" style="48"/>
    <col min="2561" max="2561" width="3.625" style="48" customWidth="1"/>
    <col min="2562" max="2562" width="0.75" style="48" customWidth="1"/>
    <col min="2563" max="2563" width="19.125" style="48" customWidth="1"/>
    <col min="2564" max="2564" width="0.75" style="48" customWidth="1"/>
    <col min="2565" max="2565" width="20.75" style="48" customWidth="1"/>
    <col min="2566" max="2566" width="1.625" style="48" customWidth="1"/>
    <col min="2567" max="2567" width="18.375" style="48" customWidth="1"/>
    <col min="2568" max="2568" width="10.75" style="48" customWidth="1"/>
    <col min="2569" max="2569" width="3.625" style="48" customWidth="1"/>
    <col min="2570" max="2570" width="0.75" style="48" customWidth="1"/>
    <col min="2571" max="2571" width="19.125" style="48" customWidth="1"/>
    <col min="2572" max="2572" width="0.75" style="48" customWidth="1"/>
    <col min="2573" max="2573" width="20.75" style="48" customWidth="1"/>
    <col min="2574" max="2574" width="1.625" style="48" customWidth="1"/>
    <col min="2575" max="2575" width="18.375" style="48" customWidth="1"/>
    <col min="2576" max="2816" width="9" style="48"/>
    <col min="2817" max="2817" width="3.625" style="48" customWidth="1"/>
    <col min="2818" max="2818" width="0.75" style="48" customWidth="1"/>
    <col min="2819" max="2819" width="19.125" style="48" customWidth="1"/>
    <col min="2820" max="2820" width="0.75" style="48" customWidth="1"/>
    <col min="2821" max="2821" width="20.75" style="48" customWidth="1"/>
    <col min="2822" max="2822" width="1.625" style="48" customWidth="1"/>
    <col min="2823" max="2823" width="18.375" style="48" customWidth="1"/>
    <col min="2824" max="2824" width="10.75" style="48" customWidth="1"/>
    <col min="2825" max="2825" width="3.625" style="48" customWidth="1"/>
    <col min="2826" max="2826" width="0.75" style="48" customWidth="1"/>
    <col min="2827" max="2827" width="19.125" style="48" customWidth="1"/>
    <col min="2828" max="2828" width="0.75" style="48" customWidth="1"/>
    <col min="2829" max="2829" width="20.75" style="48" customWidth="1"/>
    <col min="2830" max="2830" width="1.625" style="48" customWidth="1"/>
    <col min="2831" max="2831" width="18.375" style="48" customWidth="1"/>
    <col min="2832" max="3072" width="9" style="48"/>
    <col min="3073" max="3073" width="3.625" style="48" customWidth="1"/>
    <col min="3074" max="3074" width="0.75" style="48" customWidth="1"/>
    <col min="3075" max="3075" width="19.125" style="48" customWidth="1"/>
    <col min="3076" max="3076" width="0.75" style="48" customWidth="1"/>
    <col min="3077" max="3077" width="20.75" style="48" customWidth="1"/>
    <col min="3078" max="3078" width="1.625" style="48" customWidth="1"/>
    <col min="3079" max="3079" width="18.375" style="48" customWidth="1"/>
    <col min="3080" max="3080" width="10.75" style="48" customWidth="1"/>
    <col min="3081" max="3081" width="3.625" style="48" customWidth="1"/>
    <col min="3082" max="3082" width="0.75" style="48" customWidth="1"/>
    <col min="3083" max="3083" width="19.125" style="48" customWidth="1"/>
    <col min="3084" max="3084" width="0.75" style="48" customWidth="1"/>
    <col min="3085" max="3085" width="20.75" style="48" customWidth="1"/>
    <col min="3086" max="3086" width="1.625" style="48" customWidth="1"/>
    <col min="3087" max="3087" width="18.375" style="48" customWidth="1"/>
    <col min="3088" max="3328" width="9" style="48"/>
    <col min="3329" max="3329" width="3.625" style="48" customWidth="1"/>
    <col min="3330" max="3330" width="0.75" style="48" customWidth="1"/>
    <col min="3331" max="3331" width="19.125" style="48" customWidth="1"/>
    <col min="3332" max="3332" width="0.75" style="48" customWidth="1"/>
    <col min="3333" max="3333" width="20.75" style="48" customWidth="1"/>
    <col min="3334" max="3334" width="1.625" style="48" customWidth="1"/>
    <col min="3335" max="3335" width="18.375" style="48" customWidth="1"/>
    <col min="3336" max="3336" width="10.75" style="48" customWidth="1"/>
    <col min="3337" max="3337" width="3.625" style="48" customWidth="1"/>
    <col min="3338" max="3338" width="0.75" style="48" customWidth="1"/>
    <col min="3339" max="3339" width="19.125" style="48" customWidth="1"/>
    <col min="3340" max="3340" width="0.75" style="48" customWidth="1"/>
    <col min="3341" max="3341" width="20.75" style="48" customWidth="1"/>
    <col min="3342" max="3342" width="1.625" style="48" customWidth="1"/>
    <col min="3343" max="3343" width="18.375" style="48" customWidth="1"/>
    <col min="3344" max="3584" width="9" style="48"/>
    <col min="3585" max="3585" width="3.625" style="48" customWidth="1"/>
    <col min="3586" max="3586" width="0.75" style="48" customWidth="1"/>
    <col min="3587" max="3587" width="19.125" style="48" customWidth="1"/>
    <col min="3588" max="3588" width="0.75" style="48" customWidth="1"/>
    <col min="3589" max="3589" width="20.75" style="48" customWidth="1"/>
    <col min="3590" max="3590" width="1.625" style="48" customWidth="1"/>
    <col min="3591" max="3591" width="18.375" style="48" customWidth="1"/>
    <col min="3592" max="3592" width="10.75" style="48" customWidth="1"/>
    <col min="3593" max="3593" width="3.625" style="48" customWidth="1"/>
    <col min="3594" max="3594" width="0.75" style="48" customWidth="1"/>
    <col min="3595" max="3595" width="19.125" style="48" customWidth="1"/>
    <col min="3596" max="3596" width="0.75" style="48" customWidth="1"/>
    <col min="3597" max="3597" width="20.75" style="48" customWidth="1"/>
    <col min="3598" max="3598" width="1.625" style="48" customWidth="1"/>
    <col min="3599" max="3599" width="18.375" style="48" customWidth="1"/>
    <col min="3600" max="3840" width="9" style="48"/>
    <col min="3841" max="3841" width="3.625" style="48" customWidth="1"/>
    <col min="3842" max="3842" width="0.75" style="48" customWidth="1"/>
    <col min="3843" max="3843" width="19.125" style="48" customWidth="1"/>
    <col min="3844" max="3844" width="0.75" style="48" customWidth="1"/>
    <col min="3845" max="3845" width="20.75" style="48" customWidth="1"/>
    <col min="3846" max="3846" width="1.625" style="48" customWidth="1"/>
    <col min="3847" max="3847" width="18.375" style="48" customWidth="1"/>
    <col min="3848" max="3848" width="10.75" style="48" customWidth="1"/>
    <col min="3849" max="3849" width="3.625" style="48" customWidth="1"/>
    <col min="3850" max="3850" width="0.75" style="48" customWidth="1"/>
    <col min="3851" max="3851" width="19.125" style="48" customWidth="1"/>
    <col min="3852" max="3852" width="0.75" style="48" customWidth="1"/>
    <col min="3853" max="3853" width="20.75" style="48" customWidth="1"/>
    <col min="3854" max="3854" width="1.625" style="48" customWidth="1"/>
    <col min="3855" max="3855" width="18.375" style="48" customWidth="1"/>
    <col min="3856" max="4096" width="9" style="48"/>
    <col min="4097" max="4097" width="3.625" style="48" customWidth="1"/>
    <col min="4098" max="4098" width="0.75" style="48" customWidth="1"/>
    <col min="4099" max="4099" width="19.125" style="48" customWidth="1"/>
    <col min="4100" max="4100" width="0.75" style="48" customWidth="1"/>
    <col min="4101" max="4101" width="20.75" style="48" customWidth="1"/>
    <col min="4102" max="4102" width="1.625" style="48" customWidth="1"/>
    <col min="4103" max="4103" width="18.375" style="48" customWidth="1"/>
    <col min="4104" max="4104" width="10.75" style="48" customWidth="1"/>
    <col min="4105" max="4105" width="3.625" style="48" customWidth="1"/>
    <col min="4106" max="4106" width="0.75" style="48" customWidth="1"/>
    <col min="4107" max="4107" width="19.125" style="48" customWidth="1"/>
    <col min="4108" max="4108" width="0.75" style="48" customWidth="1"/>
    <col min="4109" max="4109" width="20.75" style="48" customWidth="1"/>
    <col min="4110" max="4110" width="1.625" style="48" customWidth="1"/>
    <col min="4111" max="4111" width="18.375" style="48" customWidth="1"/>
    <col min="4112" max="4352" width="9" style="48"/>
    <col min="4353" max="4353" width="3.625" style="48" customWidth="1"/>
    <col min="4354" max="4354" width="0.75" style="48" customWidth="1"/>
    <col min="4355" max="4355" width="19.125" style="48" customWidth="1"/>
    <col min="4356" max="4356" width="0.75" style="48" customWidth="1"/>
    <col min="4357" max="4357" width="20.75" style="48" customWidth="1"/>
    <col min="4358" max="4358" width="1.625" style="48" customWidth="1"/>
    <col min="4359" max="4359" width="18.375" style="48" customWidth="1"/>
    <col min="4360" max="4360" width="10.75" style="48" customWidth="1"/>
    <col min="4361" max="4361" width="3.625" style="48" customWidth="1"/>
    <col min="4362" max="4362" width="0.75" style="48" customWidth="1"/>
    <col min="4363" max="4363" width="19.125" style="48" customWidth="1"/>
    <col min="4364" max="4364" width="0.75" style="48" customWidth="1"/>
    <col min="4365" max="4365" width="20.75" style="48" customWidth="1"/>
    <col min="4366" max="4366" width="1.625" style="48" customWidth="1"/>
    <col min="4367" max="4367" width="18.375" style="48" customWidth="1"/>
    <col min="4368" max="4608" width="9" style="48"/>
    <col min="4609" max="4609" width="3.625" style="48" customWidth="1"/>
    <col min="4610" max="4610" width="0.75" style="48" customWidth="1"/>
    <col min="4611" max="4611" width="19.125" style="48" customWidth="1"/>
    <col min="4612" max="4612" width="0.75" style="48" customWidth="1"/>
    <col min="4613" max="4613" width="20.75" style="48" customWidth="1"/>
    <col min="4614" max="4614" width="1.625" style="48" customWidth="1"/>
    <col min="4615" max="4615" width="18.375" style="48" customWidth="1"/>
    <col min="4616" max="4616" width="10.75" style="48" customWidth="1"/>
    <col min="4617" max="4617" width="3.625" style="48" customWidth="1"/>
    <col min="4618" max="4618" width="0.75" style="48" customWidth="1"/>
    <col min="4619" max="4619" width="19.125" style="48" customWidth="1"/>
    <col min="4620" max="4620" width="0.75" style="48" customWidth="1"/>
    <col min="4621" max="4621" width="20.75" style="48" customWidth="1"/>
    <col min="4622" max="4622" width="1.625" style="48" customWidth="1"/>
    <col min="4623" max="4623" width="18.375" style="48" customWidth="1"/>
    <col min="4624" max="4864" width="9" style="48"/>
    <col min="4865" max="4865" width="3.625" style="48" customWidth="1"/>
    <col min="4866" max="4866" width="0.75" style="48" customWidth="1"/>
    <col min="4867" max="4867" width="19.125" style="48" customWidth="1"/>
    <col min="4868" max="4868" width="0.75" style="48" customWidth="1"/>
    <col min="4869" max="4869" width="20.75" style="48" customWidth="1"/>
    <col min="4870" max="4870" width="1.625" style="48" customWidth="1"/>
    <col min="4871" max="4871" width="18.375" style="48" customWidth="1"/>
    <col min="4872" max="4872" width="10.75" style="48" customWidth="1"/>
    <col min="4873" max="4873" width="3.625" style="48" customWidth="1"/>
    <col min="4874" max="4874" width="0.75" style="48" customWidth="1"/>
    <col min="4875" max="4875" width="19.125" style="48" customWidth="1"/>
    <col min="4876" max="4876" width="0.75" style="48" customWidth="1"/>
    <col min="4877" max="4877" width="20.75" style="48" customWidth="1"/>
    <col min="4878" max="4878" width="1.625" style="48" customWidth="1"/>
    <col min="4879" max="4879" width="18.375" style="48" customWidth="1"/>
    <col min="4880" max="5120" width="9" style="48"/>
    <col min="5121" max="5121" width="3.625" style="48" customWidth="1"/>
    <col min="5122" max="5122" width="0.75" style="48" customWidth="1"/>
    <col min="5123" max="5123" width="19.125" style="48" customWidth="1"/>
    <col min="5124" max="5124" width="0.75" style="48" customWidth="1"/>
    <col min="5125" max="5125" width="20.75" style="48" customWidth="1"/>
    <col min="5126" max="5126" width="1.625" style="48" customWidth="1"/>
    <col min="5127" max="5127" width="18.375" style="48" customWidth="1"/>
    <col min="5128" max="5128" width="10.75" style="48" customWidth="1"/>
    <col min="5129" max="5129" width="3.625" style="48" customWidth="1"/>
    <col min="5130" max="5130" width="0.75" style="48" customWidth="1"/>
    <col min="5131" max="5131" width="19.125" style="48" customWidth="1"/>
    <col min="5132" max="5132" width="0.75" style="48" customWidth="1"/>
    <col min="5133" max="5133" width="20.75" style="48" customWidth="1"/>
    <col min="5134" max="5134" width="1.625" style="48" customWidth="1"/>
    <col min="5135" max="5135" width="18.375" style="48" customWidth="1"/>
    <col min="5136" max="5376" width="9" style="48"/>
    <col min="5377" max="5377" width="3.625" style="48" customWidth="1"/>
    <col min="5378" max="5378" width="0.75" style="48" customWidth="1"/>
    <col min="5379" max="5379" width="19.125" style="48" customWidth="1"/>
    <col min="5380" max="5380" width="0.75" style="48" customWidth="1"/>
    <col min="5381" max="5381" width="20.75" style="48" customWidth="1"/>
    <col min="5382" max="5382" width="1.625" style="48" customWidth="1"/>
    <col min="5383" max="5383" width="18.375" style="48" customWidth="1"/>
    <col min="5384" max="5384" width="10.75" style="48" customWidth="1"/>
    <col min="5385" max="5385" width="3.625" style="48" customWidth="1"/>
    <col min="5386" max="5386" width="0.75" style="48" customWidth="1"/>
    <col min="5387" max="5387" width="19.125" style="48" customWidth="1"/>
    <col min="5388" max="5388" width="0.75" style="48" customWidth="1"/>
    <col min="5389" max="5389" width="20.75" style="48" customWidth="1"/>
    <col min="5390" max="5390" width="1.625" style="48" customWidth="1"/>
    <col min="5391" max="5391" width="18.375" style="48" customWidth="1"/>
    <col min="5392" max="5632" width="9" style="48"/>
    <col min="5633" max="5633" width="3.625" style="48" customWidth="1"/>
    <col min="5634" max="5634" width="0.75" style="48" customWidth="1"/>
    <col min="5635" max="5635" width="19.125" style="48" customWidth="1"/>
    <col min="5636" max="5636" width="0.75" style="48" customWidth="1"/>
    <col min="5637" max="5637" width="20.75" style="48" customWidth="1"/>
    <col min="5638" max="5638" width="1.625" style="48" customWidth="1"/>
    <col min="5639" max="5639" width="18.375" style="48" customWidth="1"/>
    <col min="5640" max="5640" width="10.75" style="48" customWidth="1"/>
    <col min="5641" max="5641" width="3.625" style="48" customWidth="1"/>
    <col min="5642" max="5642" width="0.75" style="48" customWidth="1"/>
    <col min="5643" max="5643" width="19.125" style="48" customWidth="1"/>
    <col min="5644" max="5644" width="0.75" style="48" customWidth="1"/>
    <col min="5645" max="5645" width="20.75" style="48" customWidth="1"/>
    <col min="5646" max="5646" width="1.625" style="48" customWidth="1"/>
    <col min="5647" max="5647" width="18.375" style="48" customWidth="1"/>
    <col min="5648" max="5888" width="9" style="48"/>
    <col min="5889" max="5889" width="3.625" style="48" customWidth="1"/>
    <col min="5890" max="5890" width="0.75" style="48" customWidth="1"/>
    <col min="5891" max="5891" width="19.125" style="48" customWidth="1"/>
    <col min="5892" max="5892" width="0.75" style="48" customWidth="1"/>
    <col min="5893" max="5893" width="20.75" style="48" customWidth="1"/>
    <col min="5894" max="5894" width="1.625" style="48" customWidth="1"/>
    <col min="5895" max="5895" width="18.375" style="48" customWidth="1"/>
    <col min="5896" max="5896" width="10.75" style="48" customWidth="1"/>
    <col min="5897" max="5897" width="3.625" style="48" customWidth="1"/>
    <col min="5898" max="5898" width="0.75" style="48" customWidth="1"/>
    <col min="5899" max="5899" width="19.125" style="48" customWidth="1"/>
    <col min="5900" max="5900" width="0.75" style="48" customWidth="1"/>
    <col min="5901" max="5901" width="20.75" style="48" customWidth="1"/>
    <col min="5902" max="5902" width="1.625" style="48" customWidth="1"/>
    <col min="5903" max="5903" width="18.375" style="48" customWidth="1"/>
    <col min="5904" max="6144" width="9" style="48"/>
    <col min="6145" max="6145" width="3.625" style="48" customWidth="1"/>
    <col min="6146" max="6146" width="0.75" style="48" customWidth="1"/>
    <col min="6147" max="6147" width="19.125" style="48" customWidth="1"/>
    <col min="6148" max="6148" width="0.75" style="48" customWidth="1"/>
    <col min="6149" max="6149" width="20.75" style="48" customWidth="1"/>
    <col min="6150" max="6150" width="1.625" style="48" customWidth="1"/>
    <col min="6151" max="6151" width="18.375" style="48" customWidth="1"/>
    <col min="6152" max="6152" width="10.75" style="48" customWidth="1"/>
    <col min="6153" max="6153" width="3.625" style="48" customWidth="1"/>
    <col min="6154" max="6154" width="0.75" style="48" customWidth="1"/>
    <col min="6155" max="6155" width="19.125" style="48" customWidth="1"/>
    <col min="6156" max="6156" width="0.75" style="48" customWidth="1"/>
    <col min="6157" max="6157" width="20.75" style="48" customWidth="1"/>
    <col min="6158" max="6158" width="1.625" style="48" customWidth="1"/>
    <col min="6159" max="6159" width="18.375" style="48" customWidth="1"/>
    <col min="6160" max="6400" width="9" style="48"/>
    <col min="6401" max="6401" width="3.625" style="48" customWidth="1"/>
    <col min="6402" max="6402" width="0.75" style="48" customWidth="1"/>
    <col min="6403" max="6403" width="19.125" style="48" customWidth="1"/>
    <col min="6404" max="6404" width="0.75" style="48" customWidth="1"/>
    <col min="6405" max="6405" width="20.75" style="48" customWidth="1"/>
    <col min="6406" max="6406" width="1.625" style="48" customWidth="1"/>
    <col min="6407" max="6407" width="18.375" style="48" customWidth="1"/>
    <col min="6408" max="6408" width="10.75" style="48" customWidth="1"/>
    <col min="6409" max="6409" width="3.625" style="48" customWidth="1"/>
    <col min="6410" max="6410" width="0.75" style="48" customWidth="1"/>
    <col min="6411" max="6411" width="19.125" style="48" customWidth="1"/>
    <col min="6412" max="6412" width="0.75" style="48" customWidth="1"/>
    <col min="6413" max="6413" width="20.75" style="48" customWidth="1"/>
    <col min="6414" max="6414" width="1.625" style="48" customWidth="1"/>
    <col min="6415" max="6415" width="18.375" style="48" customWidth="1"/>
    <col min="6416" max="6656" width="9" style="48"/>
    <col min="6657" max="6657" width="3.625" style="48" customWidth="1"/>
    <col min="6658" max="6658" width="0.75" style="48" customWidth="1"/>
    <col min="6659" max="6659" width="19.125" style="48" customWidth="1"/>
    <col min="6660" max="6660" width="0.75" style="48" customWidth="1"/>
    <col min="6661" max="6661" width="20.75" style="48" customWidth="1"/>
    <col min="6662" max="6662" width="1.625" style="48" customWidth="1"/>
    <col min="6663" max="6663" width="18.375" style="48" customWidth="1"/>
    <col min="6664" max="6664" width="10.75" style="48" customWidth="1"/>
    <col min="6665" max="6665" width="3.625" style="48" customWidth="1"/>
    <col min="6666" max="6666" width="0.75" style="48" customWidth="1"/>
    <col min="6667" max="6667" width="19.125" style="48" customWidth="1"/>
    <col min="6668" max="6668" width="0.75" style="48" customWidth="1"/>
    <col min="6669" max="6669" width="20.75" style="48" customWidth="1"/>
    <col min="6670" max="6670" width="1.625" style="48" customWidth="1"/>
    <col min="6671" max="6671" width="18.375" style="48" customWidth="1"/>
    <col min="6672" max="6912" width="9" style="48"/>
    <col min="6913" max="6913" width="3.625" style="48" customWidth="1"/>
    <col min="6914" max="6914" width="0.75" style="48" customWidth="1"/>
    <col min="6915" max="6915" width="19.125" style="48" customWidth="1"/>
    <col min="6916" max="6916" width="0.75" style="48" customWidth="1"/>
    <col min="6917" max="6917" width="20.75" style="48" customWidth="1"/>
    <col min="6918" max="6918" width="1.625" style="48" customWidth="1"/>
    <col min="6919" max="6919" width="18.375" style="48" customWidth="1"/>
    <col min="6920" max="6920" width="10.75" style="48" customWidth="1"/>
    <col min="6921" max="6921" width="3.625" style="48" customWidth="1"/>
    <col min="6922" max="6922" width="0.75" style="48" customWidth="1"/>
    <col min="6923" max="6923" width="19.125" style="48" customWidth="1"/>
    <col min="6924" max="6924" width="0.75" style="48" customWidth="1"/>
    <col min="6925" max="6925" width="20.75" style="48" customWidth="1"/>
    <col min="6926" max="6926" width="1.625" style="48" customWidth="1"/>
    <col min="6927" max="6927" width="18.375" style="48" customWidth="1"/>
    <col min="6928" max="7168" width="9" style="48"/>
    <col min="7169" max="7169" width="3.625" style="48" customWidth="1"/>
    <col min="7170" max="7170" width="0.75" style="48" customWidth="1"/>
    <col min="7171" max="7171" width="19.125" style="48" customWidth="1"/>
    <col min="7172" max="7172" width="0.75" style="48" customWidth="1"/>
    <col min="7173" max="7173" width="20.75" style="48" customWidth="1"/>
    <col min="7174" max="7174" width="1.625" style="48" customWidth="1"/>
    <col min="7175" max="7175" width="18.375" style="48" customWidth="1"/>
    <col min="7176" max="7176" width="10.75" style="48" customWidth="1"/>
    <col min="7177" max="7177" width="3.625" style="48" customWidth="1"/>
    <col min="7178" max="7178" width="0.75" style="48" customWidth="1"/>
    <col min="7179" max="7179" width="19.125" style="48" customWidth="1"/>
    <col min="7180" max="7180" width="0.75" style="48" customWidth="1"/>
    <col min="7181" max="7181" width="20.75" style="48" customWidth="1"/>
    <col min="7182" max="7182" width="1.625" style="48" customWidth="1"/>
    <col min="7183" max="7183" width="18.375" style="48" customWidth="1"/>
    <col min="7184" max="7424" width="9" style="48"/>
    <col min="7425" max="7425" width="3.625" style="48" customWidth="1"/>
    <col min="7426" max="7426" width="0.75" style="48" customWidth="1"/>
    <col min="7427" max="7427" width="19.125" style="48" customWidth="1"/>
    <col min="7428" max="7428" width="0.75" style="48" customWidth="1"/>
    <col min="7429" max="7429" width="20.75" style="48" customWidth="1"/>
    <col min="7430" max="7430" width="1.625" style="48" customWidth="1"/>
    <col min="7431" max="7431" width="18.375" style="48" customWidth="1"/>
    <col min="7432" max="7432" width="10.75" style="48" customWidth="1"/>
    <col min="7433" max="7433" width="3.625" style="48" customWidth="1"/>
    <col min="7434" max="7434" width="0.75" style="48" customWidth="1"/>
    <col min="7435" max="7435" width="19.125" style="48" customWidth="1"/>
    <col min="7436" max="7436" width="0.75" style="48" customWidth="1"/>
    <col min="7437" max="7437" width="20.75" style="48" customWidth="1"/>
    <col min="7438" max="7438" width="1.625" style="48" customWidth="1"/>
    <col min="7439" max="7439" width="18.375" style="48" customWidth="1"/>
    <col min="7440" max="7680" width="9" style="48"/>
    <col min="7681" max="7681" width="3.625" style="48" customWidth="1"/>
    <col min="7682" max="7682" width="0.75" style="48" customWidth="1"/>
    <col min="7683" max="7683" width="19.125" style="48" customWidth="1"/>
    <col min="7684" max="7684" width="0.75" style="48" customWidth="1"/>
    <col min="7685" max="7685" width="20.75" style="48" customWidth="1"/>
    <col min="7686" max="7686" width="1.625" style="48" customWidth="1"/>
    <col min="7687" max="7687" width="18.375" style="48" customWidth="1"/>
    <col min="7688" max="7688" width="10.75" style="48" customWidth="1"/>
    <col min="7689" max="7689" width="3.625" style="48" customWidth="1"/>
    <col min="7690" max="7690" width="0.75" style="48" customWidth="1"/>
    <col min="7691" max="7691" width="19.125" style="48" customWidth="1"/>
    <col min="7692" max="7692" width="0.75" style="48" customWidth="1"/>
    <col min="7693" max="7693" width="20.75" style="48" customWidth="1"/>
    <col min="7694" max="7694" width="1.625" style="48" customWidth="1"/>
    <col min="7695" max="7695" width="18.375" style="48" customWidth="1"/>
    <col min="7696" max="7936" width="9" style="48"/>
    <col min="7937" max="7937" width="3.625" style="48" customWidth="1"/>
    <col min="7938" max="7938" width="0.75" style="48" customWidth="1"/>
    <col min="7939" max="7939" width="19.125" style="48" customWidth="1"/>
    <col min="7940" max="7940" width="0.75" style="48" customWidth="1"/>
    <col min="7941" max="7941" width="20.75" style="48" customWidth="1"/>
    <col min="7942" max="7942" width="1.625" style="48" customWidth="1"/>
    <col min="7943" max="7943" width="18.375" style="48" customWidth="1"/>
    <col min="7944" max="7944" width="10.75" style="48" customWidth="1"/>
    <col min="7945" max="7945" width="3.625" style="48" customWidth="1"/>
    <col min="7946" max="7946" width="0.75" style="48" customWidth="1"/>
    <col min="7947" max="7947" width="19.125" style="48" customWidth="1"/>
    <col min="7948" max="7948" width="0.75" style="48" customWidth="1"/>
    <col min="7949" max="7949" width="20.75" style="48" customWidth="1"/>
    <col min="7950" max="7950" width="1.625" style="48" customWidth="1"/>
    <col min="7951" max="7951" width="18.375" style="48" customWidth="1"/>
    <col min="7952" max="8192" width="9" style="48"/>
    <col min="8193" max="8193" width="3.625" style="48" customWidth="1"/>
    <col min="8194" max="8194" width="0.75" style="48" customWidth="1"/>
    <col min="8195" max="8195" width="19.125" style="48" customWidth="1"/>
    <col min="8196" max="8196" width="0.75" style="48" customWidth="1"/>
    <col min="8197" max="8197" width="20.75" style="48" customWidth="1"/>
    <col min="8198" max="8198" width="1.625" style="48" customWidth="1"/>
    <col min="8199" max="8199" width="18.375" style="48" customWidth="1"/>
    <col min="8200" max="8200" width="10.75" style="48" customWidth="1"/>
    <col min="8201" max="8201" width="3.625" style="48" customWidth="1"/>
    <col min="8202" max="8202" width="0.75" style="48" customWidth="1"/>
    <col min="8203" max="8203" width="19.125" style="48" customWidth="1"/>
    <col min="8204" max="8204" width="0.75" style="48" customWidth="1"/>
    <col min="8205" max="8205" width="20.75" style="48" customWidth="1"/>
    <col min="8206" max="8206" width="1.625" style="48" customWidth="1"/>
    <col min="8207" max="8207" width="18.375" style="48" customWidth="1"/>
    <col min="8208" max="8448" width="9" style="48"/>
    <col min="8449" max="8449" width="3.625" style="48" customWidth="1"/>
    <col min="8450" max="8450" width="0.75" style="48" customWidth="1"/>
    <col min="8451" max="8451" width="19.125" style="48" customWidth="1"/>
    <col min="8452" max="8452" width="0.75" style="48" customWidth="1"/>
    <col min="8453" max="8453" width="20.75" style="48" customWidth="1"/>
    <col min="8454" max="8454" width="1.625" style="48" customWidth="1"/>
    <col min="8455" max="8455" width="18.375" style="48" customWidth="1"/>
    <col min="8456" max="8456" width="10.75" style="48" customWidth="1"/>
    <col min="8457" max="8457" width="3.625" style="48" customWidth="1"/>
    <col min="8458" max="8458" width="0.75" style="48" customWidth="1"/>
    <col min="8459" max="8459" width="19.125" style="48" customWidth="1"/>
    <col min="8460" max="8460" width="0.75" style="48" customWidth="1"/>
    <col min="8461" max="8461" width="20.75" style="48" customWidth="1"/>
    <col min="8462" max="8462" width="1.625" style="48" customWidth="1"/>
    <col min="8463" max="8463" width="18.375" style="48" customWidth="1"/>
    <col min="8464" max="8704" width="9" style="48"/>
    <col min="8705" max="8705" width="3.625" style="48" customWidth="1"/>
    <col min="8706" max="8706" width="0.75" style="48" customWidth="1"/>
    <col min="8707" max="8707" width="19.125" style="48" customWidth="1"/>
    <col min="8708" max="8708" width="0.75" style="48" customWidth="1"/>
    <col min="8709" max="8709" width="20.75" style="48" customWidth="1"/>
    <col min="8710" max="8710" width="1.625" style="48" customWidth="1"/>
    <col min="8711" max="8711" width="18.375" style="48" customWidth="1"/>
    <col min="8712" max="8712" width="10.75" style="48" customWidth="1"/>
    <col min="8713" max="8713" width="3.625" style="48" customWidth="1"/>
    <col min="8714" max="8714" width="0.75" style="48" customWidth="1"/>
    <col min="8715" max="8715" width="19.125" style="48" customWidth="1"/>
    <col min="8716" max="8716" width="0.75" style="48" customWidth="1"/>
    <col min="8717" max="8717" width="20.75" style="48" customWidth="1"/>
    <col min="8718" max="8718" width="1.625" style="48" customWidth="1"/>
    <col min="8719" max="8719" width="18.375" style="48" customWidth="1"/>
    <col min="8720" max="8960" width="9" style="48"/>
    <col min="8961" max="8961" width="3.625" style="48" customWidth="1"/>
    <col min="8962" max="8962" width="0.75" style="48" customWidth="1"/>
    <col min="8963" max="8963" width="19.125" style="48" customWidth="1"/>
    <col min="8964" max="8964" width="0.75" style="48" customWidth="1"/>
    <col min="8965" max="8965" width="20.75" style="48" customWidth="1"/>
    <col min="8966" max="8966" width="1.625" style="48" customWidth="1"/>
    <col min="8967" max="8967" width="18.375" style="48" customWidth="1"/>
    <col min="8968" max="8968" width="10.75" style="48" customWidth="1"/>
    <col min="8969" max="8969" width="3.625" style="48" customWidth="1"/>
    <col min="8970" max="8970" width="0.75" style="48" customWidth="1"/>
    <col min="8971" max="8971" width="19.125" style="48" customWidth="1"/>
    <col min="8972" max="8972" width="0.75" style="48" customWidth="1"/>
    <col min="8973" max="8973" width="20.75" style="48" customWidth="1"/>
    <col min="8974" max="8974" width="1.625" style="48" customWidth="1"/>
    <col min="8975" max="8975" width="18.375" style="48" customWidth="1"/>
    <col min="8976" max="9216" width="9" style="48"/>
    <col min="9217" max="9217" width="3.625" style="48" customWidth="1"/>
    <col min="9218" max="9218" width="0.75" style="48" customWidth="1"/>
    <col min="9219" max="9219" width="19.125" style="48" customWidth="1"/>
    <col min="9220" max="9220" width="0.75" style="48" customWidth="1"/>
    <col min="9221" max="9221" width="20.75" style="48" customWidth="1"/>
    <col min="9222" max="9222" width="1.625" style="48" customWidth="1"/>
    <col min="9223" max="9223" width="18.375" style="48" customWidth="1"/>
    <col min="9224" max="9224" width="10.75" style="48" customWidth="1"/>
    <col min="9225" max="9225" width="3.625" style="48" customWidth="1"/>
    <col min="9226" max="9226" width="0.75" style="48" customWidth="1"/>
    <col min="9227" max="9227" width="19.125" style="48" customWidth="1"/>
    <col min="9228" max="9228" width="0.75" style="48" customWidth="1"/>
    <col min="9229" max="9229" width="20.75" style="48" customWidth="1"/>
    <col min="9230" max="9230" width="1.625" style="48" customWidth="1"/>
    <col min="9231" max="9231" width="18.375" style="48" customWidth="1"/>
    <col min="9232" max="9472" width="9" style="48"/>
    <col min="9473" max="9473" width="3.625" style="48" customWidth="1"/>
    <col min="9474" max="9474" width="0.75" style="48" customWidth="1"/>
    <col min="9475" max="9475" width="19.125" style="48" customWidth="1"/>
    <col min="9476" max="9476" width="0.75" style="48" customWidth="1"/>
    <col min="9477" max="9477" width="20.75" style="48" customWidth="1"/>
    <col min="9478" max="9478" width="1.625" style="48" customWidth="1"/>
    <col min="9479" max="9479" width="18.375" style="48" customWidth="1"/>
    <col min="9480" max="9480" width="10.75" style="48" customWidth="1"/>
    <col min="9481" max="9481" width="3.625" style="48" customWidth="1"/>
    <col min="9482" max="9482" width="0.75" style="48" customWidth="1"/>
    <col min="9483" max="9483" width="19.125" style="48" customWidth="1"/>
    <col min="9484" max="9484" width="0.75" style="48" customWidth="1"/>
    <col min="9485" max="9485" width="20.75" style="48" customWidth="1"/>
    <col min="9486" max="9486" width="1.625" style="48" customWidth="1"/>
    <col min="9487" max="9487" width="18.375" style="48" customWidth="1"/>
    <col min="9488" max="9728" width="9" style="48"/>
    <col min="9729" max="9729" width="3.625" style="48" customWidth="1"/>
    <col min="9730" max="9730" width="0.75" style="48" customWidth="1"/>
    <col min="9731" max="9731" width="19.125" style="48" customWidth="1"/>
    <col min="9732" max="9732" width="0.75" style="48" customWidth="1"/>
    <col min="9733" max="9733" width="20.75" style="48" customWidth="1"/>
    <col min="9734" max="9734" width="1.625" style="48" customWidth="1"/>
    <col min="9735" max="9735" width="18.375" style="48" customWidth="1"/>
    <col min="9736" max="9736" width="10.75" style="48" customWidth="1"/>
    <col min="9737" max="9737" width="3.625" style="48" customWidth="1"/>
    <col min="9738" max="9738" width="0.75" style="48" customWidth="1"/>
    <col min="9739" max="9739" width="19.125" style="48" customWidth="1"/>
    <col min="9740" max="9740" width="0.75" style="48" customWidth="1"/>
    <col min="9741" max="9741" width="20.75" style="48" customWidth="1"/>
    <col min="9742" max="9742" width="1.625" style="48" customWidth="1"/>
    <col min="9743" max="9743" width="18.375" style="48" customWidth="1"/>
    <col min="9744" max="9984" width="9" style="48"/>
    <col min="9985" max="9985" width="3.625" style="48" customWidth="1"/>
    <col min="9986" max="9986" width="0.75" style="48" customWidth="1"/>
    <col min="9987" max="9987" width="19.125" style="48" customWidth="1"/>
    <col min="9988" max="9988" width="0.75" style="48" customWidth="1"/>
    <col min="9989" max="9989" width="20.75" style="48" customWidth="1"/>
    <col min="9990" max="9990" width="1.625" style="48" customWidth="1"/>
    <col min="9991" max="9991" width="18.375" style="48" customWidth="1"/>
    <col min="9992" max="9992" width="10.75" style="48" customWidth="1"/>
    <col min="9993" max="9993" width="3.625" style="48" customWidth="1"/>
    <col min="9994" max="9994" width="0.75" style="48" customWidth="1"/>
    <col min="9995" max="9995" width="19.125" style="48" customWidth="1"/>
    <col min="9996" max="9996" width="0.75" style="48" customWidth="1"/>
    <col min="9997" max="9997" width="20.75" style="48" customWidth="1"/>
    <col min="9998" max="9998" width="1.625" style="48" customWidth="1"/>
    <col min="9999" max="9999" width="18.375" style="48" customWidth="1"/>
    <col min="10000" max="10240" width="9" style="48"/>
    <col min="10241" max="10241" width="3.625" style="48" customWidth="1"/>
    <col min="10242" max="10242" width="0.75" style="48" customWidth="1"/>
    <col min="10243" max="10243" width="19.125" style="48" customWidth="1"/>
    <col min="10244" max="10244" width="0.75" style="48" customWidth="1"/>
    <col min="10245" max="10245" width="20.75" style="48" customWidth="1"/>
    <col min="10246" max="10246" width="1.625" style="48" customWidth="1"/>
    <col min="10247" max="10247" width="18.375" style="48" customWidth="1"/>
    <col min="10248" max="10248" width="10.75" style="48" customWidth="1"/>
    <col min="10249" max="10249" width="3.625" style="48" customWidth="1"/>
    <col min="10250" max="10250" width="0.75" style="48" customWidth="1"/>
    <col min="10251" max="10251" width="19.125" style="48" customWidth="1"/>
    <col min="10252" max="10252" width="0.75" style="48" customWidth="1"/>
    <col min="10253" max="10253" width="20.75" style="48" customWidth="1"/>
    <col min="10254" max="10254" width="1.625" style="48" customWidth="1"/>
    <col min="10255" max="10255" width="18.375" style="48" customWidth="1"/>
    <col min="10256" max="10496" width="9" style="48"/>
    <col min="10497" max="10497" width="3.625" style="48" customWidth="1"/>
    <col min="10498" max="10498" width="0.75" style="48" customWidth="1"/>
    <col min="10499" max="10499" width="19.125" style="48" customWidth="1"/>
    <col min="10500" max="10500" width="0.75" style="48" customWidth="1"/>
    <col min="10501" max="10501" width="20.75" style="48" customWidth="1"/>
    <col min="10502" max="10502" width="1.625" style="48" customWidth="1"/>
    <col min="10503" max="10503" width="18.375" style="48" customWidth="1"/>
    <col min="10504" max="10504" width="10.75" style="48" customWidth="1"/>
    <col min="10505" max="10505" width="3.625" style="48" customWidth="1"/>
    <col min="10506" max="10506" width="0.75" style="48" customWidth="1"/>
    <col min="10507" max="10507" width="19.125" style="48" customWidth="1"/>
    <col min="10508" max="10508" width="0.75" style="48" customWidth="1"/>
    <col min="10509" max="10509" width="20.75" style="48" customWidth="1"/>
    <col min="10510" max="10510" width="1.625" style="48" customWidth="1"/>
    <col min="10511" max="10511" width="18.375" style="48" customWidth="1"/>
    <col min="10512" max="10752" width="9" style="48"/>
    <col min="10753" max="10753" width="3.625" style="48" customWidth="1"/>
    <col min="10754" max="10754" width="0.75" style="48" customWidth="1"/>
    <col min="10755" max="10755" width="19.125" style="48" customWidth="1"/>
    <col min="10756" max="10756" width="0.75" style="48" customWidth="1"/>
    <col min="10757" max="10757" width="20.75" style="48" customWidth="1"/>
    <col min="10758" max="10758" width="1.625" style="48" customWidth="1"/>
    <col min="10759" max="10759" width="18.375" style="48" customWidth="1"/>
    <col min="10760" max="10760" width="10.75" style="48" customWidth="1"/>
    <col min="10761" max="10761" width="3.625" style="48" customWidth="1"/>
    <col min="10762" max="10762" width="0.75" style="48" customWidth="1"/>
    <col min="10763" max="10763" width="19.125" style="48" customWidth="1"/>
    <col min="10764" max="10764" width="0.75" style="48" customWidth="1"/>
    <col min="10765" max="10765" width="20.75" style="48" customWidth="1"/>
    <col min="10766" max="10766" width="1.625" style="48" customWidth="1"/>
    <col min="10767" max="10767" width="18.375" style="48" customWidth="1"/>
    <col min="10768" max="11008" width="9" style="48"/>
    <col min="11009" max="11009" width="3.625" style="48" customWidth="1"/>
    <col min="11010" max="11010" width="0.75" style="48" customWidth="1"/>
    <col min="11011" max="11011" width="19.125" style="48" customWidth="1"/>
    <col min="11012" max="11012" width="0.75" style="48" customWidth="1"/>
    <col min="11013" max="11013" width="20.75" style="48" customWidth="1"/>
    <col min="11014" max="11014" width="1.625" style="48" customWidth="1"/>
    <col min="11015" max="11015" width="18.375" style="48" customWidth="1"/>
    <col min="11016" max="11016" width="10.75" style="48" customWidth="1"/>
    <col min="11017" max="11017" width="3.625" style="48" customWidth="1"/>
    <col min="11018" max="11018" width="0.75" style="48" customWidth="1"/>
    <col min="11019" max="11019" width="19.125" style="48" customWidth="1"/>
    <col min="11020" max="11020" width="0.75" style="48" customWidth="1"/>
    <col min="11021" max="11021" width="20.75" style="48" customWidth="1"/>
    <col min="11022" max="11022" width="1.625" style="48" customWidth="1"/>
    <col min="11023" max="11023" width="18.375" style="48" customWidth="1"/>
    <col min="11024" max="11264" width="9" style="48"/>
    <col min="11265" max="11265" width="3.625" style="48" customWidth="1"/>
    <col min="11266" max="11266" width="0.75" style="48" customWidth="1"/>
    <col min="11267" max="11267" width="19.125" style="48" customWidth="1"/>
    <col min="11268" max="11268" width="0.75" style="48" customWidth="1"/>
    <col min="11269" max="11269" width="20.75" style="48" customWidth="1"/>
    <col min="11270" max="11270" width="1.625" style="48" customWidth="1"/>
    <col min="11271" max="11271" width="18.375" style="48" customWidth="1"/>
    <col min="11272" max="11272" width="10.75" style="48" customWidth="1"/>
    <col min="11273" max="11273" width="3.625" style="48" customWidth="1"/>
    <col min="11274" max="11274" width="0.75" style="48" customWidth="1"/>
    <col min="11275" max="11275" width="19.125" style="48" customWidth="1"/>
    <col min="11276" max="11276" width="0.75" style="48" customWidth="1"/>
    <col min="11277" max="11277" width="20.75" style="48" customWidth="1"/>
    <col min="11278" max="11278" width="1.625" style="48" customWidth="1"/>
    <col min="11279" max="11279" width="18.375" style="48" customWidth="1"/>
    <col min="11280" max="11520" width="9" style="48"/>
    <col min="11521" max="11521" width="3.625" style="48" customWidth="1"/>
    <col min="11522" max="11522" width="0.75" style="48" customWidth="1"/>
    <col min="11523" max="11523" width="19.125" style="48" customWidth="1"/>
    <col min="11524" max="11524" width="0.75" style="48" customWidth="1"/>
    <col min="11525" max="11525" width="20.75" style="48" customWidth="1"/>
    <col min="11526" max="11526" width="1.625" style="48" customWidth="1"/>
    <col min="11527" max="11527" width="18.375" style="48" customWidth="1"/>
    <col min="11528" max="11528" width="10.75" style="48" customWidth="1"/>
    <col min="11529" max="11529" width="3.625" style="48" customWidth="1"/>
    <col min="11530" max="11530" width="0.75" style="48" customWidth="1"/>
    <col min="11531" max="11531" width="19.125" style="48" customWidth="1"/>
    <col min="11532" max="11532" width="0.75" style="48" customWidth="1"/>
    <col min="11533" max="11533" width="20.75" style="48" customWidth="1"/>
    <col min="11534" max="11534" width="1.625" style="48" customWidth="1"/>
    <col min="11535" max="11535" width="18.375" style="48" customWidth="1"/>
    <col min="11536" max="11776" width="9" style="48"/>
    <col min="11777" max="11777" width="3.625" style="48" customWidth="1"/>
    <col min="11778" max="11778" width="0.75" style="48" customWidth="1"/>
    <col min="11779" max="11779" width="19.125" style="48" customWidth="1"/>
    <col min="11780" max="11780" width="0.75" style="48" customWidth="1"/>
    <col min="11781" max="11781" width="20.75" style="48" customWidth="1"/>
    <col min="11782" max="11782" width="1.625" style="48" customWidth="1"/>
    <col min="11783" max="11783" width="18.375" style="48" customWidth="1"/>
    <col min="11784" max="11784" width="10.75" style="48" customWidth="1"/>
    <col min="11785" max="11785" width="3.625" style="48" customWidth="1"/>
    <col min="11786" max="11786" width="0.75" style="48" customWidth="1"/>
    <col min="11787" max="11787" width="19.125" style="48" customWidth="1"/>
    <col min="11788" max="11788" width="0.75" style="48" customWidth="1"/>
    <col min="11789" max="11789" width="20.75" style="48" customWidth="1"/>
    <col min="11790" max="11790" width="1.625" style="48" customWidth="1"/>
    <col min="11791" max="11791" width="18.375" style="48" customWidth="1"/>
    <col min="11792" max="12032" width="9" style="48"/>
    <col min="12033" max="12033" width="3.625" style="48" customWidth="1"/>
    <col min="12034" max="12034" width="0.75" style="48" customWidth="1"/>
    <col min="12035" max="12035" width="19.125" style="48" customWidth="1"/>
    <col min="12036" max="12036" width="0.75" style="48" customWidth="1"/>
    <col min="12037" max="12037" width="20.75" style="48" customWidth="1"/>
    <col min="12038" max="12038" width="1.625" style="48" customWidth="1"/>
    <col min="12039" max="12039" width="18.375" style="48" customWidth="1"/>
    <col min="12040" max="12040" width="10.75" style="48" customWidth="1"/>
    <col min="12041" max="12041" width="3.625" style="48" customWidth="1"/>
    <col min="12042" max="12042" width="0.75" style="48" customWidth="1"/>
    <col min="12043" max="12043" width="19.125" style="48" customWidth="1"/>
    <col min="12044" max="12044" width="0.75" style="48" customWidth="1"/>
    <col min="12045" max="12045" width="20.75" style="48" customWidth="1"/>
    <col min="12046" max="12046" width="1.625" style="48" customWidth="1"/>
    <col min="12047" max="12047" width="18.375" style="48" customWidth="1"/>
    <col min="12048" max="12288" width="9" style="48"/>
    <col min="12289" max="12289" width="3.625" style="48" customWidth="1"/>
    <col min="12290" max="12290" width="0.75" style="48" customWidth="1"/>
    <col min="12291" max="12291" width="19.125" style="48" customWidth="1"/>
    <col min="12292" max="12292" width="0.75" style="48" customWidth="1"/>
    <col min="12293" max="12293" width="20.75" style="48" customWidth="1"/>
    <col min="12294" max="12294" width="1.625" style="48" customWidth="1"/>
    <col min="12295" max="12295" width="18.375" style="48" customWidth="1"/>
    <col min="12296" max="12296" width="10.75" style="48" customWidth="1"/>
    <col min="12297" max="12297" width="3.625" style="48" customWidth="1"/>
    <col min="12298" max="12298" width="0.75" style="48" customWidth="1"/>
    <col min="12299" max="12299" width="19.125" style="48" customWidth="1"/>
    <col min="12300" max="12300" width="0.75" style="48" customWidth="1"/>
    <col min="12301" max="12301" width="20.75" style="48" customWidth="1"/>
    <col min="12302" max="12302" width="1.625" style="48" customWidth="1"/>
    <col min="12303" max="12303" width="18.375" style="48" customWidth="1"/>
    <col min="12304" max="12544" width="9" style="48"/>
    <col min="12545" max="12545" width="3.625" style="48" customWidth="1"/>
    <col min="12546" max="12546" width="0.75" style="48" customWidth="1"/>
    <col min="12547" max="12547" width="19.125" style="48" customWidth="1"/>
    <col min="12548" max="12548" width="0.75" style="48" customWidth="1"/>
    <col min="12549" max="12549" width="20.75" style="48" customWidth="1"/>
    <col min="12550" max="12550" width="1.625" style="48" customWidth="1"/>
    <col min="12551" max="12551" width="18.375" style="48" customWidth="1"/>
    <col min="12552" max="12552" width="10.75" style="48" customWidth="1"/>
    <col min="12553" max="12553" width="3.625" style="48" customWidth="1"/>
    <col min="12554" max="12554" width="0.75" style="48" customWidth="1"/>
    <col min="12555" max="12555" width="19.125" style="48" customWidth="1"/>
    <col min="12556" max="12556" width="0.75" style="48" customWidth="1"/>
    <col min="12557" max="12557" width="20.75" style="48" customWidth="1"/>
    <col min="12558" max="12558" width="1.625" style="48" customWidth="1"/>
    <col min="12559" max="12559" width="18.375" style="48" customWidth="1"/>
    <col min="12560" max="12800" width="9" style="48"/>
    <col min="12801" max="12801" width="3.625" style="48" customWidth="1"/>
    <col min="12802" max="12802" width="0.75" style="48" customWidth="1"/>
    <col min="12803" max="12803" width="19.125" style="48" customWidth="1"/>
    <col min="12804" max="12804" width="0.75" style="48" customWidth="1"/>
    <col min="12805" max="12805" width="20.75" style="48" customWidth="1"/>
    <col min="12806" max="12806" width="1.625" style="48" customWidth="1"/>
    <col min="12807" max="12807" width="18.375" style="48" customWidth="1"/>
    <col min="12808" max="12808" width="10.75" style="48" customWidth="1"/>
    <col min="12809" max="12809" width="3.625" style="48" customWidth="1"/>
    <col min="12810" max="12810" width="0.75" style="48" customWidth="1"/>
    <col min="12811" max="12811" width="19.125" style="48" customWidth="1"/>
    <col min="12812" max="12812" width="0.75" style="48" customWidth="1"/>
    <col min="12813" max="12813" width="20.75" style="48" customWidth="1"/>
    <col min="12814" max="12814" width="1.625" style="48" customWidth="1"/>
    <col min="12815" max="12815" width="18.375" style="48" customWidth="1"/>
    <col min="12816" max="13056" width="9" style="48"/>
    <col min="13057" max="13057" width="3.625" style="48" customWidth="1"/>
    <col min="13058" max="13058" width="0.75" style="48" customWidth="1"/>
    <col min="13059" max="13059" width="19.125" style="48" customWidth="1"/>
    <col min="13060" max="13060" width="0.75" style="48" customWidth="1"/>
    <col min="13061" max="13061" width="20.75" style="48" customWidth="1"/>
    <col min="13062" max="13062" width="1.625" style="48" customWidth="1"/>
    <col min="13063" max="13063" width="18.375" style="48" customWidth="1"/>
    <col min="13064" max="13064" width="10.75" style="48" customWidth="1"/>
    <col min="13065" max="13065" width="3.625" style="48" customWidth="1"/>
    <col min="13066" max="13066" width="0.75" style="48" customWidth="1"/>
    <col min="13067" max="13067" width="19.125" style="48" customWidth="1"/>
    <col min="13068" max="13068" width="0.75" style="48" customWidth="1"/>
    <col min="13069" max="13069" width="20.75" style="48" customWidth="1"/>
    <col min="13070" max="13070" width="1.625" style="48" customWidth="1"/>
    <col min="13071" max="13071" width="18.375" style="48" customWidth="1"/>
    <col min="13072" max="13312" width="9" style="48"/>
    <col min="13313" max="13313" width="3.625" style="48" customWidth="1"/>
    <col min="13314" max="13314" width="0.75" style="48" customWidth="1"/>
    <col min="13315" max="13315" width="19.125" style="48" customWidth="1"/>
    <col min="13316" max="13316" width="0.75" style="48" customWidth="1"/>
    <col min="13317" max="13317" width="20.75" style="48" customWidth="1"/>
    <col min="13318" max="13318" width="1.625" style="48" customWidth="1"/>
    <col min="13319" max="13319" width="18.375" style="48" customWidth="1"/>
    <col min="13320" max="13320" width="10.75" style="48" customWidth="1"/>
    <col min="13321" max="13321" width="3.625" style="48" customWidth="1"/>
    <col min="13322" max="13322" width="0.75" style="48" customWidth="1"/>
    <col min="13323" max="13323" width="19.125" style="48" customWidth="1"/>
    <col min="13324" max="13324" width="0.75" style="48" customWidth="1"/>
    <col min="13325" max="13325" width="20.75" style="48" customWidth="1"/>
    <col min="13326" max="13326" width="1.625" style="48" customWidth="1"/>
    <col min="13327" max="13327" width="18.375" style="48" customWidth="1"/>
    <col min="13328" max="13568" width="9" style="48"/>
    <col min="13569" max="13569" width="3.625" style="48" customWidth="1"/>
    <col min="13570" max="13570" width="0.75" style="48" customWidth="1"/>
    <col min="13571" max="13571" width="19.125" style="48" customWidth="1"/>
    <col min="13572" max="13572" width="0.75" style="48" customWidth="1"/>
    <col min="13573" max="13573" width="20.75" style="48" customWidth="1"/>
    <col min="13574" max="13574" width="1.625" style="48" customWidth="1"/>
    <col min="13575" max="13575" width="18.375" style="48" customWidth="1"/>
    <col min="13576" max="13576" width="10.75" style="48" customWidth="1"/>
    <col min="13577" max="13577" width="3.625" style="48" customWidth="1"/>
    <col min="13578" max="13578" width="0.75" style="48" customWidth="1"/>
    <col min="13579" max="13579" width="19.125" style="48" customWidth="1"/>
    <col min="13580" max="13580" width="0.75" style="48" customWidth="1"/>
    <col min="13581" max="13581" width="20.75" style="48" customWidth="1"/>
    <col min="13582" max="13582" width="1.625" style="48" customWidth="1"/>
    <col min="13583" max="13583" width="18.375" style="48" customWidth="1"/>
    <col min="13584" max="13824" width="9" style="48"/>
    <col min="13825" max="13825" width="3.625" style="48" customWidth="1"/>
    <col min="13826" max="13826" width="0.75" style="48" customWidth="1"/>
    <col min="13827" max="13827" width="19.125" style="48" customWidth="1"/>
    <col min="13828" max="13828" width="0.75" style="48" customWidth="1"/>
    <col min="13829" max="13829" width="20.75" style="48" customWidth="1"/>
    <col min="13830" max="13830" width="1.625" style="48" customWidth="1"/>
    <col min="13831" max="13831" width="18.375" style="48" customWidth="1"/>
    <col min="13832" max="13832" width="10.75" style="48" customWidth="1"/>
    <col min="13833" max="13833" width="3.625" style="48" customWidth="1"/>
    <col min="13834" max="13834" width="0.75" style="48" customWidth="1"/>
    <col min="13835" max="13835" width="19.125" style="48" customWidth="1"/>
    <col min="13836" max="13836" width="0.75" style="48" customWidth="1"/>
    <col min="13837" max="13837" width="20.75" style="48" customWidth="1"/>
    <col min="13838" max="13838" width="1.625" style="48" customWidth="1"/>
    <col min="13839" max="13839" width="18.375" style="48" customWidth="1"/>
    <col min="13840" max="14080" width="9" style="48"/>
    <col min="14081" max="14081" width="3.625" style="48" customWidth="1"/>
    <col min="14082" max="14082" width="0.75" style="48" customWidth="1"/>
    <col min="14083" max="14083" width="19.125" style="48" customWidth="1"/>
    <col min="14084" max="14084" width="0.75" style="48" customWidth="1"/>
    <col min="14085" max="14085" width="20.75" style="48" customWidth="1"/>
    <col min="14086" max="14086" width="1.625" style="48" customWidth="1"/>
    <col min="14087" max="14087" width="18.375" style="48" customWidth="1"/>
    <col min="14088" max="14088" width="10.75" style="48" customWidth="1"/>
    <col min="14089" max="14089" width="3.625" style="48" customWidth="1"/>
    <col min="14090" max="14090" width="0.75" style="48" customWidth="1"/>
    <col min="14091" max="14091" width="19.125" style="48" customWidth="1"/>
    <col min="14092" max="14092" width="0.75" style="48" customWidth="1"/>
    <col min="14093" max="14093" width="20.75" style="48" customWidth="1"/>
    <col min="14094" max="14094" width="1.625" style="48" customWidth="1"/>
    <col min="14095" max="14095" width="18.375" style="48" customWidth="1"/>
    <col min="14096" max="14336" width="9" style="48"/>
    <col min="14337" max="14337" width="3.625" style="48" customWidth="1"/>
    <col min="14338" max="14338" width="0.75" style="48" customWidth="1"/>
    <col min="14339" max="14339" width="19.125" style="48" customWidth="1"/>
    <col min="14340" max="14340" width="0.75" style="48" customWidth="1"/>
    <col min="14341" max="14341" width="20.75" style="48" customWidth="1"/>
    <col min="14342" max="14342" width="1.625" style="48" customWidth="1"/>
    <col min="14343" max="14343" width="18.375" style="48" customWidth="1"/>
    <col min="14344" max="14344" width="10.75" style="48" customWidth="1"/>
    <col min="14345" max="14345" width="3.625" style="48" customWidth="1"/>
    <col min="14346" max="14346" width="0.75" style="48" customWidth="1"/>
    <col min="14347" max="14347" width="19.125" style="48" customWidth="1"/>
    <col min="14348" max="14348" width="0.75" style="48" customWidth="1"/>
    <col min="14349" max="14349" width="20.75" style="48" customWidth="1"/>
    <col min="14350" max="14350" width="1.625" style="48" customWidth="1"/>
    <col min="14351" max="14351" width="18.375" style="48" customWidth="1"/>
    <col min="14352" max="14592" width="9" style="48"/>
    <col min="14593" max="14593" width="3.625" style="48" customWidth="1"/>
    <col min="14594" max="14594" width="0.75" style="48" customWidth="1"/>
    <col min="14595" max="14595" width="19.125" style="48" customWidth="1"/>
    <col min="14596" max="14596" width="0.75" style="48" customWidth="1"/>
    <col min="14597" max="14597" width="20.75" style="48" customWidth="1"/>
    <col min="14598" max="14598" width="1.625" style="48" customWidth="1"/>
    <col min="14599" max="14599" width="18.375" style="48" customWidth="1"/>
    <col min="14600" max="14600" width="10.75" style="48" customWidth="1"/>
    <col min="14601" max="14601" width="3.625" style="48" customWidth="1"/>
    <col min="14602" max="14602" width="0.75" style="48" customWidth="1"/>
    <col min="14603" max="14603" width="19.125" style="48" customWidth="1"/>
    <col min="14604" max="14604" width="0.75" style="48" customWidth="1"/>
    <col min="14605" max="14605" width="20.75" style="48" customWidth="1"/>
    <col min="14606" max="14606" width="1.625" style="48" customWidth="1"/>
    <col min="14607" max="14607" width="18.375" style="48" customWidth="1"/>
    <col min="14608" max="14848" width="9" style="48"/>
    <col min="14849" max="14849" width="3.625" style="48" customWidth="1"/>
    <col min="14850" max="14850" width="0.75" style="48" customWidth="1"/>
    <col min="14851" max="14851" width="19.125" style="48" customWidth="1"/>
    <col min="14852" max="14852" width="0.75" style="48" customWidth="1"/>
    <col min="14853" max="14853" width="20.75" style="48" customWidth="1"/>
    <col min="14854" max="14854" width="1.625" style="48" customWidth="1"/>
    <col min="14855" max="14855" width="18.375" style="48" customWidth="1"/>
    <col min="14856" max="14856" width="10.75" style="48" customWidth="1"/>
    <col min="14857" max="14857" width="3.625" style="48" customWidth="1"/>
    <col min="14858" max="14858" width="0.75" style="48" customWidth="1"/>
    <col min="14859" max="14859" width="19.125" style="48" customWidth="1"/>
    <col min="14860" max="14860" width="0.75" style="48" customWidth="1"/>
    <col min="14861" max="14861" width="20.75" style="48" customWidth="1"/>
    <col min="14862" max="14862" width="1.625" style="48" customWidth="1"/>
    <col min="14863" max="14863" width="18.375" style="48" customWidth="1"/>
    <col min="14864" max="15104" width="9" style="48"/>
    <col min="15105" max="15105" width="3.625" style="48" customWidth="1"/>
    <col min="15106" max="15106" width="0.75" style="48" customWidth="1"/>
    <col min="15107" max="15107" width="19.125" style="48" customWidth="1"/>
    <col min="15108" max="15108" width="0.75" style="48" customWidth="1"/>
    <col min="15109" max="15109" width="20.75" style="48" customWidth="1"/>
    <col min="15110" max="15110" width="1.625" style="48" customWidth="1"/>
    <col min="15111" max="15111" width="18.375" style="48" customWidth="1"/>
    <col min="15112" max="15112" width="10.75" style="48" customWidth="1"/>
    <col min="15113" max="15113" width="3.625" style="48" customWidth="1"/>
    <col min="15114" max="15114" width="0.75" style="48" customWidth="1"/>
    <col min="15115" max="15115" width="19.125" style="48" customWidth="1"/>
    <col min="15116" max="15116" width="0.75" style="48" customWidth="1"/>
    <col min="15117" max="15117" width="20.75" style="48" customWidth="1"/>
    <col min="15118" max="15118" width="1.625" style="48" customWidth="1"/>
    <col min="15119" max="15119" width="18.375" style="48" customWidth="1"/>
    <col min="15120" max="15360" width="9" style="48"/>
    <col min="15361" max="15361" width="3.625" style="48" customWidth="1"/>
    <col min="15362" max="15362" width="0.75" style="48" customWidth="1"/>
    <col min="15363" max="15363" width="19.125" style="48" customWidth="1"/>
    <col min="15364" max="15364" width="0.75" style="48" customWidth="1"/>
    <col min="15365" max="15365" width="20.75" style="48" customWidth="1"/>
    <col min="15366" max="15366" width="1.625" style="48" customWidth="1"/>
    <col min="15367" max="15367" width="18.375" style="48" customWidth="1"/>
    <col min="15368" max="15368" width="10.75" style="48" customWidth="1"/>
    <col min="15369" max="15369" width="3.625" style="48" customWidth="1"/>
    <col min="15370" max="15370" width="0.75" style="48" customWidth="1"/>
    <col min="15371" max="15371" width="19.125" style="48" customWidth="1"/>
    <col min="15372" max="15372" width="0.75" style="48" customWidth="1"/>
    <col min="15373" max="15373" width="20.75" style="48" customWidth="1"/>
    <col min="15374" max="15374" width="1.625" style="48" customWidth="1"/>
    <col min="15375" max="15375" width="18.375" style="48" customWidth="1"/>
    <col min="15376" max="15616" width="9" style="48"/>
    <col min="15617" max="15617" width="3.625" style="48" customWidth="1"/>
    <col min="15618" max="15618" width="0.75" style="48" customWidth="1"/>
    <col min="15619" max="15619" width="19.125" style="48" customWidth="1"/>
    <col min="15620" max="15620" width="0.75" style="48" customWidth="1"/>
    <col min="15621" max="15621" width="20.75" style="48" customWidth="1"/>
    <col min="15622" max="15622" width="1.625" style="48" customWidth="1"/>
    <col min="15623" max="15623" width="18.375" style="48" customWidth="1"/>
    <col min="15624" max="15624" width="10.75" style="48" customWidth="1"/>
    <col min="15625" max="15625" width="3.625" style="48" customWidth="1"/>
    <col min="15626" max="15626" width="0.75" style="48" customWidth="1"/>
    <col min="15627" max="15627" width="19.125" style="48" customWidth="1"/>
    <col min="15628" max="15628" width="0.75" style="48" customWidth="1"/>
    <col min="15629" max="15629" width="20.75" style="48" customWidth="1"/>
    <col min="15630" max="15630" width="1.625" style="48" customWidth="1"/>
    <col min="15631" max="15631" width="18.375" style="48" customWidth="1"/>
    <col min="15632" max="15872" width="9" style="48"/>
    <col min="15873" max="15873" width="3.625" style="48" customWidth="1"/>
    <col min="15874" max="15874" width="0.75" style="48" customWidth="1"/>
    <col min="15875" max="15875" width="19.125" style="48" customWidth="1"/>
    <col min="15876" max="15876" width="0.75" style="48" customWidth="1"/>
    <col min="15877" max="15877" width="20.75" style="48" customWidth="1"/>
    <col min="15878" max="15878" width="1.625" style="48" customWidth="1"/>
    <col min="15879" max="15879" width="18.375" style="48" customWidth="1"/>
    <col min="15880" max="15880" width="10.75" style="48" customWidth="1"/>
    <col min="15881" max="15881" width="3.625" style="48" customWidth="1"/>
    <col min="15882" max="15882" width="0.75" style="48" customWidth="1"/>
    <col min="15883" max="15883" width="19.125" style="48" customWidth="1"/>
    <col min="15884" max="15884" width="0.75" style="48" customWidth="1"/>
    <col min="15885" max="15885" width="20.75" style="48" customWidth="1"/>
    <col min="15886" max="15886" width="1.625" style="48" customWidth="1"/>
    <col min="15887" max="15887" width="18.375" style="48" customWidth="1"/>
    <col min="15888" max="16128" width="9" style="48"/>
    <col min="16129" max="16129" width="3.625" style="48" customWidth="1"/>
    <col min="16130" max="16130" width="0.75" style="48" customWidth="1"/>
    <col min="16131" max="16131" width="19.125" style="48" customWidth="1"/>
    <col min="16132" max="16132" width="0.75" style="48" customWidth="1"/>
    <col min="16133" max="16133" width="20.75" style="48" customWidth="1"/>
    <col min="16134" max="16134" width="1.625" style="48" customWidth="1"/>
    <col min="16135" max="16135" width="18.375" style="48" customWidth="1"/>
    <col min="16136" max="16136" width="10.75" style="48" customWidth="1"/>
    <col min="16137" max="16137" width="3.625" style="48" customWidth="1"/>
    <col min="16138" max="16138" width="0.75" style="48" customWidth="1"/>
    <col min="16139" max="16139" width="19.125" style="48" customWidth="1"/>
    <col min="16140" max="16140" width="0.75" style="48" customWidth="1"/>
    <col min="16141" max="16141" width="20.75" style="48" customWidth="1"/>
    <col min="16142" max="16142" width="1.625" style="48" customWidth="1"/>
    <col min="16143" max="16143" width="18.375" style="48" customWidth="1"/>
    <col min="16144" max="16384" width="9" style="48"/>
  </cols>
  <sheetData>
    <row r="1" spans="1:15" s="9" customFormat="1" ht="14.25" x14ac:dyDescent="0.15">
      <c r="A1" s="8"/>
      <c r="B1" s="8"/>
      <c r="C1" s="8"/>
      <c r="D1" s="8"/>
      <c r="G1" s="10"/>
      <c r="H1" s="11"/>
      <c r="I1" s="8"/>
      <c r="J1" s="8"/>
      <c r="K1" s="8"/>
      <c r="L1" s="8"/>
      <c r="O1" s="10"/>
    </row>
    <row r="2" spans="1:15" s="9" customFormat="1" ht="14.25" x14ac:dyDescent="0.15">
      <c r="A2" s="8"/>
      <c r="B2" s="8"/>
      <c r="C2" s="8"/>
      <c r="D2" s="8"/>
      <c r="G2" s="10"/>
      <c r="H2" s="11"/>
      <c r="I2" s="8"/>
      <c r="J2" s="8"/>
      <c r="K2" s="8"/>
      <c r="L2" s="8"/>
      <c r="O2" s="10"/>
    </row>
    <row r="3" spans="1:15" s="9" customFormat="1" ht="14.25" x14ac:dyDescent="0.15">
      <c r="A3" s="8"/>
      <c r="B3" s="8"/>
      <c r="C3" s="8"/>
      <c r="D3" s="8"/>
      <c r="G3" s="10"/>
      <c r="H3" s="11"/>
      <c r="I3" s="8"/>
      <c r="J3" s="8"/>
      <c r="K3" s="8"/>
      <c r="L3" s="8"/>
      <c r="O3" s="10"/>
    </row>
    <row r="4" spans="1:15" s="9" customFormat="1" ht="14.25" x14ac:dyDescent="0.15">
      <c r="A4" s="8"/>
      <c r="B4" s="8"/>
      <c r="C4" s="8"/>
      <c r="D4" s="8"/>
      <c r="G4" s="10"/>
      <c r="H4" s="11"/>
      <c r="I4" s="8"/>
      <c r="J4" s="8"/>
      <c r="K4" s="8"/>
      <c r="L4" s="8"/>
      <c r="O4" s="10"/>
    </row>
    <row r="5" spans="1:15" s="9" customFormat="1" ht="14.25" x14ac:dyDescent="0.15">
      <c r="A5" s="8"/>
      <c r="B5" s="8"/>
      <c r="C5" s="8"/>
      <c r="D5" s="8"/>
      <c r="G5" s="10"/>
      <c r="H5" s="11"/>
      <c r="I5" s="8"/>
      <c r="J5" s="8"/>
      <c r="K5" s="8"/>
      <c r="L5" s="8"/>
      <c r="O5" s="10"/>
    </row>
    <row r="6" spans="1:15" s="9" customFormat="1" ht="14.25" x14ac:dyDescent="0.15">
      <c r="A6" s="8"/>
      <c r="B6" s="8"/>
      <c r="C6" s="8"/>
      <c r="D6" s="8"/>
      <c r="G6" s="10"/>
      <c r="H6" s="11"/>
      <c r="I6" s="8"/>
      <c r="J6" s="8"/>
      <c r="K6" s="8"/>
      <c r="L6" s="8"/>
      <c r="O6" s="10"/>
    </row>
    <row r="7" spans="1:15" s="9" customFormat="1" ht="14.25" x14ac:dyDescent="0.15">
      <c r="A7" s="8"/>
      <c r="B7" s="8"/>
      <c r="C7" s="8"/>
      <c r="D7" s="8"/>
      <c r="G7" s="10"/>
      <c r="H7" s="11"/>
      <c r="I7" s="8"/>
      <c r="J7" s="8"/>
      <c r="K7" s="8"/>
      <c r="L7" s="8"/>
      <c r="O7" s="10"/>
    </row>
    <row r="8" spans="1:15" s="9" customFormat="1" ht="14.25" x14ac:dyDescent="0.15">
      <c r="A8" s="8"/>
      <c r="B8" s="8"/>
      <c r="C8" s="8"/>
      <c r="D8" s="8"/>
      <c r="G8" s="10"/>
      <c r="H8" s="11"/>
      <c r="I8" s="8"/>
      <c r="J8" s="8"/>
      <c r="K8" s="8"/>
      <c r="L8" s="8"/>
      <c r="O8" s="10"/>
    </row>
    <row r="9" spans="1:15" s="9" customFormat="1" ht="14.25" x14ac:dyDescent="0.15">
      <c r="A9" s="8"/>
      <c r="B9" s="8"/>
      <c r="C9" s="8"/>
      <c r="D9" s="8"/>
      <c r="G9" s="10"/>
      <c r="H9" s="11"/>
      <c r="I9" s="8"/>
      <c r="J9" s="8"/>
      <c r="K9" s="8"/>
      <c r="L9" s="8"/>
      <c r="O9" s="10"/>
    </row>
    <row r="10" spans="1:15" s="9" customFormat="1" ht="14.25" x14ac:dyDescent="0.15">
      <c r="A10" s="8"/>
      <c r="B10" s="8"/>
      <c r="C10" s="8"/>
      <c r="D10" s="8"/>
      <c r="G10" s="10"/>
      <c r="H10" s="11"/>
      <c r="I10" s="8"/>
      <c r="J10" s="8"/>
      <c r="K10" s="8"/>
      <c r="L10" s="8"/>
      <c r="O10" s="10"/>
    </row>
    <row r="11" spans="1:15" s="9" customFormat="1" ht="22.5" customHeight="1" x14ac:dyDescent="0.15">
      <c r="A11" s="12" t="s">
        <v>2</v>
      </c>
      <c r="B11" s="12"/>
      <c r="C11" s="13"/>
      <c r="D11" s="13"/>
      <c r="E11" s="11"/>
      <c r="F11" s="11"/>
      <c r="G11" s="14" t="s">
        <v>3</v>
      </c>
      <c r="H11" s="11"/>
      <c r="I11" s="12" t="s">
        <v>4</v>
      </c>
      <c r="J11" s="12"/>
      <c r="K11" s="13"/>
      <c r="L11" s="13"/>
      <c r="M11" s="11"/>
      <c r="N11" s="11"/>
      <c r="O11" s="14" t="s">
        <v>3</v>
      </c>
    </row>
    <row r="12" spans="1:15" s="17" customFormat="1" ht="27.75" customHeight="1" x14ac:dyDescent="0.15">
      <c r="A12" s="174" t="s">
        <v>5</v>
      </c>
      <c r="B12" s="175"/>
      <c r="C12" s="175"/>
      <c r="D12" s="175"/>
      <c r="E12" s="175"/>
      <c r="F12" s="176"/>
      <c r="G12" s="15" t="s">
        <v>6</v>
      </c>
      <c r="H12" s="16"/>
      <c r="I12" s="174" t="s">
        <v>5</v>
      </c>
      <c r="J12" s="175"/>
      <c r="K12" s="175"/>
      <c r="L12" s="175"/>
      <c r="M12" s="175"/>
      <c r="N12" s="176"/>
      <c r="O12" s="15" t="s">
        <v>6</v>
      </c>
    </row>
    <row r="13" spans="1:15" s="17" customFormat="1" ht="27.75" customHeight="1" x14ac:dyDescent="0.15">
      <c r="A13" s="18" t="s">
        <v>7</v>
      </c>
      <c r="B13" s="19"/>
      <c r="C13" s="177" t="s">
        <v>8</v>
      </c>
      <c r="D13" s="177"/>
      <c r="E13" s="177"/>
      <c r="F13" s="20"/>
      <c r="G13" s="21">
        <v>70870719</v>
      </c>
      <c r="H13" s="16"/>
      <c r="I13" s="18" t="s">
        <v>7</v>
      </c>
      <c r="J13" s="19"/>
      <c r="K13" s="177" t="s">
        <v>8</v>
      </c>
      <c r="L13" s="177"/>
      <c r="M13" s="177"/>
      <c r="N13" s="20"/>
      <c r="O13" s="21">
        <v>13191639</v>
      </c>
    </row>
    <row r="14" spans="1:15" s="26" customFormat="1" ht="27.75" customHeight="1" x14ac:dyDescent="0.15">
      <c r="A14" s="22" t="s">
        <v>9</v>
      </c>
      <c r="B14" s="23"/>
      <c r="C14" s="177" t="s">
        <v>10</v>
      </c>
      <c r="D14" s="177"/>
      <c r="E14" s="177"/>
      <c r="F14" s="24"/>
      <c r="G14" s="25">
        <v>68189498</v>
      </c>
      <c r="I14" s="22" t="s">
        <v>9</v>
      </c>
      <c r="J14" s="23"/>
      <c r="K14" s="177" t="s">
        <v>10</v>
      </c>
      <c r="L14" s="177"/>
      <c r="M14" s="177"/>
      <c r="N14" s="24"/>
      <c r="O14" s="25">
        <v>13115896</v>
      </c>
    </row>
    <row r="15" spans="1:15" s="26" customFormat="1" ht="27.75" customHeight="1" x14ac:dyDescent="0.15">
      <c r="A15" s="27" t="s">
        <v>11</v>
      </c>
      <c r="B15" s="28"/>
      <c r="C15" s="178" t="s">
        <v>12</v>
      </c>
      <c r="D15" s="178"/>
      <c r="E15" s="177"/>
      <c r="F15" s="24"/>
      <c r="G15" s="25">
        <v>2681221</v>
      </c>
      <c r="I15" s="27" t="s">
        <v>11</v>
      </c>
      <c r="J15" s="28"/>
      <c r="K15" s="178" t="s">
        <v>12</v>
      </c>
      <c r="L15" s="178"/>
      <c r="M15" s="177"/>
      <c r="N15" s="24"/>
      <c r="O15" s="25">
        <v>75743</v>
      </c>
    </row>
    <row r="16" spans="1:15" s="26" customFormat="1" ht="27.75" customHeight="1" x14ac:dyDescent="0.15">
      <c r="A16" s="29"/>
      <c r="B16" s="30"/>
      <c r="C16" s="31"/>
      <c r="D16" s="31"/>
      <c r="E16" s="32" t="s">
        <v>13</v>
      </c>
      <c r="F16" s="33"/>
      <c r="G16" s="25">
        <v>504053</v>
      </c>
      <c r="I16" s="29"/>
      <c r="J16" s="30"/>
      <c r="K16" s="31"/>
      <c r="L16" s="31"/>
      <c r="M16" s="32" t="s">
        <v>13</v>
      </c>
      <c r="N16" s="33"/>
      <c r="O16" s="25">
        <v>0</v>
      </c>
    </row>
    <row r="17" spans="1:15" s="26" customFormat="1" ht="27.75" customHeight="1" x14ac:dyDescent="0.15">
      <c r="A17" s="29" t="s">
        <v>14</v>
      </c>
      <c r="B17" s="30"/>
      <c r="C17" s="34" t="s">
        <v>15</v>
      </c>
      <c r="D17" s="34"/>
      <c r="E17" s="32" t="s">
        <v>16</v>
      </c>
      <c r="F17" s="33"/>
      <c r="G17" s="25">
        <v>146928</v>
      </c>
      <c r="I17" s="29" t="s">
        <v>14</v>
      </c>
      <c r="J17" s="30"/>
      <c r="K17" s="34" t="s">
        <v>15</v>
      </c>
      <c r="L17" s="34"/>
      <c r="M17" s="32" t="s">
        <v>16</v>
      </c>
      <c r="N17" s="33"/>
      <c r="O17" s="25">
        <v>0</v>
      </c>
    </row>
    <row r="18" spans="1:15" s="26" customFormat="1" ht="27.75" customHeight="1" x14ac:dyDescent="0.15">
      <c r="A18" s="29"/>
      <c r="B18" s="30"/>
      <c r="C18" s="34" t="s">
        <v>17</v>
      </c>
      <c r="D18" s="34"/>
      <c r="E18" s="35" t="s">
        <v>18</v>
      </c>
      <c r="F18" s="36"/>
      <c r="G18" s="37">
        <v>40823</v>
      </c>
      <c r="I18" s="29"/>
      <c r="J18" s="30"/>
      <c r="K18" s="34" t="s">
        <v>17</v>
      </c>
      <c r="L18" s="34"/>
      <c r="M18" s="35" t="s">
        <v>18</v>
      </c>
      <c r="N18" s="36"/>
      <c r="O18" s="37">
        <v>0</v>
      </c>
    </row>
    <row r="19" spans="1:15" s="26" customFormat="1" ht="27.75" customHeight="1" x14ac:dyDescent="0.15">
      <c r="A19" s="29"/>
      <c r="B19" s="30"/>
      <c r="C19" s="31"/>
      <c r="D19" s="38"/>
      <c r="E19" s="179" t="s">
        <v>19</v>
      </c>
      <c r="F19" s="180"/>
      <c r="G19" s="39">
        <v>691804</v>
      </c>
      <c r="I19" s="29"/>
      <c r="J19" s="30"/>
      <c r="K19" s="31"/>
      <c r="L19" s="38"/>
      <c r="M19" s="179" t="s">
        <v>19</v>
      </c>
      <c r="N19" s="180"/>
      <c r="O19" s="39">
        <v>0</v>
      </c>
    </row>
    <row r="20" spans="1:15" s="26" customFormat="1" ht="27.75" customHeight="1" x14ac:dyDescent="0.15">
      <c r="A20" s="27" t="s">
        <v>20</v>
      </c>
      <c r="B20" s="28"/>
      <c r="C20" s="178" t="s">
        <v>21</v>
      </c>
      <c r="D20" s="178"/>
      <c r="E20" s="178"/>
      <c r="F20" s="40"/>
      <c r="G20" s="37">
        <v>1989417</v>
      </c>
      <c r="I20" s="27" t="s">
        <v>20</v>
      </c>
      <c r="J20" s="28"/>
      <c r="K20" s="178" t="s">
        <v>21</v>
      </c>
      <c r="L20" s="178"/>
      <c r="M20" s="178"/>
      <c r="N20" s="40"/>
      <c r="O20" s="37">
        <v>75743</v>
      </c>
    </row>
    <row r="21" spans="1:15" s="26" customFormat="1" ht="27.75" customHeight="1" x14ac:dyDescent="0.15">
      <c r="A21" s="29" t="s">
        <v>22</v>
      </c>
      <c r="B21" s="30"/>
      <c r="C21" s="181" t="s">
        <v>23</v>
      </c>
      <c r="D21" s="181"/>
      <c r="E21" s="181"/>
      <c r="F21" s="41"/>
      <c r="G21" s="39">
        <v>0</v>
      </c>
      <c r="I21" s="29" t="s">
        <v>22</v>
      </c>
      <c r="J21" s="30"/>
      <c r="K21" s="181" t="s">
        <v>23</v>
      </c>
      <c r="L21" s="181"/>
      <c r="M21" s="181"/>
      <c r="N21" s="41"/>
      <c r="O21" s="39">
        <v>0</v>
      </c>
    </row>
    <row r="22" spans="1:15" s="26" customFormat="1" ht="27.75" customHeight="1" x14ac:dyDescent="0.15">
      <c r="A22" s="42"/>
      <c r="B22" s="43"/>
      <c r="C22" s="182" t="s">
        <v>24</v>
      </c>
      <c r="D22" s="182"/>
      <c r="E22" s="182"/>
      <c r="F22" s="44"/>
      <c r="G22" s="45"/>
      <c r="I22" s="42"/>
      <c r="J22" s="43"/>
      <c r="K22" s="182" t="s">
        <v>24</v>
      </c>
      <c r="L22" s="182"/>
      <c r="M22" s="182"/>
      <c r="N22" s="44"/>
      <c r="O22" s="45"/>
    </row>
    <row r="23" spans="1:15" ht="25.5" customHeight="1" x14ac:dyDescent="0.15">
      <c r="H23" s="26"/>
    </row>
    <row r="24" spans="1:15" ht="25.5" customHeight="1" x14ac:dyDescent="0.15">
      <c r="H24" s="26"/>
    </row>
    <row r="27" spans="1:15" s="9" customFormat="1" ht="14.25" x14ac:dyDescent="0.15">
      <c r="A27" s="8"/>
      <c r="B27" s="8"/>
      <c r="C27" s="8"/>
      <c r="D27" s="8"/>
      <c r="G27" s="10"/>
      <c r="H27" s="11"/>
      <c r="I27" s="8"/>
      <c r="J27" s="8"/>
      <c r="K27" s="8"/>
      <c r="L27" s="8"/>
      <c r="O27" s="10"/>
    </row>
    <row r="28" spans="1:15" s="9" customFormat="1" ht="14.25" x14ac:dyDescent="0.15">
      <c r="A28" s="8"/>
      <c r="B28" s="8"/>
      <c r="C28" s="8"/>
      <c r="D28" s="8"/>
      <c r="G28" s="10"/>
      <c r="H28" s="11"/>
      <c r="I28" s="8"/>
      <c r="J28" s="8"/>
      <c r="K28" s="8"/>
      <c r="L28" s="8"/>
      <c r="O28" s="10"/>
    </row>
    <row r="29" spans="1:15" s="9" customFormat="1" ht="14.25" x14ac:dyDescent="0.15">
      <c r="A29" s="8"/>
      <c r="B29" s="8"/>
      <c r="C29" s="8"/>
      <c r="D29" s="8"/>
      <c r="G29" s="10"/>
      <c r="H29" s="11"/>
      <c r="I29" s="8"/>
      <c r="J29" s="8"/>
      <c r="K29" s="8"/>
      <c r="L29" s="8"/>
      <c r="O29" s="10"/>
    </row>
    <row r="30" spans="1:15" s="9" customFormat="1" ht="14.25" x14ac:dyDescent="0.15">
      <c r="A30" s="8"/>
      <c r="B30" s="8"/>
      <c r="C30" s="8"/>
      <c r="D30" s="8"/>
      <c r="G30" s="10"/>
      <c r="H30" s="11"/>
      <c r="I30" s="8"/>
      <c r="J30" s="8"/>
      <c r="K30" s="8"/>
      <c r="L30" s="8"/>
      <c r="O30" s="10"/>
    </row>
    <row r="31" spans="1:15" s="9" customFormat="1" ht="14.25" x14ac:dyDescent="0.15">
      <c r="A31" s="8"/>
      <c r="B31" s="8"/>
      <c r="C31" s="8"/>
      <c r="D31" s="8"/>
      <c r="G31" s="10"/>
      <c r="H31" s="11"/>
      <c r="I31" s="8"/>
      <c r="J31" s="8"/>
      <c r="K31" s="8"/>
      <c r="L31" s="8"/>
      <c r="O31" s="10"/>
    </row>
    <row r="32" spans="1:15" s="9" customFormat="1" ht="14.25" x14ac:dyDescent="0.15">
      <c r="A32" s="8"/>
      <c r="B32" s="8"/>
      <c r="C32" s="8"/>
      <c r="D32" s="8"/>
      <c r="G32" s="10"/>
      <c r="H32" s="11"/>
      <c r="I32" s="8"/>
      <c r="J32" s="8"/>
      <c r="K32" s="8"/>
      <c r="L32" s="8"/>
      <c r="O32" s="10"/>
    </row>
    <row r="33" spans="1:15" s="9" customFormat="1" ht="14.25" x14ac:dyDescent="0.15">
      <c r="A33" s="8"/>
      <c r="B33" s="8"/>
      <c r="C33" s="8"/>
      <c r="D33" s="8"/>
      <c r="G33" s="10"/>
      <c r="H33" s="11"/>
      <c r="I33" s="8"/>
      <c r="J33" s="8"/>
      <c r="K33" s="8"/>
      <c r="L33" s="8"/>
      <c r="O33" s="10"/>
    </row>
    <row r="34" spans="1:15" s="9" customFormat="1" ht="14.25" x14ac:dyDescent="0.15">
      <c r="A34" s="8"/>
      <c r="B34" s="8"/>
      <c r="C34" s="8"/>
      <c r="D34" s="8"/>
      <c r="G34" s="10"/>
      <c r="H34" s="11"/>
      <c r="I34" s="8"/>
      <c r="J34" s="8"/>
      <c r="K34" s="8"/>
      <c r="L34" s="8"/>
      <c r="O34" s="10"/>
    </row>
    <row r="35" spans="1:15" s="9" customFormat="1" ht="14.25" x14ac:dyDescent="0.15">
      <c r="A35" s="8"/>
      <c r="B35" s="8"/>
      <c r="C35" s="8"/>
      <c r="D35" s="8"/>
      <c r="G35" s="10"/>
      <c r="H35" s="11"/>
      <c r="I35" s="8"/>
      <c r="J35" s="8"/>
      <c r="K35" s="8"/>
      <c r="L35" s="8"/>
      <c r="O35" s="10"/>
    </row>
    <row r="36" spans="1:15" s="9" customFormat="1" ht="14.25" x14ac:dyDescent="0.15">
      <c r="A36" s="8"/>
      <c r="B36" s="8"/>
      <c r="C36" s="8"/>
      <c r="D36" s="8"/>
      <c r="G36" s="10"/>
      <c r="H36" s="11"/>
      <c r="I36" s="8"/>
      <c r="J36" s="8"/>
      <c r="K36" s="8"/>
      <c r="L36" s="8"/>
      <c r="O36" s="10"/>
    </row>
    <row r="37" spans="1:15" s="9" customFormat="1" ht="22.5" customHeight="1" x14ac:dyDescent="0.15">
      <c r="A37" s="12" t="s">
        <v>25</v>
      </c>
      <c r="B37" s="12"/>
      <c r="C37" s="13"/>
      <c r="D37" s="13"/>
      <c r="E37" s="11"/>
      <c r="F37" s="11"/>
      <c r="G37" s="14" t="s">
        <v>3</v>
      </c>
      <c r="H37" s="11"/>
      <c r="I37" s="12" t="s">
        <v>26</v>
      </c>
      <c r="J37" s="12"/>
      <c r="K37" s="13"/>
      <c r="L37" s="13"/>
      <c r="M37" s="11"/>
      <c r="N37" s="11"/>
      <c r="O37" s="14" t="s">
        <v>3</v>
      </c>
    </row>
    <row r="38" spans="1:15" s="17" customFormat="1" ht="27.75" customHeight="1" x14ac:dyDescent="0.15">
      <c r="A38" s="174" t="s">
        <v>5</v>
      </c>
      <c r="B38" s="175"/>
      <c r="C38" s="175"/>
      <c r="D38" s="175"/>
      <c r="E38" s="175"/>
      <c r="F38" s="176"/>
      <c r="G38" s="15" t="s">
        <v>6</v>
      </c>
      <c r="H38" s="16"/>
      <c r="I38" s="174" t="s">
        <v>5</v>
      </c>
      <c r="J38" s="175"/>
      <c r="K38" s="175"/>
      <c r="L38" s="175"/>
      <c r="M38" s="175"/>
      <c r="N38" s="176"/>
      <c r="O38" s="15" t="s">
        <v>6</v>
      </c>
    </row>
    <row r="39" spans="1:15" s="17" customFormat="1" ht="27.75" customHeight="1" x14ac:dyDescent="0.15">
      <c r="A39" s="18" t="s">
        <v>7</v>
      </c>
      <c r="B39" s="19"/>
      <c r="C39" s="177" t="s">
        <v>8</v>
      </c>
      <c r="D39" s="177"/>
      <c r="E39" s="177"/>
      <c r="F39" s="20"/>
      <c r="G39" s="21">
        <v>111726</v>
      </c>
      <c r="H39" s="16"/>
      <c r="I39" s="18" t="s">
        <v>7</v>
      </c>
      <c r="J39" s="19"/>
      <c r="K39" s="177" t="s">
        <v>8</v>
      </c>
      <c r="L39" s="177"/>
      <c r="M39" s="177"/>
      <c r="N39" s="20"/>
      <c r="O39" s="21">
        <v>500688</v>
      </c>
    </row>
    <row r="40" spans="1:15" s="26" customFormat="1" ht="27.75" customHeight="1" x14ac:dyDescent="0.15">
      <c r="A40" s="22" t="s">
        <v>9</v>
      </c>
      <c r="B40" s="23"/>
      <c r="C40" s="177" t="s">
        <v>10</v>
      </c>
      <c r="D40" s="177"/>
      <c r="E40" s="177"/>
      <c r="F40" s="24"/>
      <c r="G40" s="25">
        <v>102053</v>
      </c>
      <c r="I40" s="22" t="s">
        <v>9</v>
      </c>
      <c r="J40" s="23"/>
      <c r="K40" s="177" t="s">
        <v>10</v>
      </c>
      <c r="L40" s="177"/>
      <c r="M40" s="177"/>
      <c r="N40" s="24"/>
      <c r="O40" s="25">
        <v>479727</v>
      </c>
    </row>
    <row r="41" spans="1:15" s="26" customFormat="1" ht="27.75" customHeight="1" x14ac:dyDescent="0.15">
      <c r="A41" s="27" t="s">
        <v>11</v>
      </c>
      <c r="B41" s="28"/>
      <c r="C41" s="178" t="s">
        <v>12</v>
      </c>
      <c r="D41" s="178"/>
      <c r="E41" s="177"/>
      <c r="F41" s="24"/>
      <c r="G41" s="25">
        <v>9673</v>
      </c>
      <c r="I41" s="27" t="s">
        <v>11</v>
      </c>
      <c r="J41" s="28"/>
      <c r="K41" s="178" t="s">
        <v>12</v>
      </c>
      <c r="L41" s="178"/>
      <c r="M41" s="177"/>
      <c r="N41" s="24"/>
      <c r="O41" s="25">
        <v>20961</v>
      </c>
    </row>
    <row r="42" spans="1:15" s="26" customFormat="1" ht="27.75" customHeight="1" x14ac:dyDescent="0.15">
      <c r="A42" s="29"/>
      <c r="B42" s="30"/>
      <c r="C42" s="31"/>
      <c r="D42" s="31"/>
      <c r="E42" s="32" t="s">
        <v>13</v>
      </c>
      <c r="F42" s="33"/>
      <c r="G42" s="25">
        <v>0</v>
      </c>
      <c r="I42" s="29"/>
      <c r="J42" s="30"/>
      <c r="K42" s="31"/>
      <c r="L42" s="31"/>
      <c r="M42" s="32" t="s">
        <v>13</v>
      </c>
      <c r="N42" s="33"/>
      <c r="O42" s="25">
        <v>82</v>
      </c>
    </row>
    <row r="43" spans="1:15" s="26" customFormat="1" ht="27.75" customHeight="1" x14ac:dyDescent="0.15">
      <c r="A43" s="29" t="s">
        <v>14</v>
      </c>
      <c r="B43" s="30"/>
      <c r="C43" s="34" t="s">
        <v>15</v>
      </c>
      <c r="D43" s="34"/>
      <c r="E43" s="32" t="s">
        <v>16</v>
      </c>
      <c r="F43" s="33"/>
      <c r="G43" s="25">
        <v>0</v>
      </c>
      <c r="I43" s="29" t="s">
        <v>14</v>
      </c>
      <c r="J43" s="30"/>
      <c r="K43" s="34" t="s">
        <v>15</v>
      </c>
      <c r="L43" s="34"/>
      <c r="M43" s="32" t="s">
        <v>16</v>
      </c>
      <c r="N43" s="33"/>
      <c r="O43" s="25">
        <v>0</v>
      </c>
    </row>
    <row r="44" spans="1:15" s="26" customFormat="1" ht="27.75" customHeight="1" x14ac:dyDescent="0.15">
      <c r="A44" s="29"/>
      <c r="B44" s="30"/>
      <c r="C44" s="34" t="s">
        <v>17</v>
      </c>
      <c r="D44" s="34"/>
      <c r="E44" s="35" t="s">
        <v>18</v>
      </c>
      <c r="F44" s="36"/>
      <c r="G44" s="37">
        <v>0</v>
      </c>
      <c r="I44" s="29"/>
      <c r="J44" s="30"/>
      <c r="K44" s="34" t="s">
        <v>17</v>
      </c>
      <c r="L44" s="34"/>
      <c r="M44" s="35" t="s">
        <v>18</v>
      </c>
      <c r="N44" s="36"/>
      <c r="O44" s="37">
        <v>0</v>
      </c>
    </row>
    <row r="45" spans="1:15" s="26" customFormat="1" ht="27.75" customHeight="1" x14ac:dyDescent="0.15">
      <c r="A45" s="29"/>
      <c r="B45" s="30"/>
      <c r="C45" s="31"/>
      <c r="D45" s="38"/>
      <c r="E45" s="179" t="s">
        <v>19</v>
      </c>
      <c r="F45" s="180"/>
      <c r="G45" s="39">
        <v>0</v>
      </c>
      <c r="I45" s="29"/>
      <c r="J45" s="30"/>
      <c r="K45" s="31"/>
      <c r="L45" s="38"/>
      <c r="M45" s="179" t="s">
        <v>19</v>
      </c>
      <c r="N45" s="180"/>
      <c r="O45" s="39">
        <v>82</v>
      </c>
    </row>
    <row r="46" spans="1:15" s="26" customFormat="1" ht="27.75" customHeight="1" x14ac:dyDescent="0.15">
      <c r="A46" s="27" t="s">
        <v>20</v>
      </c>
      <c r="B46" s="28"/>
      <c r="C46" s="178" t="s">
        <v>21</v>
      </c>
      <c r="D46" s="178"/>
      <c r="E46" s="178"/>
      <c r="F46" s="40"/>
      <c r="G46" s="37">
        <v>9673</v>
      </c>
      <c r="I46" s="27" t="s">
        <v>20</v>
      </c>
      <c r="J46" s="28"/>
      <c r="K46" s="178" t="s">
        <v>21</v>
      </c>
      <c r="L46" s="178"/>
      <c r="M46" s="178"/>
      <c r="N46" s="40"/>
      <c r="O46" s="37">
        <v>20879</v>
      </c>
    </row>
    <row r="47" spans="1:15" s="26" customFormat="1" ht="27.75" customHeight="1" x14ac:dyDescent="0.15">
      <c r="A47" s="29" t="s">
        <v>22</v>
      </c>
      <c r="B47" s="30"/>
      <c r="C47" s="181" t="s">
        <v>23</v>
      </c>
      <c r="D47" s="181"/>
      <c r="E47" s="181"/>
      <c r="F47" s="41"/>
      <c r="G47" s="39">
        <v>0</v>
      </c>
      <c r="I47" s="29" t="s">
        <v>22</v>
      </c>
      <c r="J47" s="30"/>
      <c r="K47" s="181" t="s">
        <v>23</v>
      </c>
      <c r="L47" s="181"/>
      <c r="M47" s="181"/>
      <c r="N47" s="41"/>
      <c r="O47" s="39">
        <v>0</v>
      </c>
    </row>
    <row r="48" spans="1:15" s="26" customFormat="1" ht="27.75" customHeight="1" x14ac:dyDescent="0.15">
      <c r="A48" s="42"/>
      <c r="B48" s="43"/>
      <c r="C48" s="182" t="s">
        <v>24</v>
      </c>
      <c r="D48" s="182"/>
      <c r="E48" s="182"/>
      <c r="F48" s="44"/>
      <c r="G48" s="45"/>
      <c r="I48" s="42"/>
      <c r="J48" s="43"/>
      <c r="K48" s="182" t="s">
        <v>24</v>
      </c>
      <c r="L48" s="182"/>
      <c r="M48" s="182"/>
      <c r="N48" s="44"/>
      <c r="O48" s="45"/>
    </row>
    <row r="49" spans="1:15" ht="25.5" customHeight="1" x14ac:dyDescent="0.15">
      <c r="H49" s="26"/>
    </row>
    <row r="50" spans="1:15" ht="25.5" customHeight="1" x14ac:dyDescent="0.15">
      <c r="H50" s="26"/>
    </row>
    <row r="53" spans="1:15" s="9" customFormat="1" ht="14.25" x14ac:dyDescent="0.15">
      <c r="A53" s="8"/>
      <c r="B53" s="8"/>
      <c r="C53" s="8"/>
      <c r="D53" s="8"/>
      <c r="G53" s="10"/>
      <c r="H53" s="11"/>
      <c r="I53" s="8"/>
      <c r="J53" s="8"/>
      <c r="K53" s="8"/>
      <c r="L53" s="8"/>
      <c r="O53" s="10"/>
    </row>
    <row r="54" spans="1:15" s="9" customFormat="1" ht="14.25" x14ac:dyDescent="0.15">
      <c r="A54" s="8"/>
      <c r="B54" s="8"/>
      <c r="C54" s="8"/>
      <c r="D54" s="8"/>
      <c r="G54" s="10"/>
      <c r="H54" s="11"/>
      <c r="I54" s="8"/>
      <c r="J54" s="8"/>
      <c r="K54" s="8"/>
      <c r="L54" s="8"/>
      <c r="O54" s="10"/>
    </row>
    <row r="55" spans="1:15" s="9" customFormat="1" ht="14.25" x14ac:dyDescent="0.15">
      <c r="A55" s="8"/>
      <c r="B55" s="8"/>
      <c r="C55" s="8"/>
      <c r="D55" s="8"/>
      <c r="G55" s="10"/>
      <c r="H55" s="11"/>
      <c r="I55" s="8"/>
      <c r="J55" s="8"/>
      <c r="K55" s="8"/>
      <c r="L55" s="8"/>
      <c r="O55" s="10"/>
    </row>
    <row r="56" spans="1:15" s="9" customFormat="1" ht="14.25" x14ac:dyDescent="0.15">
      <c r="A56" s="8"/>
      <c r="B56" s="8"/>
      <c r="C56" s="8"/>
      <c r="D56" s="8"/>
      <c r="G56" s="10"/>
      <c r="H56" s="11"/>
      <c r="I56" s="8"/>
      <c r="J56" s="8"/>
      <c r="K56" s="8"/>
      <c r="L56" s="8"/>
      <c r="O56" s="10"/>
    </row>
    <row r="57" spans="1:15" s="9" customFormat="1" ht="14.25" x14ac:dyDescent="0.15">
      <c r="A57" s="8"/>
      <c r="B57" s="8"/>
      <c r="C57" s="8"/>
      <c r="D57" s="8"/>
      <c r="G57" s="10"/>
      <c r="H57" s="11"/>
      <c r="I57" s="8"/>
      <c r="J57" s="8"/>
      <c r="K57" s="8"/>
      <c r="L57" s="8"/>
      <c r="O57" s="10"/>
    </row>
    <row r="58" spans="1:15" s="9" customFormat="1" ht="14.25" x14ac:dyDescent="0.15">
      <c r="A58" s="8"/>
      <c r="B58" s="8"/>
      <c r="C58" s="8"/>
      <c r="D58" s="8"/>
      <c r="G58" s="10"/>
      <c r="H58" s="11"/>
      <c r="I58" s="8"/>
      <c r="J58" s="8"/>
      <c r="K58" s="8"/>
      <c r="L58" s="8"/>
      <c r="O58" s="10"/>
    </row>
    <row r="59" spans="1:15" s="9" customFormat="1" ht="14.25" x14ac:dyDescent="0.15">
      <c r="A59" s="8"/>
      <c r="B59" s="8"/>
      <c r="C59" s="8"/>
      <c r="D59" s="8"/>
      <c r="G59" s="10"/>
      <c r="H59" s="11"/>
      <c r="I59" s="8"/>
      <c r="J59" s="8"/>
      <c r="K59" s="8"/>
      <c r="L59" s="8"/>
      <c r="O59" s="10"/>
    </row>
    <row r="60" spans="1:15" s="9" customFormat="1" ht="14.25" x14ac:dyDescent="0.15">
      <c r="A60" s="8"/>
      <c r="B60" s="8"/>
      <c r="C60" s="8"/>
      <c r="D60" s="8"/>
      <c r="G60" s="10"/>
      <c r="H60" s="11"/>
      <c r="I60" s="8"/>
      <c r="J60" s="8"/>
      <c r="K60" s="8"/>
      <c r="L60" s="8"/>
      <c r="O60" s="10"/>
    </row>
    <row r="61" spans="1:15" s="9" customFormat="1" ht="14.25" x14ac:dyDescent="0.15">
      <c r="A61" s="8"/>
      <c r="B61" s="8"/>
      <c r="C61" s="8"/>
      <c r="D61" s="8"/>
      <c r="G61" s="10"/>
      <c r="H61" s="11"/>
      <c r="I61" s="8"/>
      <c r="J61" s="8"/>
      <c r="K61" s="8"/>
      <c r="L61" s="8"/>
      <c r="O61" s="10"/>
    </row>
    <row r="62" spans="1:15" s="9" customFormat="1" ht="14.25" x14ac:dyDescent="0.15">
      <c r="A62" s="8"/>
      <c r="B62" s="8"/>
      <c r="C62" s="8"/>
      <c r="D62" s="8"/>
      <c r="G62" s="10"/>
      <c r="H62" s="11"/>
      <c r="I62" s="8"/>
      <c r="J62" s="8"/>
      <c r="K62" s="8"/>
      <c r="L62" s="8"/>
      <c r="O62" s="10"/>
    </row>
    <row r="63" spans="1:15" s="9" customFormat="1" ht="22.5" customHeight="1" x14ac:dyDescent="0.15">
      <c r="A63" s="12" t="s">
        <v>27</v>
      </c>
      <c r="B63" s="12"/>
      <c r="C63" s="13"/>
      <c r="D63" s="13"/>
      <c r="E63" s="11"/>
      <c r="F63" s="11"/>
      <c r="G63" s="14" t="s">
        <v>3</v>
      </c>
      <c r="H63" s="11"/>
      <c r="I63" s="12" t="s">
        <v>28</v>
      </c>
      <c r="J63" s="12"/>
      <c r="K63" s="13"/>
      <c r="L63" s="13"/>
      <c r="M63" s="11"/>
      <c r="N63" s="11"/>
      <c r="O63" s="14" t="s">
        <v>3</v>
      </c>
    </row>
    <row r="64" spans="1:15" s="17" customFormat="1" ht="27.75" customHeight="1" x14ac:dyDescent="0.15">
      <c r="A64" s="174" t="s">
        <v>5</v>
      </c>
      <c r="B64" s="175"/>
      <c r="C64" s="175"/>
      <c r="D64" s="175"/>
      <c r="E64" s="175"/>
      <c r="F64" s="176"/>
      <c r="G64" s="15" t="s">
        <v>6</v>
      </c>
      <c r="H64" s="16"/>
      <c r="I64" s="174" t="s">
        <v>5</v>
      </c>
      <c r="J64" s="175"/>
      <c r="K64" s="175"/>
      <c r="L64" s="175"/>
      <c r="M64" s="175"/>
      <c r="N64" s="176"/>
      <c r="O64" s="15" t="s">
        <v>6</v>
      </c>
    </row>
    <row r="65" spans="1:15" s="17" customFormat="1" ht="27.75" customHeight="1" x14ac:dyDescent="0.15">
      <c r="A65" s="18" t="s">
        <v>7</v>
      </c>
      <c r="B65" s="19"/>
      <c r="C65" s="177" t="s">
        <v>8</v>
      </c>
      <c r="D65" s="177"/>
      <c r="E65" s="177"/>
      <c r="F65" s="20"/>
      <c r="G65" s="21">
        <v>8198603</v>
      </c>
      <c r="H65" s="16"/>
      <c r="I65" s="18" t="s">
        <v>7</v>
      </c>
      <c r="J65" s="19"/>
      <c r="K65" s="177" t="s">
        <v>8</v>
      </c>
      <c r="L65" s="177"/>
      <c r="M65" s="177"/>
      <c r="N65" s="20"/>
      <c r="O65" s="21">
        <v>198182</v>
      </c>
    </row>
    <row r="66" spans="1:15" s="26" customFormat="1" ht="27.75" customHeight="1" x14ac:dyDescent="0.15">
      <c r="A66" s="22" t="s">
        <v>9</v>
      </c>
      <c r="B66" s="23"/>
      <c r="C66" s="177" t="s">
        <v>10</v>
      </c>
      <c r="D66" s="177"/>
      <c r="E66" s="177"/>
      <c r="F66" s="24"/>
      <c r="G66" s="25">
        <v>8100691</v>
      </c>
      <c r="I66" s="22" t="s">
        <v>9</v>
      </c>
      <c r="J66" s="23"/>
      <c r="K66" s="177" t="s">
        <v>10</v>
      </c>
      <c r="L66" s="177"/>
      <c r="M66" s="177"/>
      <c r="N66" s="24"/>
      <c r="O66" s="25">
        <v>193182</v>
      </c>
    </row>
    <row r="67" spans="1:15" s="26" customFormat="1" ht="27.75" customHeight="1" x14ac:dyDescent="0.15">
      <c r="A67" s="27" t="s">
        <v>11</v>
      </c>
      <c r="B67" s="28"/>
      <c r="C67" s="178" t="s">
        <v>12</v>
      </c>
      <c r="D67" s="178"/>
      <c r="E67" s="177"/>
      <c r="F67" s="24"/>
      <c r="G67" s="25">
        <v>97912</v>
      </c>
      <c r="I67" s="27" t="s">
        <v>11</v>
      </c>
      <c r="J67" s="28"/>
      <c r="K67" s="178" t="s">
        <v>12</v>
      </c>
      <c r="L67" s="178"/>
      <c r="M67" s="177"/>
      <c r="N67" s="24"/>
      <c r="O67" s="25">
        <v>5000</v>
      </c>
    </row>
    <row r="68" spans="1:15" s="26" customFormat="1" ht="27.75" customHeight="1" x14ac:dyDescent="0.15">
      <c r="A68" s="29"/>
      <c r="B68" s="30"/>
      <c r="C68" s="31"/>
      <c r="D68" s="31"/>
      <c r="E68" s="32" t="s">
        <v>13</v>
      </c>
      <c r="F68" s="33"/>
      <c r="G68" s="25">
        <v>0</v>
      </c>
      <c r="I68" s="29"/>
      <c r="J68" s="30"/>
      <c r="K68" s="31"/>
      <c r="L68" s="31"/>
      <c r="M68" s="32" t="s">
        <v>13</v>
      </c>
      <c r="N68" s="33"/>
      <c r="O68" s="25">
        <v>0</v>
      </c>
    </row>
    <row r="69" spans="1:15" s="26" customFormat="1" ht="27.75" customHeight="1" x14ac:dyDescent="0.15">
      <c r="A69" s="29" t="s">
        <v>14</v>
      </c>
      <c r="B69" s="30"/>
      <c r="C69" s="34" t="s">
        <v>15</v>
      </c>
      <c r="D69" s="34"/>
      <c r="E69" s="32" t="s">
        <v>16</v>
      </c>
      <c r="F69" s="33"/>
      <c r="G69" s="25">
        <v>0</v>
      </c>
      <c r="I69" s="29" t="s">
        <v>14</v>
      </c>
      <c r="J69" s="30"/>
      <c r="K69" s="34" t="s">
        <v>15</v>
      </c>
      <c r="L69" s="34"/>
      <c r="M69" s="32" t="s">
        <v>16</v>
      </c>
      <c r="N69" s="33"/>
      <c r="O69" s="25">
        <v>0</v>
      </c>
    </row>
    <row r="70" spans="1:15" s="26" customFormat="1" ht="27.75" customHeight="1" x14ac:dyDescent="0.15">
      <c r="A70" s="29"/>
      <c r="B70" s="30"/>
      <c r="C70" s="34" t="s">
        <v>17</v>
      </c>
      <c r="D70" s="34"/>
      <c r="E70" s="35" t="s">
        <v>18</v>
      </c>
      <c r="F70" s="36"/>
      <c r="G70" s="37">
        <v>0</v>
      </c>
      <c r="I70" s="29"/>
      <c r="J70" s="30"/>
      <c r="K70" s="34" t="s">
        <v>17</v>
      </c>
      <c r="L70" s="34"/>
      <c r="M70" s="35" t="s">
        <v>18</v>
      </c>
      <c r="N70" s="36"/>
      <c r="O70" s="37">
        <v>0</v>
      </c>
    </row>
    <row r="71" spans="1:15" s="26" customFormat="1" ht="27.75" customHeight="1" x14ac:dyDescent="0.15">
      <c r="A71" s="29"/>
      <c r="B71" s="30"/>
      <c r="C71" s="31"/>
      <c r="D71" s="38"/>
      <c r="E71" s="179" t="s">
        <v>19</v>
      </c>
      <c r="F71" s="180"/>
      <c r="G71" s="39">
        <v>0</v>
      </c>
      <c r="I71" s="29"/>
      <c r="J71" s="30"/>
      <c r="K71" s="31"/>
      <c r="L71" s="38"/>
      <c r="M71" s="179" t="s">
        <v>19</v>
      </c>
      <c r="N71" s="180"/>
      <c r="O71" s="39">
        <v>0</v>
      </c>
    </row>
    <row r="72" spans="1:15" s="26" customFormat="1" ht="27.75" customHeight="1" x14ac:dyDescent="0.15">
      <c r="A72" s="27" t="s">
        <v>20</v>
      </c>
      <c r="B72" s="28"/>
      <c r="C72" s="178" t="s">
        <v>21</v>
      </c>
      <c r="D72" s="178"/>
      <c r="E72" s="178"/>
      <c r="F72" s="40"/>
      <c r="G72" s="37">
        <v>97912</v>
      </c>
      <c r="I72" s="27" t="s">
        <v>20</v>
      </c>
      <c r="J72" s="28"/>
      <c r="K72" s="178" t="s">
        <v>21</v>
      </c>
      <c r="L72" s="178"/>
      <c r="M72" s="178"/>
      <c r="N72" s="40"/>
      <c r="O72" s="37">
        <v>5000</v>
      </c>
    </row>
    <row r="73" spans="1:15" s="26" customFormat="1" ht="27.75" customHeight="1" x14ac:dyDescent="0.15">
      <c r="A73" s="29" t="s">
        <v>22</v>
      </c>
      <c r="B73" s="30"/>
      <c r="C73" s="181" t="s">
        <v>23</v>
      </c>
      <c r="D73" s="181"/>
      <c r="E73" s="181"/>
      <c r="F73" s="41"/>
      <c r="G73" s="39">
        <v>0</v>
      </c>
      <c r="I73" s="29" t="s">
        <v>22</v>
      </c>
      <c r="J73" s="30"/>
      <c r="K73" s="181" t="s">
        <v>23</v>
      </c>
      <c r="L73" s="181"/>
      <c r="M73" s="181"/>
      <c r="N73" s="41"/>
      <c r="O73" s="39">
        <v>0</v>
      </c>
    </row>
    <row r="74" spans="1:15" s="26" customFormat="1" ht="27.75" customHeight="1" x14ac:dyDescent="0.15">
      <c r="A74" s="42"/>
      <c r="B74" s="43"/>
      <c r="C74" s="182" t="s">
        <v>24</v>
      </c>
      <c r="D74" s="182"/>
      <c r="E74" s="182"/>
      <c r="F74" s="44"/>
      <c r="G74" s="45"/>
      <c r="I74" s="42"/>
      <c r="J74" s="43"/>
      <c r="K74" s="182" t="s">
        <v>24</v>
      </c>
      <c r="L74" s="182"/>
      <c r="M74" s="182"/>
      <c r="N74" s="44"/>
      <c r="O74" s="45"/>
    </row>
    <row r="75" spans="1:15" ht="25.5" customHeight="1" x14ac:dyDescent="0.15">
      <c r="H75" s="26"/>
    </row>
    <row r="76" spans="1:15" ht="25.5" customHeight="1" x14ac:dyDescent="0.15">
      <c r="H76" s="26"/>
    </row>
    <row r="79" spans="1:15" s="9" customFormat="1" ht="14.25" x14ac:dyDescent="0.15">
      <c r="A79" s="8"/>
      <c r="B79" s="8"/>
      <c r="C79" s="8"/>
      <c r="D79" s="8"/>
      <c r="G79" s="10"/>
      <c r="H79" s="11"/>
      <c r="I79" s="8"/>
      <c r="J79" s="8"/>
      <c r="K79" s="8"/>
      <c r="L79" s="8"/>
      <c r="O79" s="10"/>
    </row>
    <row r="80" spans="1:15" s="9" customFormat="1" ht="14.25" x14ac:dyDescent="0.15">
      <c r="A80" s="8"/>
      <c r="B80" s="8"/>
      <c r="C80" s="8"/>
      <c r="D80" s="8"/>
      <c r="G80" s="10"/>
      <c r="H80" s="11"/>
      <c r="I80" s="8"/>
      <c r="J80" s="8"/>
      <c r="K80" s="8"/>
      <c r="L80" s="8"/>
      <c r="O80" s="10"/>
    </row>
    <row r="81" spans="1:15" s="9" customFormat="1" ht="14.25" x14ac:dyDescent="0.15">
      <c r="A81" s="8"/>
      <c r="B81" s="8"/>
      <c r="C81" s="8"/>
      <c r="D81" s="8"/>
      <c r="G81" s="10"/>
      <c r="H81" s="11"/>
      <c r="I81" s="8"/>
      <c r="J81" s="8"/>
      <c r="K81" s="8"/>
      <c r="L81" s="8"/>
      <c r="O81" s="10"/>
    </row>
    <row r="82" spans="1:15" s="9" customFormat="1" ht="14.25" x14ac:dyDescent="0.15">
      <c r="A82" s="8"/>
      <c r="B82" s="8"/>
      <c r="C82" s="8"/>
      <c r="D82" s="8"/>
      <c r="G82" s="10"/>
      <c r="H82" s="11"/>
      <c r="I82" s="8"/>
      <c r="J82" s="8"/>
      <c r="K82" s="8"/>
      <c r="L82" s="8"/>
      <c r="O82" s="10"/>
    </row>
    <row r="83" spans="1:15" s="9" customFormat="1" ht="14.25" x14ac:dyDescent="0.15">
      <c r="A83" s="8"/>
      <c r="B83" s="8"/>
      <c r="C83" s="8"/>
      <c r="D83" s="8"/>
      <c r="G83" s="10"/>
      <c r="H83" s="11"/>
      <c r="I83" s="8"/>
      <c r="J83" s="8"/>
      <c r="K83" s="8"/>
      <c r="L83" s="8"/>
      <c r="O83" s="10"/>
    </row>
    <row r="84" spans="1:15" s="9" customFormat="1" ht="14.25" x14ac:dyDescent="0.15">
      <c r="A84" s="8"/>
      <c r="B84" s="8"/>
      <c r="C84" s="8"/>
      <c r="D84" s="8"/>
      <c r="G84" s="10"/>
      <c r="H84" s="11"/>
      <c r="I84" s="8"/>
      <c r="J84" s="8"/>
      <c r="K84" s="8"/>
      <c r="L84" s="8"/>
      <c r="O84" s="10"/>
    </row>
    <row r="85" spans="1:15" s="9" customFormat="1" ht="14.25" x14ac:dyDescent="0.15">
      <c r="A85" s="8"/>
      <c r="B85" s="8"/>
      <c r="C85" s="8"/>
      <c r="D85" s="8"/>
      <c r="G85" s="10"/>
      <c r="H85" s="11"/>
      <c r="I85" s="8"/>
      <c r="J85" s="8"/>
      <c r="K85" s="8"/>
      <c r="L85" s="8"/>
      <c r="O85" s="10"/>
    </row>
    <row r="86" spans="1:15" s="9" customFormat="1" ht="14.25" x14ac:dyDescent="0.15">
      <c r="A86" s="8"/>
      <c r="B86" s="8"/>
      <c r="C86" s="8"/>
      <c r="D86" s="8"/>
      <c r="G86" s="10"/>
      <c r="H86" s="11"/>
      <c r="I86" s="8"/>
      <c r="J86" s="8"/>
      <c r="K86" s="8"/>
      <c r="L86" s="8"/>
      <c r="O86" s="10"/>
    </row>
    <row r="87" spans="1:15" s="9" customFormat="1" ht="14.25" x14ac:dyDescent="0.15">
      <c r="A87" s="8"/>
      <c r="B87" s="8"/>
      <c r="C87" s="8"/>
      <c r="D87" s="8"/>
      <c r="G87" s="10"/>
      <c r="H87" s="11"/>
      <c r="I87" s="8"/>
      <c r="J87" s="8"/>
      <c r="K87" s="8"/>
      <c r="L87" s="8"/>
      <c r="O87" s="10"/>
    </row>
    <row r="88" spans="1:15" s="9" customFormat="1" ht="14.25" x14ac:dyDescent="0.15">
      <c r="A88" s="8"/>
      <c r="B88" s="8"/>
      <c r="C88" s="8"/>
      <c r="D88" s="8"/>
      <c r="G88" s="10"/>
      <c r="H88" s="11"/>
      <c r="I88" s="8"/>
      <c r="J88" s="8"/>
      <c r="K88" s="8"/>
      <c r="L88" s="8"/>
      <c r="O88" s="10"/>
    </row>
    <row r="89" spans="1:15" s="9" customFormat="1" ht="22.5" customHeight="1" x14ac:dyDescent="0.15">
      <c r="A89" s="12" t="s">
        <v>29</v>
      </c>
      <c r="B89" s="12"/>
      <c r="C89" s="13"/>
      <c r="D89" s="13"/>
      <c r="E89" s="11"/>
      <c r="F89" s="11"/>
      <c r="G89" s="14" t="s">
        <v>3</v>
      </c>
      <c r="H89" s="11"/>
      <c r="I89" s="12"/>
      <c r="J89" s="12"/>
      <c r="K89" s="13"/>
      <c r="L89" s="13"/>
      <c r="M89" s="11"/>
      <c r="N89" s="11"/>
      <c r="O89" s="14"/>
    </row>
    <row r="90" spans="1:15" s="17" customFormat="1" ht="27.75" customHeight="1" x14ac:dyDescent="0.15">
      <c r="A90" s="174" t="s">
        <v>5</v>
      </c>
      <c r="B90" s="175"/>
      <c r="C90" s="175"/>
      <c r="D90" s="175"/>
      <c r="E90" s="175"/>
      <c r="F90" s="176"/>
      <c r="G90" s="15" t="s">
        <v>6</v>
      </c>
      <c r="H90" s="16"/>
      <c r="I90" s="183"/>
      <c r="J90" s="183"/>
      <c r="K90" s="183"/>
      <c r="L90" s="183"/>
      <c r="M90" s="183"/>
      <c r="N90" s="183"/>
      <c r="O90" s="49"/>
    </row>
    <row r="91" spans="1:15" s="17" customFormat="1" ht="27.75" customHeight="1" x14ac:dyDescent="0.15">
      <c r="A91" s="18" t="s">
        <v>7</v>
      </c>
      <c r="B91" s="19"/>
      <c r="C91" s="177" t="s">
        <v>8</v>
      </c>
      <c r="D91" s="177"/>
      <c r="E91" s="177"/>
      <c r="F91" s="20"/>
      <c r="G91" s="21">
        <v>1514176</v>
      </c>
      <c r="H91" s="16"/>
      <c r="I91" s="50"/>
      <c r="J91" s="50"/>
      <c r="K91" s="181"/>
      <c r="L91" s="181"/>
      <c r="M91" s="181"/>
      <c r="N91" s="51"/>
      <c r="O91" s="52"/>
    </row>
    <row r="92" spans="1:15" s="26" customFormat="1" ht="27.75" customHeight="1" x14ac:dyDescent="0.15">
      <c r="A92" s="22" t="s">
        <v>9</v>
      </c>
      <c r="B92" s="23"/>
      <c r="C92" s="177" t="s">
        <v>10</v>
      </c>
      <c r="D92" s="177"/>
      <c r="E92" s="177"/>
      <c r="F92" s="24"/>
      <c r="G92" s="25">
        <v>1509003</v>
      </c>
      <c r="I92" s="30"/>
      <c r="J92" s="30"/>
      <c r="K92" s="181"/>
      <c r="L92" s="181"/>
      <c r="M92" s="181"/>
      <c r="N92" s="53"/>
      <c r="O92" s="54"/>
    </row>
    <row r="93" spans="1:15" s="26" customFormat="1" ht="27.75" customHeight="1" x14ac:dyDescent="0.15">
      <c r="A93" s="27" t="s">
        <v>11</v>
      </c>
      <c r="B93" s="28"/>
      <c r="C93" s="178" t="s">
        <v>12</v>
      </c>
      <c r="D93" s="178"/>
      <c r="E93" s="177"/>
      <c r="F93" s="24"/>
      <c r="G93" s="25">
        <v>5173</v>
      </c>
      <c r="I93" s="30"/>
      <c r="J93" s="30"/>
      <c r="K93" s="181"/>
      <c r="L93" s="181"/>
      <c r="M93" s="181"/>
      <c r="N93" s="53"/>
      <c r="O93" s="54"/>
    </row>
    <row r="94" spans="1:15" s="26" customFormat="1" ht="27.75" customHeight="1" x14ac:dyDescent="0.15">
      <c r="A94" s="29"/>
      <c r="B94" s="30"/>
      <c r="C94" s="31"/>
      <c r="D94" s="31"/>
      <c r="E94" s="32" t="s">
        <v>13</v>
      </c>
      <c r="F94" s="33"/>
      <c r="G94" s="25">
        <v>0</v>
      </c>
      <c r="I94" s="30"/>
      <c r="J94" s="30"/>
      <c r="K94" s="31"/>
      <c r="L94" s="31"/>
      <c r="M94" s="31"/>
      <c r="N94" s="31"/>
      <c r="O94" s="54"/>
    </row>
    <row r="95" spans="1:15" s="26" customFormat="1" ht="27.75" customHeight="1" x14ac:dyDescent="0.15">
      <c r="A95" s="29" t="s">
        <v>14</v>
      </c>
      <c r="B95" s="30"/>
      <c r="C95" s="34" t="s">
        <v>15</v>
      </c>
      <c r="D95" s="34"/>
      <c r="E95" s="32" t="s">
        <v>16</v>
      </c>
      <c r="F95" s="33"/>
      <c r="G95" s="25">
        <v>0</v>
      </c>
      <c r="I95" s="30"/>
      <c r="J95" s="30"/>
      <c r="K95" s="34"/>
      <c r="L95" s="34"/>
      <c r="M95" s="31"/>
      <c r="N95" s="31"/>
      <c r="O95" s="54"/>
    </row>
    <row r="96" spans="1:15" s="26" customFormat="1" ht="27.75" customHeight="1" x14ac:dyDescent="0.15">
      <c r="A96" s="29"/>
      <c r="B96" s="30"/>
      <c r="C96" s="34" t="s">
        <v>17</v>
      </c>
      <c r="D96" s="34"/>
      <c r="E96" s="35" t="s">
        <v>18</v>
      </c>
      <c r="F96" s="36"/>
      <c r="G96" s="37">
        <v>0</v>
      </c>
      <c r="I96" s="30"/>
      <c r="J96" s="30"/>
      <c r="K96" s="34"/>
      <c r="L96" s="34"/>
      <c r="M96" s="31"/>
      <c r="N96" s="31"/>
      <c r="O96" s="54"/>
    </row>
    <row r="97" spans="1:15" s="26" customFormat="1" ht="27.75" customHeight="1" x14ac:dyDescent="0.15">
      <c r="A97" s="29"/>
      <c r="B97" s="30"/>
      <c r="C97" s="31"/>
      <c r="D97" s="38"/>
      <c r="E97" s="179" t="s">
        <v>19</v>
      </c>
      <c r="F97" s="180"/>
      <c r="G97" s="39">
        <v>0</v>
      </c>
      <c r="I97" s="30"/>
      <c r="J97" s="30"/>
      <c r="K97" s="31"/>
      <c r="L97" s="31"/>
      <c r="M97" s="179"/>
      <c r="N97" s="179"/>
      <c r="O97" s="54"/>
    </row>
    <row r="98" spans="1:15" s="26" customFormat="1" ht="27.75" customHeight="1" x14ac:dyDescent="0.15">
      <c r="A98" s="27" t="s">
        <v>20</v>
      </c>
      <c r="B98" s="28"/>
      <c r="C98" s="178" t="s">
        <v>21</v>
      </c>
      <c r="D98" s="178"/>
      <c r="E98" s="178"/>
      <c r="F98" s="40"/>
      <c r="G98" s="37">
        <v>5173</v>
      </c>
      <c r="I98" s="30"/>
      <c r="J98" s="30"/>
      <c r="K98" s="181"/>
      <c r="L98" s="181"/>
      <c r="M98" s="181"/>
      <c r="N98" s="53"/>
      <c r="O98" s="54"/>
    </row>
    <row r="99" spans="1:15" s="26" customFormat="1" ht="27.75" customHeight="1" x14ac:dyDescent="0.15">
      <c r="A99" s="29" t="s">
        <v>22</v>
      </c>
      <c r="B99" s="30"/>
      <c r="C99" s="181" t="s">
        <v>23</v>
      </c>
      <c r="D99" s="181"/>
      <c r="E99" s="181"/>
      <c r="F99" s="41"/>
      <c r="G99" s="39">
        <v>0</v>
      </c>
      <c r="I99" s="30"/>
      <c r="J99" s="30"/>
      <c r="K99" s="181"/>
      <c r="L99" s="181"/>
      <c r="M99" s="181"/>
      <c r="N99" s="53"/>
      <c r="O99" s="54"/>
    </row>
    <row r="100" spans="1:15" s="26" customFormat="1" ht="27.75" customHeight="1" x14ac:dyDescent="0.15">
      <c r="A100" s="42"/>
      <c r="B100" s="43"/>
      <c r="C100" s="182" t="s">
        <v>24</v>
      </c>
      <c r="D100" s="182"/>
      <c r="E100" s="182"/>
      <c r="F100" s="44"/>
      <c r="G100" s="45"/>
      <c r="I100" s="30"/>
      <c r="J100" s="30"/>
      <c r="K100" s="184"/>
      <c r="L100" s="184"/>
      <c r="M100" s="184"/>
      <c r="N100" s="55"/>
      <c r="O100" s="56"/>
    </row>
    <row r="101" spans="1:15" ht="25.5" customHeight="1" x14ac:dyDescent="0.15">
      <c r="H101" s="26"/>
    </row>
    <row r="102" spans="1:15" ht="25.5" customHeight="1" x14ac:dyDescent="0.15">
      <c r="H102" s="26"/>
    </row>
  </sheetData>
  <mergeCells count="64">
    <mergeCell ref="C99:E99"/>
    <mergeCell ref="K99:M99"/>
    <mergeCell ref="C100:E100"/>
    <mergeCell ref="K100:M100"/>
    <mergeCell ref="C93:E93"/>
    <mergeCell ref="K93:M93"/>
    <mergeCell ref="E97:F97"/>
    <mergeCell ref="M97:N97"/>
    <mergeCell ref="C98:E98"/>
    <mergeCell ref="K98:M98"/>
    <mergeCell ref="A90:F90"/>
    <mergeCell ref="I90:N90"/>
    <mergeCell ref="C91:E91"/>
    <mergeCell ref="K91:M91"/>
    <mergeCell ref="C92:E92"/>
    <mergeCell ref="K92:M92"/>
    <mergeCell ref="C72:E72"/>
    <mergeCell ref="K72:M72"/>
    <mergeCell ref="C73:E73"/>
    <mergeCell ref="K73:M73"/>
    <mergeCell ref="C74:E74"/>
    <mergeCell ref="K74:M74"/>
    <mergeCell ref="C66:E66"/>
    <mergeCell ref="K66:M66"/>
    <mergeCell ref="C67:E67"/>
    <mergeCell ref="K67:M67"/>
    <mergeCell ref="E71:F71"/>
    <mergeCell ref="M71:N71"/>
    <mergeCell ref="C48:E48"/>
    <mergeCell ref="K48:M48"/>
    <mergeCell ref="A64:F64"/>
    <mergeCell ref="I64:N64"/>
    <mergeCell ref="C65:E65"/>
    <mergeCell ref="K65:M65"/>
    <mergeCell ref="E45:F45"/>
    <mergeCell ref="M45:N45"/>
    <mergeCell ref="C46:E46"/>
    <mergeCell ref="K46:M46"/>
    <mergeCell ref="C47:E47"/>
    <mergeCell ref="K47:M47"/>
    <mergeCell ref="C39:E39"/>
    <mergeCell ref="K39:M39"/>
    <mergeCell ref="C40:E40"/>
    <mergeCell ref="K40:M40"/>
    <mergeCell ref="C41:E41"/>
    <mergeCell ref="K41:M41"/>
    <mergeCell ref="C21:E21"/>
    <mergeCell ref="K21:M21"/>
    <mergeCell ref="C22:E22"/>
    <mergeCell ref="K22:M22"/>
    <mergeCell ref="A38:F38"/>
    <mergeCell ref="I38:N38"/>
    <mergeCell ref="C15:E15"/>
    <mergeCell ref="K15:M15"/>
    <mergeCell ref="E19:F19"/>
    <mergeCell ref="M19:N19"/>
    <mergeCell ref="C20:E20"/>
    <mergeCell ref="K20:M20"/>
    <mergeCell ref="A12:F12"/>
    <mergeCell ref="I12:N12"/>
    <mergeCell ref="C13:E13"/>
    <mergeCell ref="K13:M13"/>
    <mergeCell ref="C14:E14"/>
    <mergeCell ref="K14:M14"/>
  </mergeCells>
  <phoneticPr fontId="1"/>
  <pageMargins left="0.47244094488188981" right="0.35433070866141736" top="0.35433070866141736" bottom="0.55118110236220474" header="0.31496062992125984" footer="0.19685039370078741"/>
  <pageSetup paperSize="9" pageOrder="overThenDown" orientation="landscape" r:id="rId1"/>
  <headerFooter differentOddEven="1" scaleWithDoc="0"/>
  <rowBreaks count="4" manualBreakCount="4">
    <brk id="26" max="16383" man="1"/>
    <brk id="52" max="16383" man="1"/>
    <brk id="78" max="16383" man="1"/>
    <brk id="10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9:R16"/>
  <sheetViews>
    <sheetView zoomScaleNormal="100" workbookViewId="0">
      <selection activeCell="L11" sqref="L11"/>
    </sheetView>
  </sheetViews>
  <sheetFormatPr defaultColWidth="7.875" defaultRowHeight="13.5" x14ac:dyDescent="0.15"/>
  <cols>
    <col min="1" max="16384" width="7.875" style="1"/>
  </cols>
  <sheetData>
    <row r="9" spans="1:18" ht="28.5" x14ac:dyDescent="0.15">
      <c r="A9" s="3"/>
      <c r="B9" s="3"/>
      <c r="C9" s="3"/>
      <c r="D9" s="3"/>
      <c r="E9" s="3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4"/>
      <c r="Q9" s="4"/>
      <c r="R9" s="4"/>
    </row>
    <row r="10" spans="1:18" ht="22.5" customHeight="1" x14ac:dyDescent="0.1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6"/>
      <c r="O10" s="6"/>
      <c r="P10" s="6"/>
      <c r="Q10" s="6"/>
      <c r="R10" s="6"/>
    </row>
    <row r="11" spans="1:18" x14ac:dyDescent="0.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</row>
    <row r="12" spans="1:18" x14ac:dyDescent="0.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1:18" ht="56.25" customHeight="1" x14ac:dyDescent="0.15">
      <c r="A13" s="7"/>
      <c r="B13" s="7"/>
      <c r="C13" s="7"/>
      <c r="D13" s="172" t="s">
        <v>1</v>
      </c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2"/>
    </row>
    <row r="14" spans="1:18" x14ac:dyDescent="0.1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1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</row>
    <row r="16" spans="1:18" ht="31.5" customHeight="1" x14ac:dyDescent="0.15">
      <c r="A16" s="5"/>
      <c r="B16" s="5"/>
      <c r="C16" s="5"/>
      <c r="D16" s="5"/>
      <c r="E16" s="5"/>
      <c r="F16" s="5"/>
      <c r="G16" s="170"/>
      <c r="H16" s="170"/>
      <c r="I16" s="170"/>
      <c r="J16" s="170"/>
      <c r="K16" s="170"/>
      <c r="L16" s="170"/>
      <c r="M16" s="170"/>
      <c r="N16" s="170"/>
      <c r="O16" s="5"/>
      <c r="P16" s="5"/>
      <c r="Q16" s="5"/>
      <c r="R16" s="5"/>
    </row>
  </sheetData>
  <mergeCells count="3">
    <mergeCell ref="G16:N16"/>
    <mergeCell ref="F9:O9"/>
    <mergeCell ref="D13:Q13"/>
  </mergeCells>
  <phoneticPr fontId="1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AB5AF-391B-4590-B4C0-3B763577D7A7}">
  <dimension ref="A1:AE63"/>
  <sheetViews>
    <sheetView showZeros="0" topLeftCell="A49" zoomScale="90" zoomScaleNormal="90" zoomScaleSheetLayoutView="115" workbookViewId="0">
      <selection activeCell="AH5" sqref="AH5"/>
    </sheetView>
  </sheetViews>
  <sheetFormatPr defaultRowHeight="35.1" customHeight="1" outlineLevelCol="1" x14ac:dyDescent="0.15"/>
  <cols>
    <col min="1" max="1" width="17.125" style="60" customWidth="1"/>
    <col min="2" max="13" width="9.375" style="60" customWidth="1"/>
    <col min="14" max="14" width="7.25" style="60" customWidth="1"/>
    <col min="15" max="15" width="9" style="60"/>
    <col min="16" max="16" width="11.25" style="60" hidden="1" customWidth="1" outlineLevel="1"/>
    <col min="17" max="17" width="9.25" style="60" hidden="1" customWidth="1" outlineLevel="1"/>
    <col min="18" max="18" width="9.375" style="60" hidden="1" customWidth="1" outlineLevel="1"/>
    <col min="19" max="19" width="6.75" style="60" hidden="1" customWidth="1" outlineLevel="1"/>
    <col min="20" max="20" width="6.625" style="60" hidden="1" customWidth="1" outlineLevel="1"/>
    <col min="21" max="21" width="6.75" style="60" hidden="1" customWidth="1" outlineLevel="1"/>
    <col min="22" max="22" width="7.625" style="60" hidden="1" customWidth="1" outlineLevel="1"/>
    <col min="23" max="23" width="6.625" style="60" hidden="1" customWidth="1" outlineLevel="1"/>
    <col min="24" max="25" width="7.625" style="60" hidden="1" customWidth="1" outlineLevel="1"/>
    <col min="26" max="26" width="6.625" style="60" hidden="1" customWidth="1" outlineLevel="1"/>
    <col min="27" max="27" width="7.625" style="60" hidden="1" customWidth="1" outlineLevel="1" collapsed="1"/>
    <col min="28" max="28" width="0" style="60" hidden="1" customWidth="1" outlineLevel="1" collapsed="1"/>
    <col min="29" max="30" width="0" style="60" hidden="1" customWidth="1" outlineLevel="1"/>
    <col min="31" max="31" width="9" style="60" collapsed="1"/>
    <col min="32" max="16384" width="9" style="60"/>
  </cols>
  <sheetData>
    <row r="1" spans="1:30" ht="35.1" customHeight="1" x14ac:dyDescent="0.15">
      <c r="A1" s="57" t="s">
        <v>30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9"/>
    </row>
    <row r="2" spans="1:30" ht="35.1" customHeight="1" x14ac:dyDescent="0.15">
      <c r="A2" s="57" t="s">
        <v>31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61" t="s">
        <v>32</v>
      </c>
      <c r="M2" s="62"/>
      <c r="N2" s="58"/>
      <c r="O2" s="59"/>
    </row>
    <row r="3" spans="1:30" ht="32.25" customHeight="1" x14ac:dyDescent="0.15">
      <c r="A3" s="63" t="s">
        <v>33</v>
      </c>
      <c r="B3" s="63" t="s">
        <v>34</v>
      </c>
      <c r="C3" s="64"/>
      <c r="D3" s="65"/>
      <c r="E3" s="64" t="s">
        <v>35</v>
      </c>
      <c r="F3" s="63"/>
      <c r="G3" s="64"/>
      <c r="H3" s="64"/>
      <c r="I3" s="64"/>
      <c r="J3" s="64"/>
      <c r="K3" s="64"/>
      <c r="L3" s="64"/>
      <c r="M3" s="64"/>
      <c r="N3" s="66"/>
      <c r="O3" s="67"/>
      <c r="P3" s="68"/>
    </row>
    <row r="4" spans="1:30" ht="32.25" customHeight="1" x14ac:dyDescent="0.15">
      <c r="A4" s="69"/>
      <c r="B4" s="70"/>
      <c r="C4" s="71"/>
      <c r="D4" s="71"/>
      <c r="E4" s="72" t="s">
        <v>36</v>
      </c>
      <c r="F4" s="73"/>
      <c r="G4" s="73"/>
      <c r="H4" s="72" t="s">
        <v>37</v>
      </c>
      <c r="I4" s="73"/>
      <c r="J4" s="73"/>
      <c r="K4" s="72" t="s">
        <v>38</v>
      </c>
      <c r="L4" s="73"/>
      <c r="M4" s="73"/>
      <c r="N4" s="74" t="s">
        <v>39</v>
      </c>
      <c r="O4" s="67"/>
      <c r="P4" s="68"/>
    </row>
    <row r="5" spans="1:30" ht="32.25" customHeight="1" x14ac:dyDescent="0.15">
      <c r="A5" s="75" t="s">
        <v>40</v>
      </c>
      <c r="B5" s="76" t="s">
        <v>41</v>
      </c>
      <c r="C5" s="77" t="s">
        <v>42</v>
      </c>
      <c r="D5" s="77" t="s">
        <v>43</v>
      </c>
      <c r="E5" s="77" t="s">
        <v>41</v>
      </c>
      <c r="F5" s="77" t="s">
        <v>42</v>
      </c>
      <c r="G5" s="77" t="s">
        <v>43</v>
      </c>
      <c r="H5" s="77" t="s">
        <v>41</v>
      </c>
      <c r="I5" s="77" t="s">
        <v>42</v>
      </c>
      <c r="J5" s="77" t="s">
        <v>43</v>
      </c>
      <c r="K5" s="77" t="s">
        <v>41</v>
      </c>
      <c r="L5" s="77" t="s">
        <v>42</v>
      </c>
      <c r="M5" s="78" t="s">
        <v>43</v>
      </c>
      <c r="N5" s="79"/>
      <c r="O5" s="59"/>
    </row>
    <row r="6" spans="1:30" s="68" customFormat="1" ht="32.25" customHeight="1" x14ac:dyDescent="0.15">
      <c r="A6" s="80" t="s">
        <v>44</v>
      </c>
      <c r="B6" s="81">
        <v>26571</v>
      </c>
      <c r="C6" s="82"/>
      <c r="D6" s="82">
        <f>B6+C6</f>
        <v>26571</v>
      </c>
      <c r="E6" s="81">
        <v>0</v>
      </c>
      <c r="F6" s="81"/>
      <c r="G6" s="81">
        <f>E6+F6</f>
        <v>0</v>
      </c>
      <c r="H6" s="81">
        <v>21572</v>
      </c>
      <c r="I6" s="82"/>
      <c r="J6" s="82">
        <f>H6+I6</f>
        <v>21572</v>
      </c>
      <c r="K6" s="82">
        <f>E6+H6</f>
        <v>21572</v>
      </c>
      <c r="L6" s="82">
        <f>F6+I6</f>
        <v>0</v>
      </c>
      <c r="M6" s="82">
        <f>K6+L6</f>
        <v>21572</v>
      </c>
      <c r="N6" s="83"/>
      <c r="O6" s="67"/>
      <c r="P6" s="84">
        <f>ROUND(B6,0)</f>
        <v>26571</v>
      </c>
      <c r="Q6" s="84">
        <f>ROUND(C6,0)</f>
        <v>0</v>
      </c>
      <c r="R6" s="85">
        <f>P6+Q6</f>
        <v>26571</v>
      </c>
      <c r="S6" s="84">
        <f>ROUND(E6,0)</f>
        <v>0</v>
      </c>
      <c r="T6" s="84">
        <f>ROUND(F6,0)</f>
        <v>0</v>
      </c>
      <c r="U6" s="85">
        <f>S6+T6</f>
        <v>0</v>
      </c>
      <c r="V6" s="84">
        <f>ROUND(H6,0)</f>
        <v>21572</v>
      </c>
      <c r="W6" s="84">
        <f>ROUND(I6,0)</f>
        <v>0</v>
      </c>
      <c r="X6" s="85">
        <f>V6+W6</f>
        <v>21572</v>
      </c>
      <c r="Y6" s="85">
        <f>S6+V6</f>
        <v>21572</v>
      </c>
      <c r="Z6" s="85">
        <f>T6+W6</f>
        <v>0</v>
      </c>
      <c r="AA6" s="85">
        <f>Y6+Z6</f>
        <v>21572</v>
      </c>
      <c r="AB6" s="86">
        <f>Y6-K6</f>
        <v>0</v>
      </c>
      <c r="AC6" s="86">
        <f>Z6-L6</f>
        <v>0</v>
      </c>
      <c r="AD6" s="86">
        <f>AA6-M6</f>
        <v>0</v>
      </c>
    </row>
    <row r="7" spans="1:30" s="68" customFormat="1" ht="32.25" customHeight="1" x14ac:dyDescent="0.15">
      <c r="A7" s="87" t="s">
        <v>45</v>
      </c>
      <c r="B7" s="81">
        <v>52053</v>
      </c>
      <c r="C7" s="81"/>
      <c r="D7" s="81">
        <f t="shared" ref="D7:D16" si="0">B7+C7</f>
        <v>52053</v>
      </c>
      <c r="E7" s="81">
        <v>2989.97</v>
      </c>
      <c r="F7" s="81">
        <v>12.83</v>
      </c>
      <c r="G7" s="81">
        <f t="shared" ref="G7:G16" si="1">E7+F7</f>
        <v>3002.7999999999997</v>
      </c>
      <c r="H7" s="81">
        <v>9682</v>
      </c>
      <c r="I7" s="82"/>
      <c r="J7" s="82">
        <f t="shared" ref="J7:J16" si="2">H7+I7</f>
        <v>9682</v>
      </c>
      <c r="K7" s="82">
        <f t="shared" ref="K7:L16" si="3">E7+H7</f>
        <v>12671.97</v>
      </c>
      <c r="L7" s="82">
        <f t="shared" si="3"/>
        <v>12.83</v>
      </c>
      <c r="M7" s="82">
        <f t="shared" ref="M7:M15" si="4">K7+L7</f>
        <v>12684.8</v>
      </c>
      <c r="N7" s="88"/>
      <c r="O7" s="67"/>
      <c r="P7" s="84">
        <f t="shared" ref="P7:Q62" si="5">ROUND(B7,0)</f>
        <v>52053</v>
      </c>
      <c r="Q7" s="84">
        <f t="shared" si="5"/>
        <v>0</v>
      </c>
      <c r="R7" s="85">
        <f t="shared" ref="R7:R62" si="6">P7+Q7</f>
        <v>52053</v>
      </c>
      <c r="S7" s="84">
        <f t="shared" ref="S7:T62" si="7">ROUND(E7,0)</f>
        <v>2990</v>
      </c>
      <c r="T7" s="84">
        <f t="shared" si="7"/>
        <v>13</v>
      </c>
      <c r="U7" s="85">
        <f t="shared" ref="U7:U62" si="8">S7+T7</f>
        <v>3003</v>
      </c>
      <c r="V7" s="84">
        <f t="shared" ref="V7:W62" si="9">ROUND(H7,0)</f>
        <v>9682</v>
      </c>
      <c r="W7" s="84">
        <f t="shared" si="9"/>
        <v>0</v>
      </c>
      <c r="X7" s="85">
        <f t="shared" ref="X7:X62" si="10">V7+W7</f>
        <v>9682</v>
      </c>
      <c r="Y7" s="85">
        <f t="shared" ref="Y7:Z62" si="11">S7+V7</f>
        <v>12672</v>
      </c>
      <c r="Z7" s="85">
        <f t="shared" si="11"/>
        <v>13</v>
      </c>
      <c r="AA7" s="85">
        <f t="shared" ref="AA7:AA62" si="12">Y7+Z7</f>
        <v>12685</v>
      </c>
      <c r="AB7" s="86">
        <f t="shared" ref="AB7:AD63" si="13">Y7-K7</f>
        <v>3.0000000000654836E-2</v>
      </c>
      <c r="AC7" s="86">
        <f t="shared" si="13"/>
        <v>0.16999999999999993</v>
      </c>
      <c r="AD7" s="86">
        <f t="shared" si="13"/>
        <v>0.2000000000007276</v>
      </c>
    </row>
    <row r="8" spans="1:30" s="68" customFormat="1" ht="32.25" customHeight="1" x14ac:dyDescent="0.15">
      <c r="A8" s="87" t="s">
        <v>46</v>
      </c>
      <c r="B8" s="81">
        <v>25462</v>
      </c>
      <c r="C8" s="81"/>
      <c r="D8" s="81">
        <f t="shared" si="0"/>
        <v>25462</v>
      </c>
      <c r="E8" s="81">
        <v>1115</v>
      </c>
      <c r="F8" s="81">
        <v>93.78</v>
      </c>
      <c r="G8" s="81">
        <f t="shared" si="1"/>
        <v>1208.78</v>
      </c>
      <c r="H8" s="81">
        <v>8503</v>
      </c>
      <c r="I8" s="81"/>
      <c r="J8" s="81">
        <f t="shared" si="2"/>
        <v>8503</v>
      </c>
      <c r="K8" s="81">
        <f t="shared" si="3"/>
        <v>9618</v>
      </c>
      <c r="L8" s="81">
        <f t="shared" si="3"/>
        <v>93.78</v>
      </c>
      <c r="M8" s="81">
        <f t="shared" si="4"/>
        <v>9711.7800000000007</v>
      </c>
      <c r="N8" s="88"/>
      <c r="O8" s="67"/>
      <c r="P8" s="84">
        <f t="shared" si="5"/>
        <v>25462</v>
      </c>
      <c r="Q8" s="84">
        <f t="shared" si="5"/>
        <v>0</v>
      </c>
      <c r="R8" s="85">
        <f t="shared" si="6"/>
        <v>25462</v>
      </c>
      <c r="S8" s="84">
        <f t="shared" si="7"/>
        <v>1115</v>
      </c>
      <c r="T8" s="84">
        <f t="shared" si="7"/>
        <v>94</v>
      </c>
      <c r="U8" s="85">
        <f t="shared" si="8"/>
        <v>1209</v>
      </c>
      <c r="V8" s="84">
        <f t="shared" si="9"/>
        <v>8503</v>
      </c>
      <c r="W8" s="84">
        <f t="shared" si="9"/>
        <v>0</v>
      </c>
      <c r="X8" s="85">
        <f t="shared" si="10"/>
        <v>8503</v>
      </c>
      <c r="Y8" s="85">
        <f t="shared" si="11"/>
        <v>9618</v>
      </c>
      <c r="Z8" s="85">
        <f t="shared" si="11"/>
        <v>94</v>
      </c>
      <c r="AA8" s="85">
        <f t="shared" si="12"/>
        <v>9712</v>
      </c>
      <c r="AB8" s="86">
        <f t="shared" si="13"/>
        <v>0</v>
      </c>
      <c r="AC8" s="86">
        <f t="shared" si="13"/>
        <v>0.21999999999999886</v>
      </c>
      <c r="AD8" s="86">
        <f t="shared" si="13"/>
        <v>0.21999999999934516</v>
      </c>
    </row>
    <row r="9" spans="1:30" s="68" customFormat="1" ht="32.25" customHeight="1" x14ac:dyDescent="0.15">
      <c r="A9" s="87" t="s">
        <v>47</v>
      </c>
      <c r="B9" s="81">
        <v>4955</v>
      </c>
      <c r="C9" s="81"/>
      <c r="D9" s="81">
        <f t="shared" si="0"/>
        <v>4955</v>
      </c>
      <c r="E9" s="81">
        <v>0</v>
      </c>
      <c r="F9" s="81"/>
      <c r="G9" s="81">
        <f t="shared" si="1"/>
        <v>0</v>
      </c>
      <c r="H9" s="81">
        <v>0</v>
      </c>
      <c r="I9" s="81"/>
      <c r="J9" s="81">
        <f t="shared" si="2"/>
        <v>0</v>
      </c>
      <c r="K9" s="81">
        <f t="shared" si="3"/>
        <v>0</v>
      </c>
      <c r="L9" s="81">
        <f t="shared" si="3"/>
        <v>0</v>
      </c>
      <c r="M9" s="81">
        <f t="shared" si="4"/>
        <v>0</v>
      </c>
      <c r="N9" s="88"/>
      <c r="O9" s="67"/>
      <c r="P9" s="84">
        <f t="shared" si="5"/>
        <v>4955</v>
      </c>
      <c r="Q9" s="84">
        <f t="shared" si="5"/>
        <v>0</v>
      </c>
      <c r="R9" s="85">
        <f t="shared" si="6"/>
        <v>4955</v>
      </c>
      <c r="S9" s="84">
        <f t="shared" si="7"/>
        <v>0</v>
      </c>
      <c r="T9" s="84">
        <f t="shared" si="7"/>
        <v>0</v>
      </c>
      <c r="U9" s="85">
        <f t="shared" si="8"/>
        <v>0</v>
      </c>
      <c r="V9" s="84">
        <f t="shared" si="9"/>
        <v>0</v>
      </c>
      <c r="W9" s="84">
        <f t="shared" si="9"/>
        <v>0</v>
      </c>
      <c r="X9" s="85">
        <f t="shared" si="10"/>
        <v>0</v>
      </c>
      <c r="Y9" s="85">
        <f t="shared" si="11"/>
        <v>0</v>
      </c>
      <c r="Z9" s="85">
        <f t="shared" si="11"/>
        <v>0</v>
      </c>
      <c r="AA9" s="85">
        <f t="shared" si="12"/>
        <v>0</v>
      </c>
      <c r="AB9" s="86">
        <f t="shared" si="13"/>
        <v>0</v>
      </c>
      <c r="AC9" s="86">
        <f t="shared" si="13"/>
        <v>0</v>
      </c>
      <c r="AD9" s="86">
        <f t="shared" si="13"/>
        <v>0</v>
      </c>
    </row>
    <row r="10" spans="1:30" s="68" customFormat="1" ht="32.25" customHeight="1" x14ac:dyDescent="0.15">
      <c r="A10" s="87" t="s">
        <v>48</v>
      </c>
      <c r="B10" s="81">
        <v>17176</v>
      </c>
      <c r="C10" s="81"/>
      <c r="D10" s="81">
        <f t="shared" si="0"/>
        <v>17176</v>
      </c>
      <c r="E10" s="81">
        <v>73</v>
      </c>
      <c r="F10" s="82"/>
      <c r="G10" s="81">
        <f t="shared" si="1"/>
        <v>73</v>
      </c>
      <c r="H10" s="81">
        <v>3427</v>
      </c>
      <c r="I10" s="81"/>
      <c r="J10" s="81">
        <f t="shared" si="2"/>
        <v>3427</v>
      </c>
      <c r="K10" s="81">
        <f t="shared" si="3"/>
        <v>3500</v>
      </c>
      <c r="L10" s="82">
        <f t="shared" si="3"/>
        <v>0</v>
      </c>
      <c r="M10" s="81">
        <f t="shared" si="4"/>
        <v>3500</v>
      </c>
      <c r="N10" s="88"/>
      <c r="O10" s="67"/>
      <c r="P10" s="84">
        <f t="shared" si="5"/>
        <v>17176</v>
      </c>
      <c r="Q10" s="84">
        <f t="shared" si="5"/>
        <v>0</v>
      </c>
      <c r="R10" s="85">
        <f t="shared" si="6"/>
        <v>17176</v>
      </c>
      <c r="S10" s="84">
        <f t="shared" si="7"/>
        <v>73</v>
      </c>
      <c r="T10" s="84">
        <f t="shared" si="7"/>
        <v>0</v>
      </c>
      <c r="U10" s="85">
        <f t="shared" si="8"/>
        <v>73</v>
      </c>
      <c r="V10" s="84">
        <f t="shared" si="9"/>
        <v>3427</v>
      </c>
      <c r="W10" s="84">
        <f t="shared" si="9"/>
        <v>0</v>
      </c>
      <c r="X10" s="85">
        <f t="shared" si="10"/>
        <v>3427</v>
      </c>
      <c r="Y10" s="85">
        <f t="shared" si="11"/>
        <v>3500</v>
      </c>
      <c r="Z10" s="85">
        <f t="shared" si="11"/>
        <v>0</v>
      </c>
      <c r="AA10" s="85">
        <f t="shared" si="12"/>
        <v>3500</v>
      </c>
      <c r="AB10" s="86">
        <f t="shared" si="13"/>
        <v>0</v>
      </c>
      <c r="AC10" s="86">
        <f t="shared" si="13"/>
        <v>0</v>
      </c>
      <c r="AD10" s="86">
        <f t="shared" si="13"/>
        <v>0</v>
      </c>
    </row>
    <row r="11" spans="1:30" s="68" customFormat="1" ht="32.25" customHeight="1" x14ac:dyDescent="0.15">
      <c r="A11" s="87" t="s">
        <v>49</v>
      </c>
      <c r="B11" s="81">
        <v>133898</v>
      </c>
      <c r="C11" s="81"/>
      <c r="D11" s="81">
        <f t="shared" si="0"/>
        <v>133898</v>
      </c>
      <c r="E11" s="81">
        <v>0</v>
      </c>
      <c r="F11" s="81"/>
      <c r="G11" s="81">
        <f t="shared" si="1"/>
        <v>0</v>
      </c>
      <c r="H11" s="81">
        <v>645</v>
      </c>
      <c r="I11" s="81"/>
      <c r="J11" s="81">
        <f t="shared" si="2"/>
        <v>645</v>
      </c>
      <c r="K11" s="81">
        <f t="shared" si="3"/>
        <v>645</v>
      </c>
      <c r="L11" s="81">
        <f t="shared" si="3"/>
        <v>0</v>
      </c>
      <c r="M11" s="81">
        <f t="shared" si="4"/>
        <v>645</v>
      </c>
      <c r="N11" s="88"/>
      <c r="O11" s="67"/>
      <c r="P11" s="84">
        <f t="shared" si="5"/>
        <v>133898</v>
      </c>
      <c r="Q11" s="84">
        <f t="shared" si="5"/>
        <v>0</v>
      </c>
      <c r="R11" s="85">
        <f t="shared" si="6"/>
        <v>133898</v>
      </c>
      <c r="S11" s="84">
        <f t="shared" si="7"/>
        <v>0</v>
      </c>
      <c r="T11" s="84">
        <f t="shared" si="7"/>
        <v>0</v>
      </c>
      <c r="U11" s="85">
        <f t="shared" si="8"/>
        <v>0</v>
      </c>
      <c r="V11" s="84">
        <f t="shared" si="9"/>
        <v>645</v>
      </c>
      <c r="W11" s="84">
        <f t="shared" si="9"/>
        <v>0</v>
      </c>
      <c r="X11" s="85">
        <f t="shared" si="10"/>
        <v>645</v>
      </c>
      <c r="Y11" s="85">
        <f t="shared" si="11"/>
        <v>645</v>
      </c>
      <c r="Z11" s="85">
        <f t="shared" si="11"/>
        <v>0</v>
      </c>
      <c r="AA11" s="85">
        <f t="shared" si="12"/>
        <v>645</v>
      </c>
      <c r="AB11" s="86">
        <f t="shared" si="13"/>
        <v>0</v>
      </c>
      <c r="AC11" s="86">
        <f t="shared" si="13"/>
        <v>0</v>
      </c>
      <c r="AD11" s="86">
        <f t="shared" si="13"/>
        <v>0</v>
      </c>
    </row>
    <row r="12" spans="1:30" s="68" customFormat="1" ht="32.25" customHeight="1" x14ac:dyDescent="0.15">
      <c r="A12" s="87" t="s">
        <v>50</v>
      </c>
      <c r="B12" s="81">
        <v>109779</v>
      </c>
      <c r="C12" s="81"/>
      <c r="D12" s="81">
        <f t="shared" si="0"/>
        <v>109779</v>
      </c>
      <c r="E12" s="81">
        <v>74</v>
      </c>
      <c r="F12" s="81"/>
      <c r="G12" s="81">
        <f t="shared" si="1"/>
        <v>74</v>
      </c>
      <c r="H12" s="81">
        <v>18800</v>
      </c>
      <c r="I12" s="81">
        <v>-304</v>
      </c>
      <c r="J12" s="81">
        <f t="shared" si="2"/>
        <v>18496</v>
      </c>
      <c r="K12" s="81">
        <f t="shared" si="3"/>
        <v>18874</v>
      </c>
      <c r="L12" s="81">
        <f t="shared" si="3"/>
        <v>-304</v>
      </c>
      <c r="M12" s="81">
        <f t="shared" si="4"/>
        <v>18570</v>
      </c>
      <c r="N12" s="88"/>
      <c r="O12" s="67"/>
      <c r="P12" s="84">
        <f t="shared" si="5"/>
        <v>109779</v>
      </c>
      <c r="Q12" s="84">
        <f t="shared" si="5"/>
        <v>0</v>
      </c>
      <c r="R12" s="85">
        <f t="shared" si="6"/>
        <v>109779</v>
      </c>
      <c r="S12" s="84">
        <f t="shared" si="7"/>
        <v>74</v>
      </c>
      <c r="T12" s="84">
        <f t="shared" si="7"/>
        <v>0</v>
      </c>
      <c r="U12" s="85">
        <f t="shared" si="8"/>
        <v>74</v>
      </c>
      <c r="V12" s="84">
        <f t="shared" si="9"/>
        <v>18800</v>
      </c>
      <c r="W12" s="84">
        <f t="shared" si="9"/>
        <v>-304</v>
      </c>
      <c r="X12" s="85">
        <f t="shared" si="10"/>
        <v>18496</v>
      </c>
      <c r="Y12" s="85">
        <f t="shared" si="11"/>
        <v>18874</v>
      </c>
      <c r="Z12" s="85">
        <f t="shared" si="11"/>
        <v>-304</v>
      </c>
      <c r="AA12" s="85">
        <f t="shared" si="12"/>
        <v>18570</v>
      </c>
      <c r="AB12" s="86">
        <f t="shared" si="13"/>
        <v>0</v>
      </c>
      <c r="AC12" s="86">
        <f t="shared" si="13"/>
        <v>0</v>
      </c>
      <c r="AD12" s="86">
        <f t="shared" si="13"/>
        <v>0</v>
      </c>
    </row>
    <row r="13" spans="1:30" s="68" customFormat="1" ht="32.25" customHeight="1" x14ac:dyDescent="0.15">
      <c r="A13" s="87" t="s">
        <v>51</v>
      </c>
      <c r="B13" s="81">
        <v>0</v>
      </c>
      <c r="C13" s="81"/>
      <c r="D13" s="81">
        <f t="shared" si="0"/>
        <v>0</v>
      </c>
      <c r="E13" s="81">
        <v>0</v>
      </c>
      <c r="F13" s="81"/>
      <c r="G13" s="81">
        <f t="shared" si="1"/>
        <v>0</v>
      </c>
      <c r="H13" s="81">
        <v>43</v>
      </c>
      <c r="I13" s="81"/>
      <c r="J13" s="81">
        <f t="shared" si="2"/>
        <v>43</v>
      </c>
      <c r="K13" s="81">
        <f t="shared" si="3"/>
        <v>43</v>
      </c>
      <c r="L13" s="81">
        <f t="shared" si="3"/>
        <v>0</v>
      </c>
      <c r="M13" s="81">
        <f t="shared" si="4"/>
        <v>43</v>
      </c>
      <c r="N13" s="88"/>
      <c r="O13" s="67"/>
      <c r="P13" s="84">
        <f t="shared" si="5"/>
        <v>0</v>
      </c>
      <c r="Q13" s="84">
        <f t="shared" si="5"/>
        <v>0</v>
      </c>
      <c r="R13" s="85">
        <f t="shared" si="6"/>
        <v>0</v>
      </c>
      <c r="S13" s="84">
        <f t="shared" si="7"/>
        <v>0</v>
      </c>
      <c r="T13" s="84">
        <f t="shared" si="7"/>
        <v>0</v>
      </c>
      <c r="U13" s="85">
        <f t="shared" si="8"/>
        <v>0</v>
      </c>
      <c r="V13" s="84">
        <f t="shared" si="9"/>
        <v>43</v>
      </c>
      <c r="W13" s="84">
        <f t="shared" si="9"/>
        <v>0</v>
      </c>
      <c r="X13" s="85">
        <f t="shared" si="10"/>
        <v>43</v>
      </c>
      <c r="Y13" s="85">
        <f t="shared" si="11"/>
        <v>43</v>
      </c>
      <c r="Z13" s="85">
        <f t="shared" si="11"/>
        <v>0</v>
      </c>
      <c r="AA13" s="85">
        <f t="shared" si="12"/>
        <v>43</v>
      </c>
      <c r="AB13" s="86">
        <f t="shared" si="13"/>
        <v>0</v>
      </c>
      <c r="AC13" s="86">
        <f t="shared" si="13"/>
        <v>0</v>
      </c>
      <c r="AD13" s="86">
        <f t="shared" si="13"/>
        <v>0</v>
      </c>
    </row>
    <row r="14" spans="1:30" s="68" customFormat="1" ht="32.25" customHeight="1" x14ac:dyDescent="0.15">
      <c r="A14" s="87" t="s">
        <v>52</v>
      </c>
      <c r="B14" s="81">
        <v>0</v>
      </c>
      <c r="C14" s="81"/>
      <c r="D14" s="81">
        <f t="shared" si="0"/>
        <v>0</v>
      </c>
      <c r="E14" s="81">
        <v>38</v>
      </c>
      <c r="F14" s="81"/>
      <c r="G14" s="81">
        <f t="shared" si="1"/>
        <v>38</v>
      </c>
      <c r="H14" s="81">
        <v>1030</v>
      </c>
      <c r="I14" s="81"/>
      <c r="J14" s="81">
        <f t="shared" si="2"/>
        <v>1030</v>
      </c>
      <c r="K14" s="81">
        <f t="shared" si="3"/>
        <v>1068</v>
      </c>
      <c r="L14" s="81">
        <f t="shared" si="3"/>
        <v>0</v>
      </c>
      <c r="M14" s="81">
        <f t="shared" si="4"/>
        <v>1068</v>
      </c>
      <c r="N14" s="88"/>
      <c r="O14" s="67"/>
      <c r="P14" s="84">
        <f t="shared" si="5"/>
        <v>0</v>
      </c>
      <c r="Q14" s="84">
        <f t="shared" si="5"/>
        <v>0</v>
      </c>
      <c r="R14" s="85">
        <f t="shared" si="6"/>
        <v>0</v>
      </c>
      <c r="S14" s="84">
        <f t="shared" si="7"/>
        <v>38</v>
      </c>
      <c r="T14" s="84">
        <f t="shared" si="7"/>
        <v>0</v>
      </c>
      <c r="U14" s="85">
        <f t="shared" si="8"/>
        <v>38</v>
      </c>
      <c r="V14" s="84">
        <f t="shared" si="9"/>
        <v>1030</v>
      </c>
      <c r="W14" s="84">
        <f t="shared" si="9"/>
        <v>0</v>
      </c>
      <c r="X14" s="85">
        <f t="shared" si="10"/>
        <v>1030</v>
      </c>
      <c r="Y14" s="85">
        <f t="shared" si="11"/>
        <v>1068</v>
      </c>
      <c r="Z14" s="85">
        <f t="shared" si="11"/>
        <v>0</v>
      </c>
      <c r="AA14" s="85">
        <f t="shared" si="12"/>
        <v>1068</v>
      </c>
      <c r="AB14" s="86">
        <f t="shared" si="13"/>
        <v>0</v>
      </c>
      <c r="AC14" s="86">
        <f t="shared" si="13"/>
        <v>0</v>
      </c>
      <c r="AD14" s="86">
        <f t="shared" si="13"/>
        <v>0</v>
      </c>
    </row>
    <row r="15" spans="1:30" s="68" customFormat="1" ht="32.25" customHeight="1" x14ac:dyDescent="0.15">
      <c r="A15" s="87" t="s">
        <v>53</v>
      </c>
      <c r="B15" s="81">
        <v>42137.599999999999</v>
      </c>
      <c r="C15" s="81"/>
      <c r="D15" s="81">
        <f t="shared" si="0"/>
        <v>42137.599999999999</v>
      </c>
      <c r="E15" s="81">
        <v>112</v>
      </c>
      <c r="F15" s="81"/>
      <c r="G15" s="81">
        <f t="shared" si="1"/>
        <v>112</v>
      </c>
      <c r="H15" s="81">
        <v>12289</v>
      </c>
      <c r="I15" s="81">
        <v>413.14</v>
      </c>
      <c r="J15" s="81">
        <f t="shared" si="2"/>
        <v>12702.14</v>
      </c>
      <c r="K15" s="81">
        <f t="shared" si="3"/>
        <v>12401</v>
      </c>
      <c r="L15" s="81">
        <f t="shared" si="3"/>
        <v>413.14</v>
      </c>
      <c r="M15" s="81">
        <f t="shared" si="4"/>
        <v>12814.14</v>
      </c>
      <c r="N15" s="88"/>
      <c r="O15" s="67"/>
      <c r="P15" s="84">
        <f t="shared" si="5"/>
        <v>42138</v>
      </c>
      <c r="Q15" s="84">
        <f t="shared" si="5"/>
        <v>0</v>
      </c>
      <c r="R15" s="85">
        <f t="shared" si="6"/>
        <v>42138</v>
      </c>
      <c r="S15" s="84">
        <f t="shared" si="7"/>
        <v>112</v>
      </c>
      <c r="T15" s="84">
        <f t="shared" si="7"/>
        <v>0</v>
      </c>
      <c r="U15" s="85">
        <f t="shared" si="8"/>
        <v>112</v>
      </c>
      <c r="V15" s="84">
        <f t="shared" si="9"/>
        <v>12289</v>
      </c>
      <c r="W15" s="84">
        <f t="shared" si="9"/>
        <v>413</v>
      </c>
      <c r="X15" s="85">
        <f t="shared" si="10"/>
        <v>12702</v>
      </c>
      <c r="Y15" s="85">
        <f t="shared" si="11"/>
        <v>12401</v>
      </c>
      <c r="Z15" s="85">
        <f t="shared" si="11"/>
        <v>413</v>
      </c>
      <c r="AA15" s="85">
        <f t="shared" si="12"/>
        <v>12814</v>
      </c>
      <c r="AB15" s="86">
        <f t="shared" si="13"/>
        <v>0</v>
      </c>
      <c r="AC15" s="86">
        <f t="shared" si="13"/>
        <v>-0.13999999999998636</v>
      </c>
      <c r="AD15" s="86">
        <f t="shared" si="13"/>
        <v>-0.13999999999941792</v>
      </c>
    </row>
    <row r="16" spans="1:30" s="68" customFormat="1" ht="32.25" customHeight="1" x14ac:dyDescent="0.15">
      <c r="A16" s="87" t="s">
        <v>54</v>
      </c>
      <c r="B16" s="81">
        <v>2613</v>
      </c>
      <c r="C16" s="81"/>
      <c r="D16" s="81">
        <f t="shared" si="0"/>
        <v>2613</v>
      </c>
      <c r="E16" s="81">
        <v>478</v>
      </c>
      <c r="F16" s="81"/>
      <c r="G16" s="81">
        <f t="shared" si="1"/>
        <v>478</v>
      </c>
      <c r="H16" s="81">
        <v>3275</v>
      </c>
      <c r="I16" s="81"/>
      <c r="J16" s="81">
        <f t="shared" si="2"/>
        <v>3275</v>
      </c>
      <c r="K16" s="81">
        <f>E16+H16</f>
        <v>3753</v>
      </c>
      <c r="L16" s="81">
        <f t="shared" si="3"/>
        <v>0</v>
      </c>
      <c r="M16" s="81">
        <f>K16+L16</f>
        <v>3753</v>
      </c>
      <c r="N16" s="88"/>
      <c r="O16" s="67"/>
      <c r="P16" s="84">
        <f t="shared" si="5"/>
        <v>2613</v>
      </c>
      <c r="Q16" s="84">
        <f t="shared" si="5"/>
        <v>0</v>
      </c>
      <c r="R16" s="85">
        <f t="shared" si="6"/>
        <v>2613</v>
      </c>
      <c r="S16" s="84">
        <f t="shared" si="7"/>
        <v>478</v>
      </c>
      <c r="T16" s="84">
        <f t="shared" si="7"/>
        <v>0</v>
      </c>
      <c r="U16" s="85">
        <f t="shared" si="8"/>
        <v>478</v>
      </c>
      <c r="V16" s="84">
        <f t="shared" si="9"/>
        <v>3275</v>
      </c>
      <c r="W16" s="84">
        <f t="shared" si="9"/>
        <v>0</v>
      </c>
      <c r="X16" s="85">
        <f t="shared" si="10"/>
        <v>3275</v>
      </c>
      <c r="Y16" s="85">
        <f t="shared" si="11"/>
        <v>3753</v>
      </c>
      <c r="Z16" s="85">
        <f t="shared" si="11"/>
        <v>0</v>
      </c>
      <c r="AA16" s="85">
        <f t="shared" si="12"/>
        <v>3753</v>
      </c>
      <c r="AB16" s="86">
        <f t="shared" si="13"/>
        <v>0</v>
      </c>
      <c r="AC16" s="86">
        <f t="shared" si="13"/>
        <v>0</v>
      </c>
      <c r="AD16" s="86">
        <f t="shared" si="13"/>
        <v>0</v>
      </c>
    </row>
    <row r="17" spans="1:30" ht="32.25" customHeight="1" x14ac:dyDescent="0.15">
      <c r="A17" s="63" t="s">
        <v>33</v>
      </c>
      <c r="B17" s="63" t="s">
        <v>34</v>
      </c>
      <c r="C17" s="64"/>
      <c r="D17" s="65"/>
      <c r="E17" s="64" t="s">
        <v>35</v>
      </c>
      <c r="F17" s="63"/>
      <c r="G17" s="64"/>
      <c r="H17" s="64"/>
      <c r="I17" s="64"/>
      <c r="J17" s="64"/>
      <c r="K17" s="64"/>
      <c r="L17" s="64"/>
      <c r="M17" s="64"/>
      <c r="N17" s="66"/>
      <c r="O17" s="67"/>
      <c r="P17" s="89"/>
      <c r="Q17" s="89"/>
      <c r="R17" s="81"/>
      <c r="S17" s="89"/>
      <c r="T17" s="89"/>
      <c r="U17" s="81"/>
      <c r="V17" s="89"/>
      <c r="W17" s="89"/>
      <c r="X17" s="81"/>
      <c r="Y17" s="81"/>
      <c r="Z17" s="81"/>
      <c r="AA17" s="81"/>
      <c r="AB17" s="90"/>
      <c r="AC17" s="90"/>
      <c r="AD17" s="90"/>
    </row>
    <row r="18" spans="1:30" ht="32.25" customHeight="1" x14ac:dyDescent="0.15">
      <c r="A18" s="69"/>
      <c r="B18" s="70"/>
      <c r="C18" s="71"/>
      <c r="D18" s="71"/>
      <c r="E18" s="72" t="s">
        <v>36</v>
      </c>
      <c r="F18" s="73"/>
      <c r="G18" s="73"/>
      <c r="H18" s="72" t="s">
        <v>37</v>
      </c>
      <c r="I18" s="73"/>
      <c r="J18" s="73"/>
      <c r="K18" s="72" t="s">
        <v>38</v>
      </c>
      <c r="L18" s="73"/>
      <c r="M18" s="73"/>
      <c r="N18" s="74" t="s">
        <v>39</v>
      </c>
      <c r="O18" s="67"/>
      <c r="P18" s="89"/>
      <c r="Q18" s="89"/>
      <c r="R18" s="81"/>
      <c r="S18" s="89"/>
      <c r="T18" s="89"/>
      <c r="U18" s="81"/>
      <c r="V18" s="89"/>
      <c r="W18" s="89"/>
      <c r="X18" s="81"/>
      <c r="Y18" s="81"/>
      <c r="Z18" s="81"/>
      <c r="AA18" s="81"/>
      <c r="AB18" s="90"/>
      <c r="AC18" s="90"/>
      <c r="AD18" s="90"/>
    </row>
    <row r="19" spans="1:30" ht="32.25" customHeight="1" x14ac:dyDescent="0.15">
      <c r="A19" s="75" t="s">
        <v>40</v>
      </c>
      <c r="B19" s="76" t="s">
        <v>41</v>
      </c>
      <c r="C19" s="77" t="s">
        <v>42</v>
      </c>
      <c r="D19" s="77" t="s">
        <v>43</v>
      </c>
      <c r="E19" s="77" t="s">
        <v>41</v>
      </c>
      <c r="F19" s="77" t="s">
        <v>42</v>
      </c>
      <c r="G19" s="77" t="s">
        <v>43</v>
      </c>
      <c r="H19" s="77" t="s">
        <v>41</v>
      </c>
      <c r="I19" s="77" t="s">
        <v>42</v>
      </c>
      <c r="J19" s="77" t="s">
        <v>43</v>
      </c>
      <c r="K19" s="77" t="s">
        <v>41</v>
      </c>
      <c r="L19" s="77" t="s">
        <v>42</v>
      </c>
      <c r="M19" s="78" t="s">
        <v>43</v>
      </c>
      <c r="N19" s="79"/>
      <c r="O19" s="59"/>
      <c r="P19" s="89"/>
      <c r="Q19" s="89"/>
      <c r="R19" s="81"/>
      <c r="S19" s="89"/>
      <c r="T19" s="89"/>
      <c r="U19" s="81"/>
      <c r="V19" s="89"/>
      <c r="W19" s="89"/>
      <c r="X19" s="81"/>
      <c r="Y19" s="81"/>
      <c r="Z19" s="81"/>
      <c r="AA19" s="81"/>
      <c r="AB19" s="90"/>
      <c r="AC19" s="90"/>
      <c r="AD19" s="90"/>
    </row>
    <row r="20" spans="1:30" s="68" customFormat="1" ht="32.25" customHeight="1" x14ac:dyDescent="0.15">
      <c r="A20" s="87" t="s">
        <v>55</v>
      </c>
      <c r="B20" s="81">
        <v>5064</v>
      </c>
      <c r="C20" s="81"/>
      <c r="D20" s="81">
        <f>B20+C20</f>
        <v>5064</v>
      </c>
      <c r="E20" s="81">
        <v>18</v>
      </c>
      <c r="F20" s="81"/>
      <c r="G20" s="81">
        <f>E20+F20</f>
        <v>18</v>
      </c>
      <c r="H20" s="81">
        <v>1476</v>
      </c>
      <c r="I20" s="81"/>
      <c r="J20" s="81">
        <f>H20+I20</f>
        <v>1476</v>
      </c>
      <c r="K20" s="81">
        <f>E20+H20</f>
        <v>1494</v>
      </c>
      <c r="L20" s="81">
        <f>F20+I20</f>
        <v>0</v>
      </c>
      <c r="M20" s="81">
        <f>K20+L20</f>
        <v>1494</v>
      </c>
      <c r="N20" s="88"/>
      <c r="O20" s="67"/>
      <c r="P20" s="84">
        <f t="shared" si="5"/>
        <v>5064</v>
      </c>
      <c r="Q20" s="84">
        <f t="shared" si="5"/>
        <v>0</v>
      </c>
      <c r="R20" s="85">
        <f t="shared" si="6"/>
        <v>5064</v>
      </c>
      <c r="S20" s="84">
        <f t="shared" si="7"/>
        <v>18</v>
      </c>
      <c r="T20" s="84">
        <f t="shared" si="7"/>
        <v>0</v>
      </c>
      <c r="U20" s="85">
        <f t="shared" si="8"/>
        <v>18</v>
      </c>
      <c r="V20" s="84">
        <f t="shared" si="9"/>
        <v>1476</v>
      </c>
      <c r="W20" s="84">
        <f t="shared" si="9"/>
        <v>0</v>
      </c>
      <c r="X20" s="85">
        <f t="shared" si="10"/>
        <v>1476</v>
      </c>
      <c r="Y20" s="85">
        <f t="shared" si="11"/>
        <v>1494</v>
      </c>
      <c r="Z20" s="85">
        <f t="shared" si="11"/>
        <v>0</v>
      </c>
      <c r="AA20" s="85">
        <f t="shared" si="12"/>
        <v>1494</v>
      </c>
      <c r="AB20" s="86">
        <f t="shared" si="13"/>
        <v>0</v>
      </c>
      <c r="AC20" s="86">
        <f t="shared" si="13"/>
        <v>0</v>
      </c>
      <c r="AD20" s="86">
        <f t="shared" si="13"/>
        <v>0</v>
      </c>
    </row>
    <row r="21" spans="1:30" s="68" customFormat="1" ht="32.25" customHeight="1" x14ac:dyDescent="0.15">
      <c r="A21" s="87" t="s">
        <v>56</v>
      </c>
      <c r="B21" s="81">
        <v>19189</v>
      </c>
      <c r="C21" s="81"/>
      <c r="D21" s="81">
        <f t="shared" ref="D21:D32" si="14">B21+C21</f>
        <v>19189</v>
      </c>
      <c r="E21" s="81">
        <v>0</v>
      </c>
      <c r="F21" s="81"/>
      <c r="G21" s="81">
        <f t="shared" ref="G21:G31" si="15">E21+F21</f>
        <v>0</v>
      </c>
      <c r="H21" s="81">
        <v>0</v>
      </c>
      <c r="I21" s="81"/>
      <c r="J21" s="81">
        <f t="shared" ref="J21:J31" si="16">H21+I21</f>
        <v>0</v>
      </c>
      <c r="K21" s="81">
        <f>E21+H21</f>
        <v>0</v>
      </c>
      <c r="L21" s="81">
        <f>F21+I21</f>
        <v>0</v>
      </c>
      <c r="M21" s="81">
        <f t="shared" ref="M21:M31" si="17">K21+L21</f>
        <v>0</v>
      </c>
      <c r="N21" s="88"/>
      <c r="O21" s="67"/>
      <c r="P21" s="84">
        <f t="shared" si="5"/>
        <v>19189</v>
      </c>
      <c r="Q21" s="84">
        <f t="shared" si="5"/>
        <v>0</v>
      </c>
      <c r="R21" s="85">
        <f t="shared" si="6"/>
        <v>19189</v>
      </c>
      <c r="S21" s="84">
        <f t="shared" si="7"/>
        <v>0</v>
      </c>
      <c r="T21" s="84">
        <f t="shared" si="7"/>
        <v>0</v>
      </c>
      <c r="U21" s="85">
        <f t="shared" si="8"/>
        <v>0</v>
      </c>
      <c r="V21" s="84">
        <f t="shared" si="9"/>
        <v>0</v>
      </c>
      <c r="W21" s="84">
        <f t="shared" si="9"/>
        <v>0</v>
      </c>
      <c r="X21" s="85">
        <f t="shared" si="10"/>
        <v>0</v>
      </c>
      <c r="Y21" s="85">
        <f t="shared" si="11"/>
        <v>0</v>
      </c>
      <c r="Z21" s="85">
        <f t="shared" si="11"/>
        <v>0</v>
      </c>
      <c r="AA21" s="85">
        <f t="shared" si="12"/>
        <v>0</v>
      </c>
      <c r="AB21" s="86">
        <f t="shared" si="13"/>
        <v>0</v>
      </c>
      <c r="AC21" s="86">
        <f t="shared" si="13"/>
        <v>0</v>
      </c>
      <c r="AD21" s="86">
        <f t="shared" si="13"/>
        <v>0</v>
      </c>
    </row>
    <row r="22" spans="1:30" s="68" customFormat="1" ht="32.25" customHeight="1" x14ac:dyDescent="0.15">
      <c r="A22" s="87" t="s">
        <v>57</v>
      </c>
      <c r="B22" s="81">
        <v>0</v>
      </c>
      <c r="C22" s="81"/>
      <c r="D22" s="81">
        <f t="shared" si="14"/>
        <v>0</v>
      </c>
      <c r="E22" s="81">
        <v>0</v>
      </c>
      <c r="F22" s="81"/>
      <c r="G22" s="81">
        <f t="shared" si="15"/>
        <v>0</v>
      </c>
      <c r="H22" s="81">
        <v>271</v>
      </c>
      <c r="I22" s="81"/>
      <c r="J22" s="81">
        <f t="shared" si="16"/>
        <v>271</v>
      </c>
      <c r="K22" s="81">
        <f t="shared" ref="K22:L31" si="18">E22+H22</f>
        <v>271</v>
      </c>
      <c r="L22" s="81">
        <f>F22+I22</f>
        <v>0</v>
      </c>
      <c r="M22" s="81">
        <f t="shared" si="17"/>
        <v>271</v>
      </c>
      <c r="N22" s="88"/>
      <c r="O22" s="67"/>
      <c r="P22" s="84">
        <f t="shared" si="5"/>
        <v>0</v>
      </c>
      <c r="Q22" s="84">
        <f t="shared" si="5"/>
        <v>0</v>
      </c>
      <c r="R22" s="85">
        <f t="shared" si="6"/>
        <v>0</v>
      </c>
      <c r="S22" s="84">
        <f t="shared" si="7"/>
        <v>0</v>
      </c>
      <c r="T22" s="84">
        <f t="shared" si="7"/>
        <v>0</v>
      </c>
      <c r="U22" s="85">
        <f t="shared" si="8"/>
        <v>0</v>
      </c>
      <c r="V22" s="84">
        <f t="shared" si="9"/>
        <v>271</v>
      </c>
      <c r="W22" s="84">
        <f t="shared" si="9"/>
        <v>0</v>
      </c>
      <c r="X22" s="85">
        <f t="shared" si="10"/>
        <v>271</v>
      </c>
      <c r="Y22" s="85">
        <f t="shared" si="11"/>
        <v>271</v>
      </c>
      <c r="Z22" s="85">
        <f t="shared" si="11"/>
        <v>0</v>
      </c>
      <c r="AA22" s="85">
        <f t="shared" si="12"/>
        <v>271</v>
      </c>
      <c r="AB22" s="86">
        <f t="shared" si="13"/>
        <v>0</v>
      </c>
      <c r="AC22" s="86">
        <f t="shared" si="13"/>
        <v>0</v>
      </c>
      <c r="AD22" s="86">
        <f t="shared" si="13"/>
        <v>0</v>
      </c>
    </row>
    <row r="23" spans="1:30" s="68" customFormat="1" ht="32.25" customHeight="1" x14ac:dyDescent="0.15">
      <c r="A23" s="87" t="s">
        <v>58</v>
      </c>
      <c r="B23" s="81">
        <v>33511</v>
      </c>
      <c r="C23" s="81"/>
      <c r="D23" s="81">
        <f t="shared" si="14"/>
        <v>33511</v>
      </c>
      <c r="E23" s="81">
        <v>96</v>
      </c>
      <c r="F23" s="81"/>
      <c r="G23" s="81">
        <f t="shared" si="15"/>
        <v>96</v>
      </c>
      <c r="H23" s="81">
        <v>11933</v>
      </c>
      <c r="I23" s="81"/>
      <c r="J23" s="81">
        <f t="shared" si="16"/>
        <v>11933</v>
      </c>
      <c r="K23" s="81">
        <f t="shared" si="18"/>
        <v>12029</v>
      </c>
      <c r="L23" s="81">
        <f t="shared" si="18"/>
        <v>0</v>
      </c>
      <c r="M23" s="81">
        <f t="shared" si="17"/>
        <v>12029</v>
      </c>
      <c r="N23" s="88"/>
      <c r="O23" s="67"/>
      <c r="P23" s="84">
        <f t="shared" si="5"/>
        <v>33511</v>
      </c>
      <c r="Q23" s="84">
        <f t="shared" si="5"/>
        <v>0</v>
      </c>
      <c r="R23" s="85">
        <f t="shared" si="6"/>
        <v>33511</v>
      </c>
      <c r="S23" s="84">
        <f t="shared" si="7"/>
        <v>96</v>
      </c>
      <c r="T23" s="84">
        <f t="shared" si="7"/>
        <v>0</v>
      </c>
      <c r="U23" s="85">
        <f t="shared" si="8"/>
        <v>96</v>
      </c>
      <c r="V23" s="84">
        <f t="shared" si="9"/>
        <v>11933</v>
      </c>
      <c r="W23" s="84">
        <f t="shared" si="9"/>
        <v>0</v>
      </c>
      <c r="X23" s="85">
        <f t="shared" si="10"/>
        <v>11933</v>
      </c>
      <c r="Y23" s="85">
        <f t="shared" si="11"/>
        <v>12029</v>
      </c>
      <c r="Z23" s="85">
        <f t="shared" si="11"/>
        <v>0</v>
      </c>
      <c r="AA23" s="85">
        <f t="shared" si="12"/>
        <v>12029</v>
      </c>
      <c r="AB23" s="86">
        <f t="shared" si="13"/>
        <v>0</v>
      </c>
      <c r="AC23" s="86">
        <f t="shared" si="13"/>
        <v>0</v>
      </c>
      <c r="AD23" s="86">
        <f t="shared" si="13"/>
        <v>0</v>
      </c>
    </row>
    <row r="24" spans="1:30" s="68" customFormat="1" ht="32.25" customHeight="1" x14ac:dyDescent="0.15">
      <c r="A24" s="87" t="s">
        <v>59</v>
      </c>
      <c r="B24" s="81">
        <v>800</v>
      </c>
      <c r="C24" s="81"/>
      <c r="D24" s="81">
        <f t="shared" si="14"/>
        <v>800</v>
      </c>
      <c r="E24" s="81">
        <v>0</v>
      </c>
      <c r="F24" s="81"/>
      <c r="G24" s="81">
        <f t="shared" si="15"/>
        <v>0</v>
      </c>
      <c r="H24" s="81">
        <v>2236</v>
      </c>
      <c r="I24" s="82"/>
      <c r="J24" s="81">
        <f t="shared" si="16"/>
        <v>2236</v>
      </c>
      <c r="K24" s="81">
        <f t="shared" si="18"/>
        <v>2236</v>
      </c>
      <c r="L24" s="81">
        <f t="shared" si="18"/>
        <v>0</v>
      </c>
      <c r="M24" s="81">
        <f t="shared" si="17"/>
        <v>2236</v>
      </c>
      <c r="N24" s="88"/>
      <c r="O24" s="67"/>
      <c r="P24" s="84">
        <f t="shared" si="5"/>
        <v>800</v>
      </c>
      <c r="Q24" s="84">
        <f t="shared" si="5"/>
        <v>0</v>
      </c>
      <c r="R24" s="85">
        <f t="shared" si="6"/>
        <v>800</v>
      </c>
      <c r="S24" s="84">
        <f t="shared" si="7"/>
        <v>0</v>
      </c>
      <c r="T24" s="84">
        <f t="shared" si="7"/>
        <v>0</v>
      </c>
      <c r="U24" s="85">
        <f t="shared" si="8"/>
        <v>0</v>
      </c>
      <c r="V24" s="84">
        <f t="shared" si="9"/>
        <v>2236</v>
      </c>
      <c r="W24" s="84">
        <f t="shared" si="9"/>
        <v>0</v>
      </c>
      <c r="X24" s="85">
        <f t="shared" si="10"/>
        <v>2236</v>
      </c>
      <c r="Y24" s="85">
        <f t="shared" si="11"/>
        <v>2236</v>
      </c>
      <c r="Z24" s="85">
        <f t="shared" si="11"/>
        <v>0</v>
      </c>
      <c r="AA24" s="85">
        <f t="shared" si="12"/>
        <v>2236</v>
      </c>
      <c r="AB24" s="86">
        <f t="shared" si="13"/>
        <v>0</v>
      </c>
      <c r="AC24" s="86">
        <f t="shared" si="13"/>
        <v>0</v>
      </c>
      <c r="AD24" s="86">
        <f t="shared" si="13"/>
        <v>0</v>
      </c>
    </row>
    <row r="25" spans="1:30" s="68" customFormat="1" ht="32.25" customHeight="1" x14ac:dyDescent="0.15">
      <c r="A25" s="87" t="s">
        <v>60</v>
      </c>
      <c r="B25" s="81">
        <v>1804</v>
      </c>
      <c r="C25" s="81"/>
      <c r="D25" s="81">
        <f t="shared" si="14"/>
        <v>1804</v>
      </c>
      <c r="E25" s="81">
        <v>0</v>
      </c>
      <c r="F25" s="81"/>
      <c r="G25" s="81">
        <f t="shared" si="15"/>
        <v>0</v>
      </c>
      <c r="H25" s="81">
        <v>792</v>
      </c>
      <c r="I25" s="81"/>
      <c r="J25" s="81">
        <f t="shared" si="16"/>
        <v>792</v>
      </c>
      <c r="K25" s="81">
        <f t="shared" si="18"/>
        <v>792</v>
      </c>
      <c r="L25" s="81">
        <f t="shared" si="18"/>
        <v>0</v>
      </c>
      <c r="M25" s="81">
        <f t="shared" si="17"/>
        <v>792</v>
      </c>
      <c r="N25" s="88"/>
      <c r="O25" s="67"/>
      <c r="P25" s="84">
        <f t="shared" si="5"/>
        <v>1804</v>
      </c>
      <c r="Q25" s="84">
        <f t="shared" si="5"/>
        <v>0</v>
      </c>
      <c r="R25" s="85">
        <f t="shared" si="6"/>
        <v>1804</v>
      </c>
      <c r="S25" s="84">
        <f t="shared" si="7"/>
        <v>0</v>
      </c>
      <c r="T25" s="84">
        <f t="shared" si="7"/>
        <v>0</v>
      </c>
      <c r="U25" s="85">
        <f t="shared" si="8"/>
        <v>0</v>
      </c>
      <c r="V25" s="84">
        <f t="shared" si="9"/>
        <v>792</v>
      </c>
      <c r="W25" s="84">
        <f t="shared" si="9"/>
        <v>0</v>
      </c>
      <c r="X25" s="85">
        <f t="shared" si="10"/>
        <v>792</v>
      </c>
      <c r="Y25" s="85">
        <f t="shared" si="11"/>
        <v>792</v>
      </c>
      <c r="Z25" s="85">
        <f t="shared" si="11"/>
        <v>0</v>
      </c>
      <c r="AA25" s="85">
        <f t="shared" si="12"/>
        <v>792</v>
      </c>
      <c r="AB25" s="86">
        <f t="shared" si="13"/>
        <v>0</v>
      </c>
      <c r="AC25" s="86">
        <f t="shared" si="13"/>
        <v>0</v>
      </c>
      <c r="AD25" s="86">
        <f t="shared" si="13"/>
        <v>0</v>
      </c>
    </row>
    <row r="26" spans="1:30" s="68" customFormat="1" ht="32.25" customHeight="1" x14ac:dyDescent="0.15">
      <c r="A26" s="87" t="s">
        <v>61</v>
      </c>
      <c r="B26" s="81">
        <v>358546</v>
      </c>
      <c r="C26" s="81"/>
      <c r="D26" s="81">
        <f t="shared" si="14"/>
        <v>358546</v>
      </c>
      <c r="E26" s="81">
        <v>72</v>
      </c>
      <c r="F26" s="81"/>
      <c r="G26" s="81">
        <f t="shared" si="15"/>
        <v>72</v>
      </c>
      <c r="H26" s="81">
        <v>27513</v>
      </c>
      <c r="I26" s="82"/>
      <c r="J26" s="81">
        <f t="shared" si="16"/>
        <v>27513</v>
      </c>
      <c r="K26" s="81">
        <f t="shared" si="18"/>
        <v>27585</v>
      </c>
      <c r="L26" s="82">
        <f t="shared" si="18"/>
        <v>0</v>
      </c>
      <c r="M26" s="81">
        <f t="shared" si="17"/>
        <v>27585</v>
      </c>
      <c r="N26" s="88"/>
      <c r="O26" s="67"/>
      <c r="P26" s="84">
        <f t="shared" si="5"/>
        <v>358546</v>
      </c>
      <c r="Q26" s="84">
        <f t="shared" si="5"/>
        <v>0</v>
      </c>
      <c r="R26" s="85">
        <f t="shared" si="6"/>
        <v>358546</v>
      </c>
      <c r="S26" s="84">
        <f t="shared" si="7"/>
        <v>72</v>
      </c>
      <c r="T26" s="84">
        <f t="shared" si="7"/>
        <v>0</v>
      </c>
      <c r="U26" s="85">
        <f t="shared" si="8"/>
        <v>72</v>
      </c>
      <c r="V26" s="84">
        <f t="shared" si="9"/>
        <v>27513</v>
      </c>
      <c r="W26" s="84">
        <f t="shared" si="9"/>
        <v>0</v>
      </c>
      <c r="X26" s="85">
        <f t="shared" si="10"/>
        <v>27513</v>
      </c>
      <c r="Y26" s="85">
        <f t="shared" si="11"/>
        <v>27585</v>
      </c>
      <c r="Z26" s="85">
        <f t="shared" si="11"/>
        <v>0</v>
      </c>
      <c r="AA26" s="85">
        <f t="shared" si="12"/>
        <v>27585</v>
      </c>
      <c r="AB26" s="86">
        <f t="shared" si="13"/>
        <v>0</v>
      </c>
      <c r="AC26" s="86">
        <f t="shared" si="13"/>
        <v>0</v>
      </c>
      <c r="AD26" s="86">
        <f t="shared" si="13"/>
        <v>0</v>
      </c>
    </row>
    <row r="27" spans="1:30" s="68" customFormat="1" ht="32.25" customHeight="1" x14ac:dyDescent="0.15">
      <c r="A27" s="87" t="s">
        <v>62</v>
      </c>
      <c r="B27" s="81">
        <v>229479</v>
      </c>
      <c r="C27" s="91"/>
      <c r="D27" s="81">
        <f t="shared" si="14"/>
        <v>229479</v>
      </c>
      <c r="E27" s="81">
        <v>206</v>
      </c>
      <c r="F27" s="81"/>
      <c r="G27" s="81">
        <f t="shared" si="15"/>
        <v>206</v>
      </c>
      <c r="H27" s="81">
        <v>3944</v>
      </c>
      <c r="I27" s="82">
        <v>1367.27</v>
      </c>
      <c r="J27" s="81">
        <f t="shared" si="16"/>
        <v>5311.27</v>
      </c>
      <c r="K27" s="81">
        <f t="shared" si="18"/>
        <v>4150</v>
      </c>
      <c r="L27" s="82">
        <f t="shared" si="18"/>
        <v>1367.27</v>
      </c>
      <c r="M27" s="81">
        <f t="shared" si="17"/>
        <v>5517.27</v>
      </c>
      <c r="N27" s="88"/>
      <c r="O27" s="67"/>
      <c r="P27" s="84">
        <f t="shared" si="5"/>
        <v>229479</v>
      </c>
      <c r="Q27" s="84">
        <f t="shared" si="5"/>
        <v>0</v>
      </c>
      <c r="R27" s="85">
        <f t="shared" si="6"/>
        <v>229479</v>
      </c>
      <c r="S27" s="84">
        <f t="shared" si="7"/>
        <v>206</v>
      </c>
      <c r="T27" s="84">
        <f t="shared" si="7"/>
        <v>0</v>
      </c>
      <c r="U27" s="85">
        <f t="shared" si="8"/>
        <v>206</v>
      </c>
      <c r="V27" s="84">
        <f t="shared" si="9"/>
        <v>3944</v>
      </c>
      <c r="W27" s="84">
        <f t="shared" si="9"/>
        <v>1367</v>
      </c>
      <c r="X27" s="85">
        <f t="shared" si="10"/>
        <v>5311</v>
      </c>
      <c r="Y27" s="85">
        <f t="shared" si="11"/>
        <v>4150</v>
      </c>
      <c r="Z27" s="85">
        <f t="shared" si="11"/>
        <v>1367</v>
      </c>
      <c r="AA27" s="85">
        <f t="shared" si="12"/>
        <v>5517</v>
      </c>
      <c r="AB27" s="86">
        <f t="shared" si="13"/>
        <v>0</v>
      </c>
      <c r="AC27" s="86">
        <f t="shared" si="13"/>
        <v>-0.26999999999998181</v>
      </c>
      <c r="AD27" s="86">
        <f t="shared" si="13"/>
        <v>-0.27000000000043656</v>
      </c>
    </row>
    <row r="28" spans="1:30" s="68" customFormat="1" ht="32.25" customHeight="1" x14ac:dyDescent="0.15">
      <c r="A28" s="87" t="s">
        <v>63</v>
      </c>
      <c r="B28" s="81">
        <v>1357577.12</v>
      </c>
      <c r="C28" s="81">
        <v>-8849</v>
      </c>
      <c r="D28" s="81">
        <f t="shared" si="14"/>
        <v>1348728.12</v>
      </c>
      <c r="E28" s="81">
        <v>728</v>
      </c>
      <c r="F28" s="81"/>
      <c r="G28" s="81">
        <f t="shared" si="15"/>
        <v>728</v>
      </c>
      <c r="H28" s="81">
        <v>3066</v>
      </c>
      <c r="I28" s="81"/>
      <c r="J28" s="81">
        <f t="shared" si="16"/>
        <v>3066</v>
      </c>
      <c r="K28" s="81">
        <f t="shared" si="18"/>
        <v>3794</v>
      </c>
      <c r="L28" s="81">
        <f t="shared" si="18"/>
        <v>0</v>
      </c>
      <c r="M28" s="81">
        <f t="shared" si="17"/>
        <v>3794</v>
      </c>
      <c r="N28" s="88"/>
      <c r="O28" s="67"/>
      <c r="P28" s="84">
        <f t="shared" si="5"/>
        <v>1357577</v>
      </c>
      <c r="Q28" s="84">
        <f t="shared" si="5"/>
        <v>-8849</v>
      </c>
      <c r="R28" s="85">
        <f t="shared" si="6"/>
        <v>1348728</v>
      </c>
      <c r="S28" s="84">
        <f t="shared" si="7"/>
        <v>728</v>
      </c>
      <c r="T28" s="84">
        <f t="shared" si="7"/>
        <v>0</v>
      </c>
      <c r="U28" s="85">
        <f t="shared" si="8"/>
        <v>728</v>
      </c>
      <c r="V28" s="84">
        <f t="shared" si="9"/>
        <v>3066</v>
      </c>
      <c r="W28" s="84">
        <f t="shared" si="9"/>
        <v>0</v>
      </c>
      <c r="X28" s="85">
        <f t="shared" si="10"/>
        <v>3066</v>
      </c>
      <c r="Y28" s="85">
        <f t="shared" si="11"/>
        <v>3794</v>
      </c>
      <c r="Z28" s="85">
        <f t="shared" si="11"/>
        <v>0</v>
      </c>
      <c r="AA28" s="85">
        <f t="shared" si="12"/>
        <v>3794</v>
      </c>
      <c r="AB28" s="86">
        <f t="shared" si="13"/>
        <v>0</v>
      </c>
      <c r="AC28" s="86">
        <f t="shared" si="13"/>
        <v>0</v>
      </c>
      <c r="AD28" s="86">
        <f t="shared" si="13"/>
        <v>0</v>
      </c>
    </row>
    <row r="29" spans="1:30" s="68" customFormat="1" ht="32.25" customHeight="1" x14ac:dyDescent="0.15">
      <c r="A29" s="87" t="s">
        <v>64</v>
      </c>
      <c r="B29" s="81">
        <v>48210.67</v>
      </c>
      <c r="C29" s="81"/>
      <c r="D29" s="81">
        <f t="shared" si="14"/>
        <v>48210.67</v>
      </c>
      <c r="E29" s="81">
        <v>1544.84</v>
      </c>
      <c r="F29" s="81">
        <v>-115.93</v>
      </c>
      <c r="G29" s="81">
        <f t="shared" si="15"/>
        <v>1428.9099999999999</v>
      </c>
      <c r="H29" s="81">
        <v>12705</v>
      </c>
      <c r="I29" s="81"/>
      <c r="J29" s="81">
        <f t="shared" si="16"/>
        <v>12705</v>
      </c>
      <c r="K29" s="81">
        <f t="shared" si="18"/>
        <v>14249.84</v>
      </c>
      <c r="L29" s="81">
        <f t="shared" si="18"/>
        <v>-115.93</v>
      </c>
      <c r="M29" s="81">
        <f t="shared" si="17"/>
        <v>14133.91</v>
      </c>
      <c r="N29" s="88"/>
      <c r="O29" s="67"/>
      <c r="P29" s="84">
        <f t="shared" si="5"/>
        <v>48211</v>
      </c>
      <c r="Q29" s="84">
        <f t="shared" si="5"/>
        <v>0</v>
      </c>
      <c r="R29" s="85">
        <f t="shared" si="6"/>
        <v>48211</v>
      </c>
      <c r="S29" s="84">
        <f t="shared" si="7"/>
        <v>1545</v>
      </c>
      <c r="T29" s="84">
        <f t="shared" si="7"/>
        <v>-116</v>
      </c>
      <c r="U29" s="85">
        <f t="shared" si="8"/>
        <v>1429</v>
      </c>
      <c r="V29" s="84">
        <f t="shared" si="9"/>
        <v>12705</v>
      </c>
      <c r="W29" s="84">
        <f t="shared" si="9"/>
        <v>0</v>
      </c>
      <c r="X29" s="85">
        <f t="shared" si="10"/>
        <v>12705</v>
      </c>
      <c r="Y29" s="85">
        <f t="shared" si="11"/>
        <v>14250</v>
      </c>
      <c r="Z29" s="85">
        <f t="shared" si="11"/>
        <v>-116</v>
      </c>
      <c r="AA29" s="85">
        <f t="shared" si="12"/>
        <v>14134</v>
      </c>
      <c r="AB29" s="86">
        <f t="shared" si="13"/>
        <v>0.15999999999985448</v>
      </c>
      <c r="AC29" s="86">
        <f t="shared" si="13"/>
        <v>-6.9999999999993179E-2</v>
      </c>
      <c r="AD29" s="86">
        <f t="shared" si="13"/>
        <v>9.0000000000145519E-2</v>
      </c>
    </row>
    <row r="30" spans="1:30" s="68" customFormat="1" ht="32.25" customHeight="1" x14ac:dyDescent="0.15">
      <c r="A30" s="87" t="s">
        <v>65</v>
      </c>
      <c r="B30" s="81">
        <v>529629</v>
      </c>
      <c r="C30" s="81">
        <v>-337</v>
      </c>
      <c r="D30" s="81">
        <f t="shared" si="14"/>
        <v>529292</v>
      </c>
      <c r="E30" s="81">
        <v>1220</v>
      </c>
      <c r="F30" s="81"/>
      <c r="G30" s="81">
        <f t="shared" si="15"/>
        <v>1220</v>
      </c>
      <c r="H30" s="81">
        <v>118939</v>
      </c>
      <c r="I30" s="81">
        <v>797.09</v>
      </c>
      <c r="J30" s="81">
        <f t="shared" si="16"/>
        <v>119736.09</v>
      </c>
      <c r="K30" s="81">
        <f t="shared" si="18"/>
        <v>120159</v>
      </c>
      <c r="L30" s="81">
        <f t="shared" si="18"/>
        <v>797.09</v>
      </c>
      <c r="M30" s="81">
        <f t="shared" si="17"/>
        <v>120956.09</v>
      </c>
      <c r="N30" s="88"/>
      <c r="O30" s="67"/>
      <c r="P30" s="84">
        <f t="shared" si="5"/>
        <v>529629</v>
      </c>
      <c r="Q30" s="84">
        <f t="shared" si="5"/>
        <v>-337</v>
      </c>
      <c r="R30" s="85">
        <f t="shared" si="6"/>
        <v>529292</v>
      </c>
      <c r="S30" s="84">
        <f t="shared" si="7"/>
        <v>1220</v>
      </c>
      <c r="T30" s="84">
        <f t="shared" si="7"/>
        <v>0</v>
      </c>
      <c r="U30" s="85">
        <f t="shared" si="8"/>
        <v>1220</v>
      </c>
      <c r="V30" s="84">
        <f t="shared" si="9"/>
        <v>118939</v>
      </c>
      <c r="W30" s="84">
        <f t="shared" si="9"/>
        <v>797</v>
      </c>
      <c r="X30" s="85">
        <f t="shared" si="10"/>
        <v>119736</v>
      </c>
      <c r="Y30" s="85">
        <f t="shared" si="11"/>
        <v>120159</v>
      </c>
      <c r="Z30" s="85">
        <f t="shared" si="11"/>
        <v>797</v>
      </c>
      <c r="AA30" s="85">
        <f t="shared" si="12"/>
        <v>120956</v>
      </c>
      <c r="AB30" s="86">
        <f t="shared" si="13"/>
        <v>0</v>
      </c>
      <c r="AC30" s="86">
        <f t="shared" si="13"/>
        <v>-9.0000000000031832E-2</v>
      </c>
      <c r="AD30" s="86">
        <f t="shared" si="13"/>
        <v>-8.999999999650754E-2</v>
      </c>
    </row>
    <row r="31" spans="1:30" s="68" customFormat="1" ht="32.25" customHeight="1" x14ac:dyDescent="0.15">
      <c r="A31" s="87" t="s">
        <v>66</v>
      </c>
      <c r="B31" s="81">
        <v>342564</v>
      </c>
      <c r="C31" s="81"/>
      <c r="D31" s="81">
        <f t="shared" si="14"/>
        <v>342564</v>
      </c>
      <c r="E31" s="81">
        <v>548</v>
      </c>
      <c r="F31" s="81"/>
      <c r="G31" s="81">
        <f t="shared" si="15"/>
        <v>548</v>
      </c>
      <c r="H31" s="81">
        <v>72964</v>
      </c>
      <c r="I31" s="81"/>
      <c r="J31" s="81">
        <f t="shared" si="16"/>
        <v>72964</v>
      </c>
      <c r="K31" s="81">
        <f t="shared" si="18"/>
        <v>73512</v>
      </c>
      <c r="L31" s="81">
        <f>F31+I31</f>
        <v>0</v>
      </c>
      <c r="M31" s="81">
        <f t="shared" si="17"/>
        <v>73512</v>
      </c>
      <c r="N31" s="88"/>
      <c r="O31" s="67"/>
      <c r="P31" s="84">
        <f t="shared" si="5"/>
        <v>342564</v>
      </c>
      <c r="Q31" s="84">
        <f t="shared" si="5"/>
        <v>0</v>
      </c>
      <c r="R31" s="85">
        <f t="shared" si="6"/>
        <v>342564</v>
      </c>
      <c r="S31" s="84">
        <f t="shared" si="7"/>
        <v>548</v>
      </c>
      <c r="T31" s="84">
        <f t="shared" si="7"/>
        <v>0</v>
      </c>
      <c r="U31" s="85">
        <f t="shared" si="8"/>
        <v>548</v>
      </c>
      <c r="V31" s="84">
        <f t="shared" si="9"/>
        <v>72964</v>
      </c>
      <c r="W31" s="84">
        <f t="shared" si="9"/>
        <v>0</v>
      </c>
      <c r="X31" s="85">
        <f t="shared" si="10"/>
        <v>72964</v>
      </c>
      <c r="Y31" s="85">
        <f t="shared" si="11"/>
        <v>73512</v>
      </c>
      <c r="Z31" s="85">
        <f t="shared" si="11"/>
        <v>0</v>
      </c>
      <c r="AA31" s="85">
        <f t="shared" si="12"/>
        <v>73512</v>
      </c>
      <c r="AB31" s="86">
        <f t="shared" si="13"/>
        <v>0</v>
      </c>
      <c r="AC31" s="86">
        <f t="shared" si="13"/>
        <v>0</v>
      </c>
      <c r="AD31" s="86">
        <f t="shared" si="13"/>
        <v>0</v>
      </c>
    </row>
    <row r="32" spans="1:30" s="68" customFormat="1" ht="32.25" customHeight="1" x14ac:dyDescent="0.15">
      <c r="A32" s="87" t="s">
        <v>67</v>
      </c>
      <c r="B32" s="81">
        <v>905</v>
      </c>
      <c r="C32" s="81">
        <v>-905.4</v>
      </c>
      <c r="D32" s="92">
        <f t="shared" si="14"/>
        <v>-0.39999999999997726</v>
      </c>
      <c r="E32" s="81">
        <v>0</v>
      </c>
      <c r="F32" s="81"/>
      <c r="G32" s="81">
        <f>E32+F32</f>
        <v>0</v>
      </c>
      <c r="H32" s="81">
        <v>655</v>
      </c>
      <c r="I32" s="81">
        <v>-655</v>
      </c>
      <c r="J32" s="81">
        <f>H32+I32</f>
        <v>0</v>
      </c>
      <c r="K32" s="81">
        <f>E32+H32</f>
        <v>655</v>
      </c>
      <c r="L32" s="81">
        <f>F32+I32</f>
        <v>-655</v>
      </c>
      <c r="M32" s="81">
        <f>K32+L32</f>
        <v>0</v>
      </c>
      <c r="N32" s="88"/>
      <c r="O32" s="67"/>
      <c r="P32" s="84">
        <f t="shared" si="5"/>
        <v>905</v>
      </c>
      <c r="Q32" s="84">
        <f t="shared" si="5"/>
        <v>-905</v>
      </c>
      <c r="R32" s="85">
        <f t="shared" si="6"/>
        <v>0</v>
      </c>
      <c r="S32" s="84">
        <f t="shared" si="7"/>
        <v>0</v>
      </c>
      <c r="T32" s="84">
        <f t="shared" si="7"/>
        <v>0</v>
      </c>
      <c r="U32" s="85">
        <f t="shared" si="8"/>
        <v>0</v>
      </c>
      <c r="V32" s="84">
        <f t="shared" si="9"/>
        <v>655</v>
      </c>
      <c r="W32" s="84">
        <f t="shared" si="9"/>
        <v>-655</v>
      </c>
      <c r="X32" s="85">
        <f t="shared" si="10"/>
        <v>0</v>
      </c>
      <c r="Y32" s="85">
        <f t="shared" si="11"/>
        <v>655</v>
      </c>
      <c r="Z32" s="85">
        <f t="shared" si="11"/>
        <v>-655</v>
      </c>
      <c r="AA32" s="85">
        <f t="shared" si="12"/>
        <v>0</v>
      </c>
      <c r="AB32" s="86">
        <f t="shared" si="13"/>
        <v>0</v>
      </c>
      <c r="AC32" s="86">
        <f t="shared" si="13"/>
        <v>0</v>
      </c>
      <c r="AD32" s="86">
        <f t="shared" si="13"/>
        <v>0</v>
      </c>
    </row>
    <row r="33" spans="1:30" ht="32.25" customHeight="1" x14ac:dyDescent="0.15">
      <c r="A33" s="63" t="s">
        <v>33</v>
      </c>
      <c r="B33" s="63" t="s">
        <v>34</v>
      </c>
      <c r="C33" s="64"/>
      <c r="D33" s="65"/>
      <c r="E33" s="64" t="s">
        <v>35</v>
      </c>
      <c r="F33" s="63"/>
      <c r="G33" s="64"/>
      <c r="H33" s="64"/>
      <c r="I33" s="64"/>
      <c r="J33" s="64"/>
      <c r="K33" s="64"/>
      <c r="L33" s="64"/>
      <c r="M33" s="64"/>
      <c r="N33" s="66"/>
      <c r="O33" s="67"/>
      <c r="P33" s="89"/>
      <c r="Q33" s="89"/>
      <c r="R33" s="81"/>
      <c r="S33" s="89"/>
      <c r="T33" s="89"/>
      <c r="U33" s="81"/>
      <c r="V33" s="89"/>
      <c r="W33" s="89"/>
      <c r="X33" s="81"/>
      <c r="Y33" s="81"/>
      <c r="Z33" s="81"/>
      <c r="AA33" s="81"/>
      <c r="AB33" s="86">
        <f t="shared" si="13"/>
        <v>0</v>
      </c>
      <c r="AC33" s="86">
        <f t="shared" si="13"/>
        <v>0</v>
      </c>
      <c r="AD33" s="86">
        <f t="shared" si="13"/>
        <v>0</v>
      </c>
    </row>
    <row r="34" spans="1:30" ht="32.25" customHeight="1" x14ac:dyDescent="0.15">
      <c r="A34" s="69"/>
      <c r="B34" s="70"/>
      <c r="C34" s="71"/>
      <c r="D34" s="71"/>
      <c r="E34" s="72" t="s">
        <v>36</v>
      </c>
      <c r="F34" s="73"/>
      <c r="G34" s="73"/>
      <c r="H34" s="72" t="s">
        <v>37</v>
      </c>
      <c r="I34" s="73"/>
      <c r="J34" s="73"/>
      <c r="K34" s="72" t="s">
        <v>38</v>
      </c>
      <c r="L34" s="73"/>
      <c r="M34" s="73"/>
      <c r="N34" s="74" t="s">
        <v>39</v>
      </c>
      <c r="O34" s="67"/>
      <c r="P34" s="89"/>
      <c r="Q34" s="89"/>
      <c r="R34" s="81"/>
      <c r="S34" s="89"/>
      <c r="T34" s="89"/>
      <c r="U34" s="81"/>
      <c r="V34" s="89"/>
      <c r="W34" s="89"/>
      <c r="X34" s="81"/>
      <c r="Y34" s="81"/>
      <c r="Z34" s="81"/>
      <c r="AA34" s="81"/>
      <c r="AB34" s="90"/>
      <c r="AC34" s="90"/>
      <c r="AD34" s="90"/>
    </row>
    <row r="35" spans="1:30" ht="32.25" customHeight="1" x14ac:dyDescent="0.15">
      <c r="A35" s="75" t="s">
        <v>40</v>
      </c>
      <c r="B35" s="76" t="s">
        <v>41</v>
      </c>
      <c r="C35" s="77" t="s">
        <v>42</v>
      </c>
      <c r="D35" s="77" t="s">
        <v>43</v>
      </c>
      <c r="E35" s="77" t="s">
        <v>41</v>
      </c>
      <c r="F35" s="77" t="s">
        <v>42</v>
      </c>
      <c r="G35" s="77" t="s">
        <v>43</v>
      </c>
      <c r="H35" s="77" t="s">
        <v>41</v>
      </c>
      <c r="I35" s="77" t="s">
        <v>42</v>
      </c>
      <c r="J35" s="77" t="s">
        <v>43</v>
      </c>
      <c r="K35" s="77" t="s">
        <v>41</v>
      </c>
      <c r="L35" s="77" t="s">
        <v>42</v>
      </c>
      <c r="M35" s="78" t="s">
        <v>43</v>
      </c>
      <c r="N35" s="79"/>
      <c r="O35" s="59"/>
      <c r="P35" s="89"/>
      <c r="Q35" s="89"/>
      <c r="R35" s="81"/>
      <c r="S35" s="89"/>
      <c r="T35" s="89"/>
      <c r="U35" s="81"/>
      <c r="V35" s="89"/>
      <c r="W35" s="89"/>
      <c r="X35" s="81"/>
      <c r="Y35" s="81"/>
      <c r="Z35" s="81"/>
      <c r="AA35" s="81"/>
      <c r="AB35" s="90"/>
      <c r="AC35" s="90"/>
      <c r="AD35" s="90"/>
    </row>
    <row r="36" spans="1:30" s="68" customFormat="1" ht="32.25" customHeight="1" x14ac:dyDescent="0.15">
      <c r="A36" s="87" t="s">
        <v>68</v>
      </c>
      <c r="B36" s="81">
        <v>54220.4</v>
      </c>
      <c r="C36" s="81"/>
      <c r="D36" s="81">
        <f t="shared" ref="D36:D47" si="19">B36+C36</f>
        <v>54220.4</v>
      </c>
      <c r="E36" s="81">
        <v>65</v>
      </c>
      <c r="F36" s="81"/>
      <c r="G36" s="81">
        <f t="shared" ref="G36:G47" si="20">E36+F36</f>
        <v>65</v>
      </c>
      <c r="H36" s="81">
        <v>13628</v>
      </c>
      <c r="I36" s="81"/>
      <c r="J36" s="81">
        <f t="shared" ref="J36:J47" si="21">H36+I36</f>
        <v>13628</v>
      </c>
      <c r="K36" s="81">
        <f t="shared" ref="K36:L47" si="22">E36+H36</f>
        <v>13693</v>
      </c>
      <c r="L36" s="81">
        <f t="shared" si="22"/>
        <v>0</v>
      </c>
      <c r="M36" s="81">
        <f t="shared" ref="M36:M47" si="23">K36+L36</f>
        <v>13693</v>
      </c>
      <c r="N36" s="88"/>
      <c r="O36" s="67"/>
      <c r="P36" s="84">
        <f t="shared" si="5"/>
        <v>54220</v>
      </c>
      <c r="Q36" s="84">
        <f t="shared" si="5"/>
        <v>0</v>
      </c>
      <c r="R36" s="85">
        <f t="shared" si="6"/>
        <v>54220</v>
      </c>
      <c r="S36" s="84">
        <f t="shared" si="7"/>
        <v>65</v>
      </c>
      <c r="T36" s="84">
        <f t="shared" si="7"/>
        <v>0</v>
      </c>
      <c r="U36" s="85">
        <f t="shared" si="8"/>
        <v>65</v>
      </c>
      <c r="V36" s="84">
        <f t="shared" si="9"/>
        <v>13628</v>
      </c>
      <c r="W36" s="84">
        <f t="shared" si="9"/>
        <v>0</v>
      </c>
      <c r="X36" s="85">
        <f t="shared" si="10"/>
        <v>13628</v>
      </c>
      <c r="Y36" s="85">
        <f t="shared" si="11"/>
        <v>13693</v>
      </c>
      <c r="Z36" s="85">
        <f t="shared" si="11"/>
        <v>0</v>
      </c>
      <c r="AA36" s="85">
        <f t="shared" si="12"/>
        <v>13693</v>
      </c>
      <c r="AB36" s="86">
        <f t="shared" si="13"/>
        <v>0</v>
      </c>
      <c r="AC36" s="86">
        <f t="shared" si="13"/>
        <v>0</v>
      </c>
      <c r="AD36" s="86">
        <f t="shared" si="13"/>
        <v>0</v>
      </c>
    </row>
    <row r="37" spans="1:30" s="68" customFormat="1" ht="32.25" customHeight="1" x14ac:dyDescent="0.15">
      <c r="A37" s="87" t="s">
        <v>69</v>
      </c>
      <c r="B37" s="81">
        <v>56173.88</v>
      </c>
      <c r="C37" s="81">
        <v>-199.97</v>
      </c>
      <c r="D37" s="81">
        <f t="shared" si="19"/>
        <v>55973.909999999996</v>
      </c>
      <c r="E37" s="81">
        <v>5830</v>
      </c>
      <c r="F37" s="81">
        <v>-89.23</v>
      </c>
      <c r="G37" s="81">
        <f t="shared" si="20"/>
        <v>5740.77</v>
      </c>
      <c r="H37" s="81">
        <v>11081</v>
      </c>
      <c r="I37" s="82"/>
      <c r="J37" s="81">
        <f t="shared" si="21"/>
        <v>11081</v>
      </c>
      <c r="K37" s="81">
        <f t="shared" si="22"/>
        <v>16911</v>
      </c>
      <c r="L37" s="81">
        <f t="shared" si="22"/>
        <v>-89.23</v>
      </c>
      <c r="M37" s="81">
        <f t="shared" si="23"/>
        <v>16821.77</v>
      </c>
      <c r="N37" s="88"/>
      <c r="O37" s="67"/>
      <c r="P37" s="84">
        <f t="shared" si="5"/>
        <v>56174</v>
      </c>
      <c r="Q37" s="84">
        <f t="shared" si="5"/>
        <v>-200</v>
      </c>
      <c r="R37" s="85">
        <f t="shared" si="6"/>
        <v>55974</v>
      </c>
      <c r="S37" s="84">
        <f t="shared" si="7"/>
        <v>5830</v>
      </c>
      <c r="T37" s="84">
        <f t="shared" si="7"/>
        <v>-89</v>
      </c>
      <c r="U37" s="85">
        <f t="shared" si="8"/>
        <v>5741</v>
      </c>
      <c r="V37" s="84">
        <f t="shared" si="9"/>
        <v>11081</v>
      </c>
      <c r="W37" s="84">
        <f t="shared" si="9"/>
        <v>0</v>
      </c>
      <c r="X37" s="85">
        <f t="shared" si="10"/>
        <v>11081</v>
      </c>
      <c r="Y37" s="85">
        <f t="shared" si="11"/>
        <v>16911</v>
      </c>
      <c r="Z37" s="85">
        <f t="shared" si="11"/>
        <v>-89</v>
      </c>
      <c r="AA37" s="85">
        <f t="shared" si="12"/>
        <v>16822</v>
      </c>
      <c r="AB37" s="86">
        <f t="shared" si="13"/>
        <v>0</v>
      </c>
      <c r="AC37" s="86">
        <f t="shared" si="13"/>
        <v>0.23000000000000398</v>
      </c>
      <c r="AD37" s="86">
        <f t="shared" si="13"/>
        <v>0.22999999999956344</v>
      </c>
    </row>
    <row r="38" spans="1:30" s="68" customFormat="1" ht="32.25" customHeight="1" x14ac:dyDescent="0.15">
      <c r="A38" s="87" t="s">
        <v>70</v>
      </c>
      <c r="B38" s="81">
        <v>39991</v>
      </c>
      <c r="C38" s="81"/>
      <c r="D38" s="81">
        <f t="shared" si="19"/>
        <v>39991</v>
      </c>
      <c r="E38" s="81">
        <v>0</v>
      </c>
      <c r="F38" s="81"/>
      <c r="G38" s="81">
        <f t="shared" si="20"/>
        <v>0</v>
      </c>
      <c r="H38" s="81">
        <v>7028</v>
      </c>
      <c r="I38" s="81"/>
      <c r="J38" s="81">
        <f t="shared" si="21"/>
        <v>7028</v>
      </c>
      <c r="K38" s="81">
        <f t="shared" si="22"/>
        <v>7028</v>
      </c>
      <c r="L38" s="81">
        <f t="shared" si="22"/>
        <v>0</v>
      </c>
      <c r="M38" s="81">
        <f t="shared" si="23"/>
        <v>7028</v>
      </c>
      <c r="N38" s="88"/>
      <c r="O38" s="67"/>
      <c r="P38" s="84">
        <f t="shared" si="5"/>
        <v>39991</v>
      </c>
      <c r="Q38" s="84">
        <f t="shared" si="5"/>
        <v>0</v>
      </c>
      <c r="R38" s="85">
        <f t="shared" si="6"/>
        <v>39991</v>
      </c>
      <c r="S38" s="84">
        <f t="shared" si="7"/>
        <v>0</v>
      </c>
      <c r="T38" s="84">
        <f t="shared" si="7"/>
        <v>0</v>
      </c>
      <c r="U38" s="85">
        <f t="shared" si="8"/>
        <v>0</v>
      </c>
      <c r="V38" s="84">
        <f t="shared" si="9"/>
        <v>7028</v>
      </c>
      <c r="W38" s="84">
        <f t="shared" si="9"/>
        <v>0</v>
      </c>
      <c r="X38" s="85">
        <f t="shared" si="10"/>
        <v>7028</v>
      </c>
      <c r="Y38" s="85">
        <f t="shared" si="11"/>
        <v>7028</v>
      </c>
      <c r="Z38" s="85">
        <f t="shared" si="11"/>
        <v>0</v>
      </c>
      <c r="AA38" s="85">
        <f t="shared" si="12"/>
        <v>7028</v>
      </c>
      <c r="AB38" s="86">
        <f t="shared" si="13"/>
        <v>0</v>
      </c>
      <c r="AC38" s="86">
        <f t="shared" si="13"/>
        <v>0</v>
      </c>
      <c r="AD38" s="86">
        <f t="shared" si="13"/>
        <v>0</v>
      </c>
    </row>
    <row r="39" spans="1:30" s="68" customFormat="1" ht="32.25" customHeight="1" x14ac:dyDescent="0.15">
      <c r="A39" s="87" t="s">
        <v>71</v>
      </c>
      <c r="B39" s="81">
        <v>5295</v>
      </c>
      <c r="C39" s="81"/>
      <c r="D39" s="81">
        <f t="shared" si="19"/>
        <v>5295</v>
      </c>
      <c r="E39" s="81">
        <v>32</v>
      </c>
      <c r="F39" s="81"/>
      <c r="G39" s="81">
        <f t="shared" si="20"/>
        <v>32</v>
      </c>
      <c r="H39" s="81">
        <v>5179</v>
      </c>
      <c r="I39" s="81"/>
      <c r="J39" s="81">
        <f t="shared" si="21"/>
        <v>5179</v>
      </c>
      <c r="K39" s="81">
        <f t="shared" si="22"/>
        <v>5211</v>
      </c>
      <c r="L39" s="81">
        <f t="shared" si="22"/>
        <v>0</v>
      </c>
      <c r="M39" s="81">
        <f t="shared" si="23"/>
        <v>5211</v>
      </c>
      <c r="N39" s="88"/>
      <c r="O39" s="67"/>
      <c r="P39" s="84">
        <f t="shared" si="5"/>
        <v>5295</v>
      </c>
      <c r="Q39" s="84">
        <f t="shared" si="5"/>
        <v>0</v>
      </c>
      <c r="R39" s="85">
        <f t="shared" si="6"/>
        <v>5295</v>
      </c>
      <c r="S39" s="84">
        <f t="shared" si="7"/>
        <v>32</v>
      </c>
      <c r="T39" s="84">
        <f t="shared" si="7"/>
        <v>0</v>
      </c>
      <c r="U39" s="85">
        <f t="shared" si="8"/>
        <v>32</v>
      </c>
      <c r="V39" s="84">
        <f t="shared" si="9"/>
        <v>5179</v>
      </c>
      <c r="W39" s="84">
        <f t="shared" si="9"/>
        <v>0</v>
      </c>
      <c r="X39" s="85">
        <f t="shared" si="10"/>
        <v>5179</v>
      </c>
      <c r="Y39" s="85">
        <f t="shared" si="11"/>
        <v>5211</v>
      </c>
      <c r="Z39" s="85">
        <f t="shared" si="11"/>
        <v>0</v>
      </c>
      <c r="AA39" s="85">
        <f t="shared" si="12"/>
        <v>5211</v>
      </c>
      <c r="AB39" s="86">
        <f t="shared" si="13"/>
        <v>0</v>
      </c>
      <c r="AC39" s="86">
        <f t="shared" si="13"/>
        <v>0</v>
      </c>
      <c r="AD39" s="86">
        <f t="shared" si="13"/>
        <v>0</v>
      </c>
    </row>
    <row r="40" spans="1:30" s="68" customFormat="1" ht="32.25" customHeight="1" x14ac:dyDescent="0.15">
      <c r="A40" s="87" t="s">
        <v>72</v>
      </c>
      <c r="B40" s="81">
        <v>10567</v>
      </c>
      <c r="C40" s="81"/>
      <c r="D40" s="81">
        <f t="shared" si="19"/>
        <v>10567</v>
      </c>
      <c r="E40" s="81">
        <v>0</v>
      </c>
      <c r="F40" s="81"/>
      <c r="G40" s="81">
        <f t="shared" si="20"/>
        <v>0</v>
      </c>
      <c r="H40" s="81">
        <v>10193</v>
      </c>
      <c r="I40" s="81"/>
      <c r="J40" s="81">
        <f t="shared" si="21"/>
        <v>10193</v>
      </c>
      <c r="K40" s="81">
        <f t="shared" si="22"/>
        <v>10193</v>
      </c>
      <c r="L40" s="81">
        <f t="shared" si="22"/>
        <v>0</v>
      </c>
      <c r="M40" s="81">
        <f t="shared" si="23"/>
        <v>10193</v>
      </c>
      <c r="N40" s="88"/>
      <c r="O40" s="67"/>
      <c r="P40" s="84">
        <f t="shared" si="5"/>
        <v>10567</v>
      </c>
      <c r="Q40" s="84">
        <f t="shared" si="5"/>
        <v>0</v>
      </c>
      <c r="R40" s="85">
        <f t="shared" si="6"/>
        <v>10567</v>
      </c>
      <c r="S40" s="84">
        <f t="shared" si="7"/>
        <v>0</v>
      </c>
      <c r="T40" s="84">
        <f t="shared" si="7"/>
        <v>0</v>
      </c>
      <c r="U40" s="85">
        <f t="shared" si="8"/>
        <v>0</v>
      </c>
      <c r="V40" s="84">
        <f t="shared" si="9"/>
        <v>10193</v>
      </c>
      <c r="W40" s="84">
        <f t="shared" si="9"/>
        <v>0</v>
      </c>
      <c r="X40" s="85">
        <f t="shared" si="10"/>
        <v>10193</v>
      </c>
      <c r="Y40" s="85">
        <f t="shared" si="11"/>
        <v>10193</v>
      </c>
      <c r="Z40" s="85">
        <f t="shared" si="11"/>
        <v>0</v>
      </c>
      <c r="AA40" s="85">
        <f t="shared" si="12"/>
        <v>10193</v>
      </c>
      <c r="AB40" s="86">
        <f t="shared" si="13"/>
        <v>0</v>
      </c>
      <c r="AC40" s="86">
        <f t="shared" si="13"/>
        <v>0</v>
      </c>
      <c r="AD40" s="86">
        <f t="shared" si="13"/>
        <v>0</v>
      </c>
    </row>
    <row r="41" spans="1:30" s="68" customFormat="1" ht="32.25" customHeight="1" x14ac:dyDescent="0.15">
      <c r="A41" s="87" t="s">
        <v>73</v>
      </c>
      <c r="B41" s="81">
        <v>35227</v>
      </c>
      <c r="C41" s="81"/>
      <c r="D41" s="81">
        <f t="shared" si="19"/>
        <v>35227</v>
      </c>
      <c r="E41" s="81">
        <v>0</v>
      </c>
      <c r="F41" s="81"/>
      <c r="G41" s="81">
        <f t="shared" si="20"/>
        <v>0</v>
      </c>
      <c r="H41" s="81">
        <v>10354</v>
      </c>
      <c r="I41" s="81"/>
      <c r="J41" s="81">
        <f t="shared" si="21"/>
        <v>10354</v>
      </c>
      <c r="K41" s="81">
        <f>E41+H41</f>
        <v>10354</v>
      </c>
      <c r="L41" s="81">
        <f t="shared" si="22"/>
        <v>0</v>
      </c>
      <c r="M41" s="81">
        <f t="shared" si="23"/>
        <v>10354</v>
      </c>
      <c r="N41" s="88"/>
      <c r="O41" s="67"/>
      <c r="P41" s="84">
        <f t="shared" si="5"/>
        <v>35227</v>
      </c>
      <c r="Q41" s="84">
        <f t="shared" si="5"/>
        <v>0</v>
      </c>
      <c r="R41" s="85">
        <f t="shared" si="6"/>
        <v>35227</v>
      </c>
      <c r="S41" s="84">
        <f t="shared" si="7"/>
        <v>0</v>
      </c>
      <c r="T41" s="84">
        <f t="shared" si="7"/>
        <v>0</v>
      </c>
      <c r="U41" s="85">
        <f t="shared" si="8"/>
        <v>0</v>
      </c>
      <c r="V41" s="84">
        <f t="shared" si="9"/>
        <v>10354</v>
      </c>
      <c r="W41" s="84">
        <f t="shared" si="9"/>
        <v>0</v>
      </c>
      <c r="X41" s="85">
        <f t="shared" si="10"/>
        <v>10354</v>
      </c>
      <c r="Y41" s="85">
        <f t="shared" si="11"/>
        <v>10354</v>
      </c>
      <c r="Z41" s="85">
        <f t="shared" si="11"/>
        <v>0</v>
      </c>
      <c r="AA41" s="85">
        <f t="shared" si="12"/>
        <v>10354</v>
      </c>
      <c r="AB41" s="86">
        <f t="shared" si="13"/>
        <v>0</v>
      </c>
      <c r="AC41" s="86">
        <f t="shared" si="13"/>
        <v>0</v>
      </c>
      <c r="AD41" s="86">
        <f t="shared" si="13"/>
        <v>0</v>
      </c>
    </row>
    <row r="42" spans="1:30" s="68" customFormat="1" ht="32.25" customHeight="1" x14ac:dyDescent="0.15">
      <c r="A42" s="87" t="s">
        <v>74</v>
      </c>
      <c r="B42" s="81">
        <v>27734</v>
      </c>
      <c r="C42" s="82"/>
      <c r="D42" s="82">
        <f t="shared" si="19"/>
        <v>27734</v>
      </c>
      <c r="E42" s="81">
        <v>5295</v>
      </c>
      <c r="F42" s="81"/>
      <c r="G42" s="81">
        <f t="shared" si="20"/>
        <v>5295</v>
      </c>
      <c r="H42" s="81">
        <v>897</v>
      </c>
      <c r="I42" s="82"/>
      <c r="J42" s="82">
        <f t="shared" si="21"/>
        <v>897</v>
      </c>
      <c r="K42" s="81">
        <f t="shared" si="22"/>
        <v>6192</v>
      </c>
      <c r="L42" s="82">
        <f t="shared" si="22"/>
        <v>0</v>
      </c>
      <c r="M42" s="82">
        <f t="shared" si="23"/>
        <v>6192</v>
      </c>
      <c r="N42" s="88"/>
      <c r="O42" s="67"/>
      <c r="P42" s="84">
        <f t="shared" si="5"/>
        <v>27734</v>
      </c>
      <c r="Q42" s="84">
        <f t="shared" si="5"/>
        <v>0</v>
      </c>
      <c r="R42" s="85">
        <f t="shared" si="6"/>
        <v>27734</v>
      </c>
      <c r="S42" s="84">
        <f t="shared" si="7"/>
        <v>5295</v>
      </c>
      <c r="T42" s="84">
        <f t="shared" si="7"/>
        <v>0</v>
      </c>
      <c r="U42" s="85">
        <f t="shared" si="8"/>
        <v>5295</v>
      </c>
      <c r="V42" s="84">
        <f t="shared" si="9"/>
        <v>897</v>
      </c>
      <c r="W42" s="84">
        <f t="shared" si="9"/>
        <v>0</v>
      </c>
      <c r="X42" s="85">
        <f t="shared" si="10"/>
        <v>897</v>
      </c>
      <c r="Y42" s="85">
        <f t="shared" si="11"/>
        <v>6192</v>
      </c>
      <c r="Z42" s="85">
        <f t="shared" si="11"/>
        <v>0</v>
      </c>
      <c r="AA42" s="85">
        <f t="shared" si="12"/>
        <v>6192</v>
      </c>
      <c r="AB42" s="86">
        <f t="shared" si="13"/>
        <v>0</v>
      </c>
      <c r="AC42" s="86">
        <f t="shared" si="13"/>
        <v>0</v>
      </c>
      <c r="AD42" s="86">
        <f t="shared" si="13"/>
        <v>0</v>
      </c>
    </row>
    <row r="43" spans="1:30" s="68" customFormat="1" ht="32.25" customHeight="1" x14ac:dyDescent="0.15">
      <c r="A43" s="87" t="s">
        <v>75</v>
      </c>
      <c r="B43" s="81">
        <v>0</v>
      </c>
      <c r="C43" s="81"/>
      <c r="D43" s="81">
        <f t="shared" si="19"/>
        <v>0</v>
      </c>
      <c r="E43" s="81">
        <v>0</v>
      </c>
      <c r="F43" s="81"/>
      <c r="G43" s="81">
        <f t="shared" si="20"/>
        <v>0</v>
      </c>
      <c r="H43" s="81">
        <v>3</v>
      </c>
      <c r="I43" s="81"/>
      <c r="J43" s="81">
        <f t="shared" si="21"/>
        <v>3</v>
      </c>
      <c r="K43" s="81">
        <f t="shared" si="22"/>
        <v>3</v>
      </c>
      <c r="L43" s="81">
        <f t="shared" si="22"/>
        <v>0</v>
      </c>
      <c r="M43" s="81">
        <f t="shared" si="23"/>
        <v>3</v>
      </c>
      <c r="N43" s="88"/>
      <c r="O43" s="67"/>
      <c r="P43" s="84">
        <f t="shared" si="5"/>
        <v>0</v>
      </c>
      <c r="Q43" s="84">
        <f t="shared" si="5"/>
        <v>0</v>
      </c>
      <c r="R43" s="85">
        <f t="shared" si="6"/>
        <v>0</v>
      </c>
      <c r="S43" s="84">
        <f t="shared" si="7"/>
        <v>0</v>
      </c>
      <c r="T43" s="84">
        <f t="shared" si="7"/>
        <v>0</v>
      </c>
      <c r="U43" s="85">
        <f t="shared" si="8"/>
        <v>0</v>
      </c>
      <c r="V43" s="84">
        <f t="shared" si="9"/>
        <v>3</v>
      </c>
      <c r="W43" s="84">
        <f t="shared" si="9"/>
        <v>0</v>
      </c>
      <c r="X43" s="85">
        <f t="shared" si="10"/>
        <v>3</v>
      </c>
      <c r="Y43" s="85">
        <f t="shared" si="11"/>
        <v>3</v>
      </c>
      <c r="Z43" s="85">
        <f t="shared" si="11"/>
        <v>0</v>
      </c>
      <c r="AA43" s="85">
        <f t="shared" si="12"/>
        <v>3</v>
      </c>
      <c r="AB43" s="86">
        <f t="shared" si="13"/>
        <v>0</v>
      </c>
      <c r="AC43" s="86">
        <f t="shared" si="13"/>
        <v>0</v>
      </c>
      <c r="AD43" s="86">
        <f t="shared" si="13"/>
        <v>0</v>
      </c>
    </row>
    <row r="44" spans="1:30" s="68" customFormat="1" ht="32.25" customHeight="1" x14ac:dyDescent="0.15">
      <c r="A44" s="87" t="s">
        <v>76</v>
      </c>
      <c r="B44" s="81">
        <v>1028</v>
      </c>
      <c r="C44" s="81"/>
      <c r="D44" s="81">
        <f t="shared" si="19"/>
        <v>1028</v>
      </c>
      <c r="E44" s="81">
        <v>66</v>
      </c>
      <c r="F44" s="81"/>
      <c r="G44" s="81">
        <f t="shared" si="20"/>
        <v>66</v>
      </c>
      <c r="H44" s="81">
        <v>0</v>
      </c>
      <c r="I44" s="81"/>
      <c r="J44" s="81">
        <f t="shared" si="21"/>
        <v>0</v>
      </c>
      <c r="K44" s="81">
        <f t="shared" si="22"/>
        <v>66</v>
      </c>
      <c r="L44" s="81">
        <f t="shared" si="22"/>
        <v>0</v>
      </c>
      <c r="M44" s="81">
        <f t="shared" si="23"/>
        <v>66</v>
      </c>
      <c r="N44" s="88"/>
      <c r="O44" s="67"/>
      <c r="P44" s="84">
        <f t="shared" si="5"/>
        <v>1028</v>
      </c>
      <c r="Q44" s="84">
        <f t="shared" si="5"/>
        <v>0</v>
      </c>
      <c r="R44" s="85">
        <f t="shared" si="6"/>
        <v>1028</v>
      </c>
      <c r="S44" s="84">
        <f t="shared" si="7"/>
        <v>66</v>
      </c>
      <c r="T44" s="84">
        <f t="shared" si="7"/>
        <v>0</v>
      </c>
      <c r="U44" s="85">
        <f t="shared" si="8"/>
        <v>66</v>
      </c>
      <c r="V44" s="84">
        <f t="shared" si="9"/>
        <v>0</v>
      </c>
      <c r="W44" s="84">
        <f t="shared" si="9"/>
        <v>0</v>
      </c>
      <c r="X44" s="85">
        <f t="shared" si="10"/>
        <v>0</v>
      </c>
      <c r="Y44" s="85">
        <f t="shared" si="11"/>
        <v>66</v>
      </c>
      <c r="Z44" s="85">
        <f t="shared" si="11"/>
        <v>0</v>
      </c>
      <c r="AA44" s="85">
        <f t="shared" si="12"/>
        <v>66</v>
      </c>
      <c r="AB44" s="86">
        <f t="shared" si="13"/>
        <v>0</v>
      </c>
      <c r="AC44" s="86">
        <f t="shared" si="13"/>
        <v>0</v>
      </c>
      <c r="AD44" s="86">
        <f t="shared" si="13"/>
        <v>0</v>
      </c>
    </row>
    <row r="45" spans="1:30" s="68" customFormat="1" ht="32.25" customHeight="1" x14ac:dyDescent="0.15">
      <c r="A45" s="87" t="s">
        <v>77</v>
      </c>
      <c r="B45" s="81">
        <v>160566</v>
      </c>
      <c r="C45" s="82"/>
      <c r="D45" s="82">
        <f t="shared" si="19"/>
        <v>160566</v>
      </c>
      <c r="E45" s="81">
        <v>675</v>
      </c>
      <c r="F45" s="81"/>
      <c r="G45" s="81">
        <f t="shared" si="20"/>
        <v>675</v>
      </c>
      <c r="H45" s="81">
        <v>43870</v>
      </c>
      <c r="I45" s="82">
        <v>655</v>
      </c>
      <c r="J45" s="82">
        <f t="shared" si="21"/>
        <v>44525</v>
      </c>
      <c r="K45" s="81">
        <f t="shared" si="22"/>
        <v>44545</v>
      </c>
      <c r="L45" s="82">
        <f t="shared" si="22"/>
        <v>655</v>
      </c>
      <c r="M45" s="82">
        <f t="shared" si="23"/>
        <v>45200</v>
      </c>
      <c r="N45" s="88"/>
      <c r="O45" s="67"/>
      <c r="P45" s="84">
        <f t="shared" si="5"/>
        <v>160566</v>
      </c>
      <c r="Q45" s="84">
        <f t="shared" si="5"/>
        <v>0</v>
      </c>
      <c r="R45" s="85">
        <f t="shared" si="6"/>
        <v>160566</v>
      </c>
      <c r="S45" s="84">
        <f t="shared" si="7"/>
        <v>675</v>
      </c>
      <c r="T45" s="84">
        <f t="shared" si="7"/>
        <v>0</v>
      </c>
      <c r="U45" s="85">
        <f t="shared" si="8"/>
        <v>675</v>
      </c>
      <c r="V45" s="84">
        <f t="shared" si="9"/>
        <v>43870</v>
      </c>
      <c r="W45" s="84">
        <f t="shared" si="9"/>
        <v>655</v>
      </c>
      <c r="X45" s="85">
        <f t="shared" si="10"/>
        <v>44525</v>
      </c>
      <c r="Y45" s="85">
        <f t="shared" si="11"/>
        <v>44545</v>
      </c>
      <c r="Z45" s="85">
        <f t="shared" si="11"/>
        <v>655</v>
      </c>
      <c r="AA45" s="85">
        <f t="shared" si="12"/>
        <v>45200</v>
      </c>
      <c r="AB45" s="86">
        <f t="shared" si="13"/>
        <v>0</v>
      </c>
      <c r="AC45" s="86">
        <f t="shared" si="13"/>
        <v>0</v>
      </c>
      <c r="AD45" s="86">
        <f t="shared" si="13"/>
        <v>0</v>
      </c>
    </row>
    <row r="46" spans="1:30" s="68" customFormat="1" ht="32.25" customHeight="1" x14ac:dyDescent="0.15">
      <c r="A46" s="87" t="s">
        <v>78</v>
      </c>
      <c r="B46" s="81">
        <v>224697.21</v>
      </c>
      <c r="C46" s="81"/>
      <c r="D46" s="81">
        <f t="shared" si="19"/>
        <v>224697.21</v>
      </c>
      <c r="E46" s="81">
        <v>0</v>
      </c>
      <c r="F46" s="81"/>
      <c r="G46" s="81">
        <f t="shared" si="20"/>
        <v>0</v>
      </c>
      <c r="H46" s="81">
        <v>0</v>
      </c>
      <c r="I46" s="81"/>
      <c r="J46" s="81">
        <f t="shared" si="21"/>
        <v>0</v>
      </c>
      <c r="K46" s="81">
        <f>E46+H46</f>
        <v>0</v>
      </c>
      <c r="L46" s="81">
        <f t="shared" si="22"/>
        <v>0</v>
      </c>
      <c r="M46" s="81">
        <f t="shared" si="23"/>
        <v>0</v>
      </c>
      <c r="N46" s="88"/>
      <c r="O46" s="67"/>
      <c r="P46" s="84">
        <f t="shared" si="5"/>
        <v>224697</v>
      </c>
      <c r="Q46" s="84">
        <f t="shared" si="5"/>
        <v>0</v>
      </c>
      <c r="R46" s="85">
        <f t="shared" si="6"/>
        <v>224697</v>
      </c>
      <c r="S46" s="84">
        <f t="shared" si="7"/>
        <v>0</v>
      </c>
      <c r="T46" s="84">
        <f t="shared" si="7"/>
        <v>0</v>
      </c>
      <c r="U46" s="85">
        <f t="shared" si="8"/>
        <v>0</v>
      </c>
      <c r="V46" s="84">
        <f t="shared" si="9"/>
        <v>0</v>
      </c>
      <c r="W46" s="84">
        <f t="shared" si="9"/>
        <v>0</v>
      </c>
      <c r="X46" s="85">
        <f t="shared" si="10"/>
        <v>0</v>
      </c>
      <c r="Y46" s="85">
        <f t="shared" si="11"/>
        <v>0</v>
      </c>
      <c r="Z46" s="85">
        <f t="shared" si="11"/>
        <v>0</v>
      </c>
      <c r="AA46" s="85">
        <f t="shared" si="12"/>
        <v>0</v>
      </c>
      <c r="AB46" s="86">
        <f t="shared" si="13"/>
        <v>0</v>
      </c>
      <c r="AC46" s="86">
        <f t="shared" si="13"/>
        <v>0</v>
      </c>
      <c r="AD46" s="86">
        <f t="shared" si="13"/>
        <v>0</v>
      </c>
    </row>
    <row r="47" spans="1:30" s="68" customFormat="1" ht="32.25" customHeight="1" x14ac:dyDescent="0.15">
      <c r="A47" s="87" t="s">
        <v>79</v>
      </c>
      <c r="B47" s="81">
        <v>28737</v>
      </c>
      <c r="C47" s="81"/>
      <c r="D47" s="81">
        <f t="shared" si="19"/>
        <v>28737</v>
      </c>
      <c r="E47" s="81">
        <v>0</v>
      </c>
      <c r="F47" s="81"/>
      <c r="G47" s="81">
        <f t="shared" si="20"/>
        <v>0</v>
      </c>
      <c r="H47" s="81">
        <v>0</v>
      </c>
      <c r="I47" s="81"/>
      <c r="J47" s="81">
        <f t="shared" si="21"/>
        <v>0</v>
      </c>
      <c r="K47" s="81">
        <f>E47+H47</f>
        <v>0</v>
      </c>
      <c r="L47" s="81">
        <f t="shared" si="22"/>
        <v>0</v>
      </c>
      <c r="M47" s="81">
        <f t="shared" si="23"/>
        <v>0</v>
      </c>
      <c r="N47" s="88"/>
      <c r="O47" s="67"/>
      <c r="P47" s="84">
        <f t="shared" si="5"/>
        <v>28737</v>
      </c>
      <c r="Q47" s="84">
        <f t="shared" si="5"/>
        <v>0</v>
      </c>
      <c r="R47" s="85">
        <f t="shared" si="6"/>
        <v>28737</v>
      </c>
      <c r="S47" s="84">
        <f t="shared" si="7"/>
        <v>0</v>
      </c>
      <c r="T47" s="84">
        <f t="shared" si="7"/>
        <v>0</v>
      </c>
      <c r="U47" s="85">
        <f t="shared" si="8"/>
        <v>0</v>
      </c>
      <c r="V47" s="84">
        <f t="shared" si="9"/>
        <v>0</v>
      </c>
      <c r="W47" s="84">
        <f t="shared" si="9"/>
        <v>0</v>
      </c>
      <c r="X47" s="85">
        <f t="shared" si="10"/>
        <v>0</v>
      </c>
      <c r="Y47" s="85">
        <f t="shared" si="11"/>
        <v>0</v>
      </c>
      <c r="Z47" s="85">
        <f t="shared" si="11"/>
        <v>0</v>
      </c>
      <c r="AA47" s="85">
        <f t="shared" si="12"/>
        <v>0</v>
      </c>
      <c r="AB47" s="86">
        <f t="shared" si="13"/>
        <v>0</v>
      </c>
      <c r="AC47" s="86">
        <f t="shared" si="13"/>
        <v>0</v>
      </c>
      <c r="AD47" s="86">
        <f t="shared" si="13"/>
        <v>0</v>
      </c>
    </row>
    <row r="48" spans="1:30" s="68" customFormat="1" ht="32.25" customHeight="1" x14ac:dyDescent="0.15">
      <c r="A48" s="87" t="s">
        <v>80</v>
      </c>
      <c r="B48" s="81">
        <v>143585</v>
      </c>
      <c r="C48" s="82"/>
      <c r="D48" s="81">
        <f>B48+C48</f>
        <v>143585</v>
      </c>
      <c r="E48" s="81">
        <v>0</v>
      </c>
      <c r="F48" s="81"/>
      <c r="G48" s="81">
        <f>E48+F48</f>
        <v>0</v>
      </c>
      <c r="H48" s="81">
        <v>0</v>
      </c>
      <c r="I48" s="81"/>
      <c r="J48" s="81">
        <f>H48+I48</f>
        <v>0</v>
      </c>
      <c r="K48" s="81">
        <f>E48+H48</f>
        <v>0</v>
      </c>
      <c r="L48" s="81">
        <f>F48+I48</f>
        <v>0</v>
      </c>
      <c r="M48" s="81">
        <f>K48+L48</f>
        <v>0</v>
      </c>
      <c r="N48" s="88"/>
      <c r="O48" s="67"/>
      <c r="P48" s="93">
        <f>ROUND(B48,0)</f>
        <v>143585</v>
      </c>
      <c r="Q48" s="84">
        <f>ROUND(C48,0)</f>
        <v>0</v>
      </c>
      <c r="R48" s="85">
        <f>P48+Q48</f>
        <v>143585</v>
      </c>
      <c r="S48" s="84">
        <f>ROUND(E48,0)</f>
        <v>0</v>
      </c>
      <c r="T48" s="84">
        <f>ROUND(F48,0)</f>
        <v>0</v>
      </c>
      <c r="U48" s="85">
        <f>S48+T48</f>
        <v>0</v>
      </c>
      <c r="V48" s="84">
        <f>ROUND(H48,0)</f>
        <v>0</v>
      </c>
      <c r="W48" s="84">
        <f>ROUND(I48,0)</f>
        <v>0</v>
      </c>
      <c r="X48" s="85">
        <f>V48+W48</f>
        <v>0</v>
      </c>
      <c r="Y48" s="85">
        <f>S48+V48</f>
        <v>0</v>
      </c>
      <c r="Z48" s="85">
        <f>T48+W48</f>
        <v>0</v>
      </c>
      <c r="AA48" s="85">
        <f>Y48+Z48</f>
        <v>0</v>
      </c>
      <c r="AB48" s="86">
        <f>Y48-K48</f>
        <v>0</v>
      </c>
      <c r="AC48" s="86">
        <f>Z48-L48</f>
        <v>0</v>
      </c>
      <c r="AD48" s="86">
        <f>AA48-M48</f>
        <v>0</v>
      </c>
    </row>
    <row r="49" spans="1:30" ht="32.25" customHeight="1" x14ac:dyDescent="0.15">
      <c r="A49" s="63" t="s">
        <v>33</v>
      </c>
      <c r="B49" s="63" t="s">
        <v>34</v>
      </c>
      <c r="C49" s="64"/>
      <c r="D49" s="65"/>
      <c r="E49" s="64" t="s">
        <v>35</v>
      </c>
      <c r="F49" s="63"/>
      <c r="G49" s="64"/>
      <c r="H49" s="64"/>
      <c r="I49" s="64"/>
      <c r="J49" s="64"/>
      <c r="K49" s="64"/>
      <c r="L49" s="64"/>
      <c r="M49" s="64"/>
      <c r="N49" s="66"/>
      <c r="O49" s="67"/>
      <c r="P49" s="89"/>
      <c r="Q49" s="89"/>
      <c r="R49" s="81"/>
      <c r="S49" s="89"/>
      <c r="T49" s="89"/>
      <c r="U49" s="81"/>
      <c r="V49" s="89"/>
      <c r="W49" s="89"/>
      <c r="X49" s="81"/>
      <c r="Y49" s="81"/>
      <c r="Z49" s="81"/>
      <c r="AA49" s="81"/>
      <c r="AB49" s="86">
        <f t="shared" si="13"/>
        <v>0</v>
      </c>
      <c r="AC49" s="86">
        <f t="shared" si="13"/>
        <v>0</v>
      </c>
      <c r="AD49" s="86">
        <f t="shared" si="13"/>
        <v>0</v>
      </c>
    </row>
    <row r="50" spans="1:30" ht="32.25" customHeight="1" x14ac:dyDescent="0.15">
      <c r="A50" s="69"/>
      <c r="B50" s="70"/>
      <c r="C50" s="71"/>
      <c r="D50" s="71"/>
      <c r="E50" s="72" t="s">
        <v>36</v>
      </c>
      <c r="F50" s="73"/>
      <c r="G50" s="73"/>
      <c r="H50" s="72" t="s">
        <v>37</v>
      </c>
      <c r="I50" s="73"/>
      <c r="J50" s="73"/>
      <c r="K50" s="72" t="s">
        <v>38</v>
      </c>
      <c r="L50" s="73"/>
      <c r="M50" s="73"/>
      <c r="N50" s="74" t="s">
        <v>39</v>
      </c>
      <c r="O50" s="67"/>
      <c r="P50" s="89"/>
      <c r="Q50" s="89"/>
      <c r="R50" s="81"/>
      <c r="S50" s="89"/>
      <c r="T50" s="89"/>
      <c r="U50" s="81"/>
      <c r="V50" s="89"/>
      <c r="W50" s="89"/>
      <c r="X50" s="81"/>
      <c r="Y50" s="81"/>
      <c r="Z50" s="81"/>
      <c r="AA50" s="81"/>
      <c r="AB50" s="90"/>
      <c r="AC50" s="90"/>
      <c r="AD50" s="90"/>
    </row>
    <row r="51" spans="1:30" ht="32.25" customHeight="1" x14ac:dyDescent="0.15">
      <c r="A51" s="75" t="s">
        <v>40</v>
      </c>
      <c r="B51" s="76" t="s">
        <v>41</v>
      </c>
      <c r="C51" s="77" t="s">
        <v>42</v>
      </c>
      <c r="D51" s="77" t="s">
        <v>43</v>
      </c>
      <c r="E51" s="77" t="s">
        <v>41</v>
      </c>
      <c r="F51" s="77" t="s">
        <v>42</v>
      </c>
      <c r="G51" s="77" t="s">
        <v>43</v>
      </c>
      <c r="H51" s="77" t="s">
        <v>41</v>
      </c>
      <c r="I51" s="77" t="s">
        <v>42</v>
      </c>
      <c r="J51" s="77" t="s">
        <v>43</v>
      </c>
      <c r="K51" s="77" t="s">
        <v>41</v>
      </c>
      <c r="L51" s="77" t="s">
        <v>42</v>
      </c>
      <c r="M51" s="78" t="s">
        <v>43</v>
      </c>
      <c r="N51" s="79"/>
      <c r="O51" s="59"/>
      <c r="P51" s="89"/>
      <c r="Q51" s="89"/>
      <c r="R51" s="81"/>
      <c r="S51" s="89"/>
      <c r="T51" s="89"/>
      <c r="U51" s="81"/>
      <c r="V51" s="89"/>
      <c r="W51" s="89"/>
      <c r="X51" s="81"/>
      <c r="Y51" s="81"/>
      <c r="Z51" s="81"/>
      <c r="AA51" s="81"/>
      <c r="AB51" s="90"/>
      <c r="AC51" s="90"/>
      <c r="AD51" s="90"/>
    </row>
    <row r="52" spans="1:30" s="68" customFormat="1" ht="32.25" customHeight="1" x14ac:dyDescent="0.15">
      <c r="A52" s="87" t="s">
        <v>81</v>
      </c>
      <c r="B52" s="81">
        <v>333487.37</v>
      </c>
      <c r="C52" s="81">
        <f>SUM(C53:C56)</f>
        <v>9193.7900000000009</v>
      </c>
      <c r="D52" s="81">
        <f>SUM(D53:D56)</f>
        <v>342681.16</v>
      </c>
      <c r="E52" s="81">
        <f t="shared" ref="E52:M52" si="24">SUM(E53:E56)</f>
        <v>0</v>
      </c>
      <c r="F52" s="81">
        <f t="shared" si="24"/>
        <v>0</v>
      </c>
      <c r="G52" s="81">
        <f t="shared" si="24"/>
        <v>0</v>
      </c>
      <c r="H52" s="81">
        <f t="shared" si="24"/>
        <v>0</v>
      </c>
      <c r="I52" s="81">
        <f t="shared" si="24"/>
        <v>0</v>
      </c>
      <c r="J52" s="81">
        <f t="shared" si="24"/>
        <v>0</v>
      </c>
      <c r="K52" s="81">
        <f t="shared" si="24"/>
        <v>0</v>
      </c>
      <c r="L52" s="81">
        <f t="shared" si="24"/>
        <v>0</v>
      </c>
      <c r="M52" s="81">
        <f t="shared" si="24"/>
        <v>0</v>
      </c>
      <c r="N52" s="88"/>
      <c r="O52" s="67"/>
      <c r="P52" s="84">
        <f t="shared" si="5"/>
        <v>333487</v>
      </c>
      <c r="Q52" s="84">
        <f t="shared" si="5"/>
        <v>9194</v>
      </c>
      <c r="R52" s="85">
        <f t="shared" si="6"/>
        <v>342681</v>
      </c>
      <c r="S52" s="84">
        <f t="shared" si="7"/>
        <v>0</v>
      </c>
      <c r="T52" s="84">
        <f t="shared" si="7"/>
        <v>0</v>
      </c>
      <c r="U52" s="85">
        <f t="shared" si="8"/>
        <v>0</v>
      </c>
      <c r="V52" s="84">
        <f t="shared" si="9"/>
        <v>0</v>
      </c>
      <c r="W52" s="84">
        <f t="shared" si="9"/>
        <v>0</v>
      </c>
      <c r="X52" s="85">
        <f t="shared" si="10"/>
        <v>0</v>
      </c>
      <c r="Y52" s="85">
        <f t="shared" si="11"/>
        <v>0</v>
      </c>
      <c r="Z52" s="85">
        <f t="shared" si="11"/>
        <v>0</v>
      </c>
      <c r="AA52" s="85">
        <f t="shared" si="12"/>
        <v>0</v>
      </c>
      <c r="AB52" s="86">
        <f t="shared" si="13"/>
        <v>0</v>
      </c>
      <c r="AC52" s="86">
        <f t="shared" si="13"/>
        <v>0</v>
      </c>
      <c r="AD52" s="86">
        <f t="shared" si="13"/>
        <v>0</v>
      </c>
    </row>
    <row r="53" spans="1:30" s="68" customFormat="1" ht="32.25" customHeight="1" x14ac:dyDescent="0.15">
      <c r="A53" s="87" t="s">
        <v>82</v>
      </c>
      <c r="B53" s="81">
        <v>19893.07</v>
      </c>
      <c r="C53" s="82"/>
      <c r="D53" s="81">
        <f>B53+C53</f>
        <v>19893.07</v>
      </c>
      <c r="E53" s="81">
        <v>0</v>
      </c>
      <c r="F53" s="81"/>
      <c r="G53" s="81">
        <f t="shared" ref="G53:G57" si="25">E53+F53</f>
        <v>0</v>
      </c>
      <c r="H53" s="81"/>
      <c r="I53" s="81"/>
      <c r="J53" s="81">
        <f t="shared" ref="J53:J57" si="26">H53+I53</f>
        <v>0</v>
      </c>
      <c r="K53" s="81">
        <v>0</v>
      </c>
      <c r="L53" s="81">
        <f>F53+I53</f>
        <v>0</v>
      </c>
      <c r="M53" s="81">
        <f t="shared" ref="M53:M57" si="27">K53+L53</f>
        <v>0</v>
      </c>
      <c r="N53" s="88"/>
      <c r="O53" s="67"/>
      <c r="P53" s="84">
        <f t="shared" si="5"/>
        <v>19893</v>
      </c>
      <c r="Q53" s="84">
        <f t="shared" si="5"/>
        <v>0</v>
      </c>
      <c r="R53" s="85">
        <f t="shared" si="6"/>
        <v>19893</v>
      </c>
      <c r="S53" s="84">
        <f t="shared" si="7"/>
        <v>0</v>
      </c>
      <c r="T53" s="84">
        <f t="shared" si="7"/>
        <v>0</v>
      </c>
      <c r="U53" s="85">
        <f t="shared" si="8"/>
        <v>0</v>
      </c>
      <c r="V53" s="84">
        <f t="shared" si="9"/>
        <v>0</v>
      </c>
      <c r="W53" s="84">
        <f t="shared" si="9"/>
        <v>0</v>
      </c>
      <c r="X53" s="85">
        <f t="shared" si="10"/>
        <v>0</v>
      </c>
      <c r="Y53" s="85">
        <f t="shared" si="11"/>
        <v>0</v>
      </c>
      <c r="Z53" s="85">
        <f t="shared" si="11"/>
        <v>0</v>
      </c>
      <c r="AA53" s="85">
        <f t="shared" si="12"/>
        <v>0</v>
      </c>
      <c r="AB53" s="86">
        <f t="shared" si="13"/>
        <v>0</v>
      </c>
      <c r="AC53" s="86">
        <f t="shared" si="13"/>
        <v>0</v>
      </c>
      <c r="AD53" s="86">
        <f t="shared" si="13"/>
        <v>0</v>
      </c>
    </row>
    <row r="54" spans="1:30" s="68" customFormat="1" ht="32.25" customHeight="1" x14ac:dyDescent="0.15">
      <c r="A54" s="87" t="s">
        <v>83</v>
      </c>
      <c r="B54" s="81">
        <v>232944.3</v>
      </c>
      <c r="C54" s="82">
        <v>9870</v>
      </c>
      <c r="D54" s="81">
        <f>B54+C54</f>
        <v>242814.3</v>
      </c>
      <c r="E54" s="81">
        <v>0</v>
      </c>
      <c r="F54" s="81"/>
      <c r="G54" s="81">
        <f t="shared" si="25"/>
        <v>0</v>
      </c>
      <c r="H54" s="81">
        <v>0</v>
      </c>
      <c r="I54" s="81"/>
      <c r="J54" s="81">
        <f t="shared" si="26"/>
        <v>0</v>
      </c>
      <c r="K54" s="81">
        <v>0</v>
      </c>
      <c r="L54" s="81">
        <f>F54+I54</f>
        <v>0</v>
      </c>
      <c r="M54" s="81">
        <f t="shared" si="27"/>
        <v>0</v>
      </c>
      <c r="N54" s="88"/>
      <c r="O54" s="67"/>
      <c r="P54" s="84">
        <f t="shared" si="5"/>
        <v>232944</v>
      </c>
      <c r="Q54" s="84">
        <f t="shared" si="5"/>
        <v>9870</v>
      </c>
      <c r="R54" s="85">
        <f t="shared" si="6"/>
        <v>242814</v>
      </c>
      <c r="S54" s="84">
        <f t="shared" si="7"/>
        <v>0</v>
      </c>
      <c r="T54" s="84">
        <f t="shared" si="7"/>
        <v>0</v>
      </c>
      <c r="U54" s="85">
        <f t="shared" si="8"/>
        <v>0</v>
      </c>
      <c r="V54" s="84">
        <f t="shared" si="9"/>
        <v>0</v>
      </c>
      <c r="W54" s="84">
        <f t="shared" si="9"/>
        <v>0</v>
      </c>
      <c r="X54" s="85">
        <f t="shared" si="10"/>
        <v>0</v>
      </c>
      <c r="Y54" s="85">
        <f t="shared" si="11"/>
        <v>0</v>
      </c>
      <c r="Z54" s="85">
        <f t="shared" si="11"/>
        <v>0</v>
      </c>
      <c r="AA54" s="85">
        <f t="shared" si="12"/>
        <v>0</v>
      </c>
      <c r="AB54" s="86">
        <f t="shared" si="13"/>
        <v>0</v>
      </c>
      <c r="AC54" s="86">
        <f t="shared" si="13"/>
        <v>0</v>
      </c>
      <c r="AD54" s="86">
        <f t="shared" si="13"/>
        <v>0</v>
      </c>
    </row>
    <row r="55" spans="1:30" s="68" customFormat="1" ht="32.25" customHeight="1" x14ac:dyDescent="0.15">
      <c r="A55" s="87" t="s">
        <v>84</v>
      </c>
      <c r="B55" s="81">
        <v>50977</v>
      </c>
      <c r="C55" s="82"/>
      <c r="D55" s="81">
        <f>B55+C55</f>
        <v>50977</v>
      </c>
      <c r="E55" s="81">
        <v>0</v>
      </c>
      <c r="F55" s="81"/>
      <c r="G55" s="81">
        <f t="shared" si="25"/>
        <v>0</v>
      </c>
      <c r="H55" s="81">
        <v>0</v>
      </c>
      <c r="I55" s="81"/>
      <c r="J55" s="81">
        <f t="shared" si="26"/>
        <v>0</v>
      </c>
      <c r="K55" s="81">
        <v>0</v>
      </c>
      <c r="L55" s="81">
        <f>F55+I55</f>
        <v>0</v>
      </c>
      <c r="M55" s="81">
        <f t="shared" si="27"/>
        <v>0</v>
      </c>
      <c r="N55" s="88"/>
      <c r="O55" s="67"/>
      <c r="P55" s="84">
        <f t="shared" si="5"/>
        <v>50977</v>
      </c>
      <c r="Q55" s="84">
        <f t="shared" si="5"/>
        <v>0</v>
      </c>
      <c r="R55" s="85">
        <f t="shared" si="6"/>
        <v>50977</v>
      </c>
      <c r="S55" s="84">
        <f t="shared" si="7"/>
        <v>0</v>
      </c>
      <c r="T55" s="84">
        <f t="shared" si="7"/>
        <v>0</v>
      </c>
      <c r="U55" s="85">
        <f t="shared" si="8"/>
        <v>0</v>
      </c>
      <c r="V55" s="84">
        <f t="shared" si="9"/>
        <v>0</v>
      </c>
      <c r="W55" s="84">
        <f t="shared" si="9"/>
        <v>0</v>
      </c>
      <c r="X55" s="85">
        <f t="shared" si="10"/>
        <v>0</v>
      </c>
      <c r="Y55" s="85">
        <f t="shared" si="11"/>
        <v>0</v>
      </c>
      <c r="Z55" s="85">
        <f t="shared" si="11"/>
        <v>0</v>
      </c>
      <c r="AA55" s="85">
        <f t="shared" si="12"/>
        <v>0</v>
      </c>
      <c r="AB55" s="86">
        <f t="shared" si="13"/>
        <v>0</v>
      </c>
      <c r="AC55" s="86">
        <f t="shared" si="13"/>
        <v>0</v>
      </c>
      <c r="AD55" s="86">
        <f t="shared" si="13"/>
        <v>0</v>
      </c>
    </row>
    <row r="56" spans="1:30" s="68" customFormat="1" ht="32.25" customHeight="1" x14ac:dyDescent="0.15">
      <c r="A56" s="87" t="s">
        <v>85</v>
      </c>
      <c r="B56" s="81">
        <v>29673</v>
      </c>
      <c r="C56" s="82">
        <v>-676.21</v>
      </c>
      <c r="D56" s="81">
        <f>B56+C56</f>
        <v>28996.79</v>
      </c>
      <c r="E56" s="81">
        <v>0</v>
      </c>
      <c r="F56" s="81"/>
      <c r="G56" s="81">
        <f t="shared" si="25"/>
        <v>0</v>
      </c>
      <c r="H56" s="81">
        <v>0</v>
      </c>
      <c r="I56" s="81"/>
      <c r="J56" s="81">
        <f t="shared" si="26"/>
        <v>0</v>
      </c>
      <c r="K56" s="81">
        <v>0</v>
      </c>
      <c r="L56" s="81">
        <f>F56+I56</f>
        <v>0</v>
      </c>
      <c r="M56" s="81">
        <f t="shared" si="27"/>
        <v>0</v>
      </c>
      <c r="N56" s="88"/>
      <c r="O56" s="67"/>
      <c r="P56" s="84">
        <f t="shared" si="5"/>
        <v>29673</v>
      </c>
      <c r="Q56" s="84">
        <f t="shared" si="5"/>
        <v>-676</v>
      </c>
      <c r="R56" s="85">
        <f t="shared" si="6"/>
        <v>28997</v>
      </c>
      <c r="S56" s="84">
        <f t="shared" si="7"/>
        <v>0</v>
      </c>
      <c r="T56" s="84">
        <f t="shared" si="7"/>
        <v>0</v>
      </c>
      <c r="U56" s="85">
        <f t="shared" si="8"/>
        <v>0</v>
      </c>
      <c r="V56" s="84">
        <f t="shared" si="9"/>
        <v>0</v>
      </c>
      <c r="W56" s="84">
        <f t="shared" si="9"/>
        <v>0</v>
      </c>
      <c r="X56" s="85">
        <f t="shared" si="10"/>
        <v>0</v>
      </c>
      <c r="Y56" s="85">
        <f t="shared" si="11"/>
        <v>0</v>
      </c>
      <c r="Z56" s="85">
        <f t="shared" si="11"/>
        <v>0</v>
      </c>
      <c r="AA56" s="85">
        <f t="shared" si="12"/>
        <v>0</v>
      </c>
      <c r="AB56" s="86">
        <f t="shared" si="13"/>
        <v>0</v>
      </c>
      <c r="AC56" s="86">
        <f t="shared" si="13"/>
        <v>0</v>
      </c>
      <c r="AD56" s="86">
        <f t="shared" si="13"/>
        <v>0</v>
      </c>
    </row>
    <row r="57" spans="1:30" s="68" customFormat="1" ht="32.25" customHeight="1" x14ac:dyDescent="0.15">
      <c r="A57" s="87"/>
      <c r="B57" s="81">
        <v>0</v>
      </c>
      <c r="C57" s="82"/>
      <c r="D57" s="81">
        <f>B57+C57</f>
        <v>0</v>
      </c>
      <c r="E57" s="81">
        <v>0</v>
      </c>
      <c r="F57" s="81"/>
      <c r="G57" s="81">
        <f t="shared" si="25"/>
        <v>0</v>
      </c>
      <c r="H57" s="81">
        <v>0</v>
      </c>
      <c r="I57" s="81"/>
      <c r="J57" s="81">
        <f t="shared" si="26"/>
        <v>0</v>
      </c>
      <c r="K57" s="81">
        <v>0</v>
      </c>
      <c r="L57" s="81"/>
      <c r="M57" s="81">
        <f t="shared" si="27"/>
        <v>0</v>
      </c>
      <c r="N57" s="88"/>
      <c r="O57" s="67"/>
      <c r="P57" s="84">
        <f>P58-B58</f>
        <v>-0.25</v>
      </c>
      <c r="Q57" s="84">
        <f t="shared" ref="Q57:AA57" si="28">Q58-C58</f>
        <v>-0.42000000000189175</v>
      </c>
      <c r="R57" s="84">
        <f t="shared" si="28"/>
        <v>-0.66999999992549419</v>
      </c>
      <c r="S57" s="84">
        <f t="shared" si="28"/>
        <v>0.19000000000232831</v>
      </c>
      <c r="T57" s="84">
        <f t="shared" si="28"/>
        <v>-0.44999999999998863</v>
      </c>
      <c r="U57" s="84">
        <f t="shared" si="28"/>
        <v>-0.26000000000203727</v>
      </c>
      <c r="V57" s="84">
        <f t="shared" si="28"/>
        <v>0</v>
      </c>
      <c r="W57" s="84">
        <f t="shared" si="28"/>
        <v>0.5</v>
      </c>
      <c r="X57" s="84">
        <f t="shared" si="28"/>
        <v>0.5</v>
      </c>
      <c r="Y57" s="84">
        <f t="shared" si="28"/>
        <v>0.19000000000232831</v>
      </c>
      <c r="Z57" s="84">
        <f t="shared" si="28"/>
        <v>5.0000000000181899E-2</v>
      </c>
      <c r="AA57" s="84">
        <f t="shared" si="28"/>
        <v>0.23999999999068677</v>
      </c>
      <c r="AB57" s="86">
        <f t="shared" si="13"/>
        <v>0.19000000000232831</v>
      </c>
      <c r="AC57" s="86">
        <f t="shared" si="13"/>
        <v>5.0000000000181899E-2</v>
      </c>
      <c r="AD57" s="86">
        <f t="shared" si="13"/>
        <v>0.23999999999068677</v>
      </c>
    </row>
    <row r="58" spans="1:30" s="68" customFormat="1" ht="32.25" customHeight="1" x14ac:dyDescent="0.15">
      <c r="A58" s="87" t="s">
        <v>86</v>
      </c>
      <c r="B58" s="81">
        <f>SUM(B6:B52)</f>
        <v>4463232.25</v>
      </c>
      <c r="C58" s="81">
        <f>SUM(C6:C52)</f>
        <v>-1097.5799999999981</v>
      </c>
      <c r="D58" s="81">
        <f>SUM(D6:D52)</f>
        <v>4462134.67</v>
      </c>
      <c r="E58" s="81">
        <f t="shared" ref="E58:M58" si="29">SUM(E6:E52)</f>
        <v>21275.809999999998</v>
      </c>
      <c r="F58" s="81">
        <f t="shared" si="29"/>
        <v>-98.550000000000011</v>
      </c>
      <c r="G58" s="81">
        <f t="shared" si="29"/>
        <v>21177.260000000002</v>
      </c>
      <c r="H58" s="81">
        <f t="shared" si="29"/>
        <v>437993</v>
      </c>
      <c r="I58" s="82">
        <f t="shared" si="29"/>
        <v>2273.5</v>
      </c>
      <c r="J58" s="82">
        <f t="shared" si="29"/>
        <v>440266.5</v>
      </c>
      <c r="K58" s="81">
        <f t="shared" si="29"/>
        <v>459268.81</v>
      </c>
      <c r="L58" s="82">
        <f t="shared" si="29"/>
        <v>2174.9499999999998</v>
      </c>
      <c r="M58" s="82">
        <f t="shared" si="29"/>
        <v>461443.76</v>
      </c>
      <c r="N58" s="88"/>
      <c r="O58" s="67"/>
      <c r="P58" s="84">
        <f t="shared" si="5"/>
        <v>4463232</v>
      </c>
      <c r="Q58" s="84">
        <f t="shared" si="5"/>
        <v>-1098</v>
      </c>
      <c r="R58" s="85">
        <f t="shared" si="6"/>
        <v>4462134</v>
      </c>
      <c r="S58" s="84">
        <f t="shared" si="7"/>
        <v>21276</v>
      </c>
      <c r="T58" s="84">
        <f t="shared" si="7"/>
        <v>-99</v>
      </c>
      <c r="U58" s="85">
        <f t="shared" si="8"/>
        <v>21177</v>
      </c>
      <c r="V58" s="84">
        <f t="shared" si="9"/>
        <v>437993</v>
      </c>
      <c r="W58" s="84">
        <f t="shared" si="9"/>
        <v>2274</v>
      </c>
      <c r="X58" s="85">
        <f t="shared" si="10"/>
        <v>440267</v>
      </c>
      <c r="Y58" s="85">
        <f t="shared" si="11"/>
        <v>459269</v>
      </c>
      <c r="Z58" s="85">
        <f t="shared" si="11"/>
        <v>2175</v>
      </c>
      <c r="AA58" s="85">
        <f t="shared" si="12"/>
        <v>461444</v>
      </c>
      <c r="AB58" s="86">
        <f t="shared" si="13"/>
        <v>0.19000000000232831</v>
      </c>
      <c r="AC58" s="86">
        <f t="shared" si="13"/>
        <v>5.0000000000181899E-2</v>
      </c>
      <c r="AD58" s="86">
        <f t="shared" si="13"/>
        <v>0.23999999999068677</v>
      </c>
    </row>
    <row r="59" spans="1:30" s="68" customFormat="1" ht="32.25" customHeight="1" x14ac:dyDescent="0.15">
      <c r="A59" s="87" t="s">
        <v>87</v>
      </c>
      <c r="B59" s="81">
        <v>92776</v>
      </c>
      <c r="C59" s="82"/>
      <c r="D59" s="81">
        <v>92776</v>
      </c>
      <c r="E59" s="81">
        <v>0</v>
      </c>
      <c r="F59" s="81"/>
      <c r="G59" s="81">
        <f>E59+F59</f>
        <v>0</v>
      </c>
      <c r="H59" s="81">
        <v>29771</v>
      </c>
      <c r="I59" s="81"/>
      <c r="J59" s="81">
        <f>H59+I59</f>
        <v>29771</v>
      </c>
      <c r="K59" s="81">
        <f t="shared" ref="K59:L61" si="30">E59+H59</f>
        <v>29771</v>
      </c>
      <c r="L59" s="81">
        <f t="shared" si="30"/>
        <v>0</v>
      </c>
      <c r="M59" s="81">
        <f>K59+L59</f>
        <v>29771</v>
      </c>
      <c r="N59" s="88"/>
      <c r="O59" s="67"/>
      <c r="P59" s="84">
        <f t="shared" si="5"/>
        <v>92776</v>
      </c>
      <c r="Q59" s="84">
        <f t="shared" si="5"/>
        <v>0</v>
      </c>
      <c r="R59" s="85">
        <f t="shared" si="6"/>
        <v>92776</v>
      </c>
      <c r="S59" s="84">
        <f t="shared" si="7"/>
        <v>0</v>
      </c>
      <c r="T59" s="84">
        <f t="shared" si="7"/>
        <v>0</v>
      </c>
      <c r="U59" s="85">
        <f t="shared" si="8"/>
        <v>0</v>
      </c>
      <c r="V59" s="84">
        <f t="shared" si="9"/>
        <v>29771</v>
      </c>
      <c r="W59" s="84">
        <f t="shared" si="9"/>
        <v>0</v>
      </c>
      <c r="X59" s="85">
        <f t="shared" si="10"/>
        <v>29771</v>
      </c>
      <c r="Y59" s="85">
        <f t="shared" si="11"/>
        <v>29771</v>
      </c>
      <c r="Z59" s="85">
        <f t="shared" si="11"/>
        <v>0</v>
      </c>
      <c r="AA59" s="85">
        <f t="shared" si="12"/>
        <v>29771</v>
      </c>
      <c r="AB59" s="86">
        <f t="shared" si="13"/>
        <v>0</v>
      </c>
      <c r="AC59" s="86">
        <f t="shared" si="13"/>
        <v>0</v>
      </c>
      <c r="AD59" s="86">
        <f t="shared" si="13"/>
        <v>0</v>
      </c>
    </row>
    <row r="60" spans="1:30" s="68" customFormat="1" ht="32.25" customHeight="1" x14ac:dyDescent="0.15">
      <c r="A60" s="87" t="s">
        <v>88</v>
      </c>
      <c r="B60" s="81">
        <v>2375</v>
      </c>
      <c r="C60" s="81"/>
      <c r="D60" s="81">
        <f>B60+C60</f>
        <v>2375</v>
      </c>
      <c r="E60" s="81">
        <v>69</v>
      </c>
      <c r="F60" s="81"/>
      <c r="G60" s="81">
        <f>E60+F60</f>
        <v>69</v>
      </c>
      <c r="H60" s="81">
        <v>400</v>
      </c>
      <c r="I60" s="81"/>
      <c r="J60" s="81">
        <f>H60+I60</f>
        <v>400</v>
      </c>
      <c r="K60" s="81">
        <f t="shared" si="30"/>
        <v>469</v>
      </c>
      <c r="L60" s="81">
        <f t="shared" si="30"/>
        <v>0</v>
      </c>
      <c r="M60" s="81">
        <f>K60+L60</f>
        <v>469</v>
      </c>
      <c r="N60" s="88"/>
      <c r="O60" s="67"/>
      <c r="P60" s="84">
        <f t="shared" si="5"/>
        <v>2375</v>
      </c>
      <c r="Q60" s="84">
        <f t="shared" si="5"/>
        <v>0</v>
      </c>
      <c r="R60" s="85">
        <f t="shared" si="6"/>
        <v>2375</v>
      </c>
      <c r="S60" s="84">
        <f t="shared" si="7"/>
        <v>69</v>
      </c>
      <c r="T60" s="84">
        <f t="shared" si="7"/>
        <v>0</v>
      </c>
      <c r="U60" s="85">
        <f t="shared" si="8"/>
        <v>69</v>
      </c>
      <c r="V60" s="84">
        <f t="shared" si="9"/>
        <v>400</v>
      </c>
      <c r="W60" s="84">
        <f t="shared" si="9"/>
        <v>0</v>
      </c>
      <c r="X60" s="85">
        <f t="shared" si="10"/>
        <v>400</v>
      </c>
      <c r="Y60" s="85">
        <f t="shared" si="11"/>
        <v>469</v>
      </c>
      <c r="Z60" s="85">
        <f t="shared" si="11"/>
        <v>0</v>
      </c>
      <c r="AA60" s="85">
        <f t="shared" si="12"/>
        <v>469</v>
      </c>
      <c r="AB60" s="86">
        <f t="shared" si="13"/>
        <v>0</v>
      </c>
      <c r="AC60" s="86">
        <f t="shared" si="13"/>
        <v>0</v>
      </c>
      <c r="AD60" s="86">
        <f t="shared" si="13"/>
        <v>0</v>
      </c>
    </row>
    <row r="61" spans="1:30" s="68" customFormat="1" ht="32.25" customHeight="1" x14ac:dyDescent="0.15">
      <c r="A61" s="87" t="s">
        <v>89</v>
      </c>
      <c r="B61" s="81">
        <v>8478</v>
      </c>
      <c r="C61" s="81"/>
      <c r="D61" s="81">
        <f>B61+C61</f>
        <v>8478</v>
      </c>
      <c r="E61" s="81">
        <v>0</v>
      </c>
      <c r="F61" s="81"/>
      <c r="G61" s="81">
        <f>E61+F61</f>
        <v>0</v>
      </c>
      <c r="H61" s="81">
        <v>953</v>
      </c>
      <c r="I61" s="81"/>
      <c r="J61" s="81">
        <f>H61+I61</f>
        <v>953</v>
      </c>
      <c r="K61" s="81">
        <f t="shared" si="30"/>
        <v>953</v>
      </c>
      <c r="L61" s="81">
        <f t="shared" si="30"/>
        <v>0</v>
      </c>
      <c r="M61" s="81">
        <f>K61+L61</f>
        <v>953</v>
      </c>
      <c r="N61" s="88"/>
      <c r="O61" s="67"/>
      <c r="P61" s="84">
        <f t="shared" si="5"/>
        <v>8478</v>
      </c>
      <c r="Q61" s="84">
        <f t="shared" si="5"/>
        <v>0</v>
      </c>
      <c r="R61" s="85">
        <f t="shared" si="6"/>
        <v>8478</v>
      </c>
      <c r="S61" s="84">
        <f t="shared" si="7"/>
        <v>0</v>
      </c>
      <c r="T61" s="84">
        <f t="shared" si="7"/>
        <v>0</v>
      </c>
      <c r="U61" s="85">
        <f t="shared" si="8"/>
        <v>0</v>
      </c>
      <c r="V61" s="84">
        <f t="shared" si="9"/>
        <v>953</v>
      </c>
      <c r="W61" s="84">
        <f t="shared" si="9"/>
        <v>0</v>
      </c>
      <c r="X61" s="85">
        <f t="shared" si="10"/>
        <v>953</v>
      </c>
      <c r="Y61" s="85">
        <f t="shared" si="11"/>
        <v>953</v>
      </c>
      <c r="Z61" s="85">
        <f t="shared" si="11"/>
        <v>0</v>
      </c>
      <c r="AA61" s="85">
        <f t="shared" si="12"/>
        <v>953</v>
      </c>
      <c r="AB61" s="86">
        <f t="shared" si="13"/>
        <v>0</v>
      </c>
      <c r="AC61" s="86">
        <f t="shared" si="13"/>
        <v>0</v>
      </c>
      <c r="AD61" s="86">
        <f t="shared" si="13"/>
        <v>0</v>
      </c>
    </row>
    <row r="62" spans="1:30" s="68" customFormat="1" ht="32.25" customHeight="1" x14ac:dyDescent="0.15">
      <c r="A62" s="87" t="s">
        <v>90</v>
      </c>
      <c r="B62" s="81">
        <f t="shared" ref="B62:M62" si="31">SUM(B58:B61)</f>
        <v>4566861.25</v>
      </c>
      <c r="C62" s="91">
        <f t="shared" si="31"/>
        <v>-1097.5799999999981</v>
      </c>
      <c r="D62" s="82">
        <f>SUM(D58:D61)</f>
        <v>4565763.67</v>
      </c>
      <c r="E62" s="81">
        <f t="shared" si="31"/>
        <v>21344.809999999998</v>
      </c>
      <c r="F62" s="81">
        <f t="shared" si="31"/>
        <v>-98.550000000000011</v>
      </c>
      <c r="G62" s="81">
        <f t="shared" si="31"/>
        <v>21246.260000000002</v>
      </c>
      <c r="H62" s="81">
        <f t="shared" si="31"/>
        <v>469117</v>
      </c>
      <c r="I62" s="82">
        <f t="shared" si="31"/>
        <v>2273.5</v>
      </c>
      <c r="J62" s="82">
        <f t="shared" si="31"/>
        <v>471390.5</v>
      </c>
      <c r="K62" s="81">
        <f t="shared" si="31"/>
        <v>490461.81</v>
      </c>
      <c r="L62" s="82">
        <f t="shared" si="31"/>
        <v>2174.9499999999998</v>
      </c>
      <c r="M62" s="82">
        <f t="shared" si="31"/>
        <v>492636.76</v>
      </c>
      <c r="N62" s="88"/>
      <c r="O62" s="67"/>
      <c r="P62" s="84">
        <f t="shared" si="5"/>
        <v>4566861</v>
      </c>
      <c r="Q62" s="84">
        <f t="shared" si="5"/>
        <v>-1098</v>
      </c>
      <c r="R62" s="85">
        <f t="shared" si="6"/>
        <v>4565763</v>
      </c>
      <c r="S62" s="84">
        <f t="shared" si="7"/>
        <v>21345</v>
      </c>
      <c r="T62" s="84">
        <f t="shared" si="7"/>
        <v>-99</v>
      </c>
      <c r="U62" s="85">
        <f t="shared" si="8"/>
        <v>21246</v>
      </c>
      <c r="V62" s="84">
        <f t="shared" si="9"/>
        <v>469117</v>
      </c>
      <c r="W62" s="84">
        <f t="shared" si="9"/>
        <v>2274</v>
      </c>
      <c r="X62" s="85">
        <f t="shared" si="10"/>
        <v>471391</v>
      </c>
      <c r="Y62" s="85">
        <f t="shared" si="11"/>
        <v>490462</v>
      </c>
      <c r="Z62" s="85">
        <f t="shared" si="11"/>
        <v>2175</v>
      </c>
      <c r="AA62" s="85">
        <f t="shared" si="12"/>
        <v>492637</v>
      </c>
      <c r="AB62" s="86">
        <f t="shared" si="13"/>
        <v>0.19000000000232831</v>
      </c>
      <c r="AC62" s="86">
        <f t="shared" si="13"/>
        <v>5.0000000000181899E-2</v>
      </c>
      <c r="AD62" s="86">
        <f t="shared" si="13"/>
        <v>0.23999999999068677</v>
      </c>
    </row>
    <row r="63" spans="1:30" ht="35.1" customHeight="1" x14ac:dyDescent="0.15">
      <c r="A63" s="94"/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95">
        <f t="shared" ref="P63:AA63" si="32">P58-B58</f>
        <v>-0.25</v>
      </c>
      <c r="Q63" s="95">
        <f t="shared" si="32"/>
        <v>-0.42000000000189175</v>
      </c>
      <c r="R63" s="95">
        <f t="shared" si="32"/>
        <v>-0.66999999992549419</v>
      </c>
      <c r="S63" s="95">
        <f t="shared" si="32"/>
        <v>0.19000000000232831</v>
      </c>
      <c r="T63" s="95">
        <f t="shared" si="32"/>
        <v>-0.44999999999998863</v>
      </c>
      <c r="U63" s="95">
        <f t="shared" si="32"/>
        <v>-0.26000000000203727</v>
      </c>
      <c r="V63" s="95">
        <f t="shared" si="32"/>
        <v>0</v>
      </c>
      <c r="W63" s="95">
        <f t="shared" si="32"/>
        <v>0.5</v>
      </c>
      <c r="X63" s="95">
        <f t="shared" si="32"/>
        <v>0.5</v>
      </c>
      <c r="Y63" s="95">
        <f t="shared" si="32"/>
        <v>0.19000000000232831</v>
      </c>
      <c r="Z63" s="95">
        <f t="shared" si="32"/>
        <v>5.0000000000181899E-2</v>
      </c>
      <c r="AA63" s="95">
        <f t="shared" si="32"/>
        <v>0.23999999999068677</v>
      </c>
      <c r="AB63" s="86">
        <f t="shared" si="13"/>
        <v>0.19000000000232831</v>
      </c>
      <c r="AC63" s="86">
        <f t="shared" si="13"/>
        <v>5.0000000000181899E-2</v>
      </c>
      <c r="AD63" s="86">
        <f t="shared" si="13"/>
        <v>0.23999999999068677</v>
      </c>
    </row>
  </sheetData>
  <phoneticPr fontId="1"/>
  <pageMargins left="0.59055118110236227" right="0.59055118110236227" top="0.78740157480314965" bottom="0.78740157480314965" header="0.51181102362204722" footer="0.51181102362204722"/>
  <pageSetup paperSize="9" fitToHeight="4" pageOrder="overThenDown" orientation="landscape" r:id="rId1"/>
  <headerFooter alignWithMargins="0"/>
  <rowBreaks count="3" manualBreakCount="3">
    <brk id="16" max="13" man="1"/>
    <brk id="32" max="13" man="1"/>
    <brk id="48" max="1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39B73-7D8B-4946-A45B-EBF47C160653}">
  <dimension ref="A1:J53"/>
  <sheetViews>
    <sheetView topLeftCell="A40" zoomScaleNormal="100" zoomScaleSheetLayoutView="85" workbookViewId="0">
      <selection activeCell="D58" sqref="D58"/>
    </sheetView>
  </sheetViews>
  <sheetFormatPr defaultColWidth="9" defaultRowHeight="24.95" customHeight="1" x14ac:dyDescent="0.15"/>
  <cols>
    <col min="1" max="1" width="40" style="97" customWidth="1"/>
    <col min="2" max="2" width="24.875" style="97" customWidth="1"/>
    <col min="3" max="3" width="5.25" style="97" customWidth="1"/>
    <col min="4" max="4" width="24.875" style="97" customWidth="1"/>
    <col min="5" max="5" width="5.25" style="97" customWidth="1"/>
    <col min="6" max="6" width="24.875" style="97" customWidth="1"/>
    <col min="7" max="7" width="5.25" style="97" customWidth="1"/>
    <col min="8" max="8" width="11.625" style="99" bestFit="1" customWidth="1"/>
    <col min="9" max="16384" width="9" style="97"/>
  </cols>
  <sheetData>
    <row r="1" spans="1:7" ht="24.75" customHeight="1" x14ac:dyDescent="0.15">
      <c r="A1" s="96" t="s">
        <v>91</v>
      </c>
      <c r="D1" s="98"/>
    </row>
    <row r="2" spans="1:7" ht="25.5" customHeight="1" x14ac:dyDescent="0.15">
      <c r="A2" s="100" t="s">
        <v>92</v>
      </c>
      <c r="B2" s="185" t="s">
        <v>93</v>
      </c>
      <c r="C2" s="186"/>
      <c r="D2" s="185" t="s">
        <v>94</v>
      </c>
      <c r="E2" s="186"/>
      <c r="F2" s="185" t="s">
        <v>95</v>
      </c>
      <c r="G2" s="186"/>
    </row>
    <row r="3" spans="1:7" ht="25.5" customHeight="1" x14ac:dyDescent="0.15">
      <c r="A3" s="100" t="s">
        <v>96</v>
      </c>
      <c r="B3" s="101">
        <v>1503.35</v>
      </c>
      <c r="C3" s="102" t="s">
        <v>97</v>
      </c>
      <c r="D3" s="103"/>
      <c r="E3" s="102" t="s">
        <v>97</v>
      </c>
      <c r="F3" s="101">
        <f>B3+D3</f>
        <v>1503.35</v>
      </c>
      <c r="G3" s="102" t="s">
        <v>97</v>
      </c>
    </row>
    <row r="4" spans="1:7" ht="25.5" customHeight="1" x14ac:dyDescent="0.15">
      <c r="B4" s="96"/>
      <c r="C4" s="96"/>
      <c r="D4" s="104"/>
      <c r="E4" s="96"/>
      <c r="F4" s="96"/>
      <c r="G4" s="96"/>
    </row>
    <row r="5" spans="1:7" ht="24.75" customHeight="1" x14ac:dyDescent="0.15">
      <c r="A5" s="96" t="s">
        <v>98</v>
      </c>
      <c r="B5" s="96"/>
      <c r="C5" s="96"/>
      <c r="D5" s="96"/>
      <c r="E5" s="96"/>
      <c r="F5" s="96"/>
      <c r="G5" s="96"/>
    </row>
    <row r="6" spans="1:7" ht="25.5" customHeight="1" x14ac:dyDescent="0.15">
      <c r="A6" s="100" t="s">
        <v>92</v>
      </c>
      <c r="B6" s="185" t="s">
        <v>93</v>
      </c>
      <c r="C6" s="186"/>
      <c r="D6" s="185" t="s">
        <v>94</v>
      </c>
      <c r="E6" s="186"/>
      <c r="F6" s="185" t="s">
        <v>95</v>
      </c>
      <c r="G6" s="186"/>
    </row>
    <row r="7" spans="1:7" ht="25.5" customHeight="1" x14ac:dyDescent="0.15">
      <c r="A7" s="100" t="s">
        <v>99</v>
      </c>
      <c r="B7" s="105">
        <v>162050</v>
      </c>
      <c r="C7" s="102" t="s">
        <v>100</v>
      </c>
      <c r="D7" s="105"/>
      <c r="E7" s="102" t="s">
        <v>100</v>
      </c>
      <c r="F7" s="105">
        <v>162050</v>
      </c>
      <c r="G7" s="102" t="s">
        <v>100</v>
      </c>
    </row>
    <row r="8" spans="1:7" ht="25.5" customHeight="1" x14ac:dyDescent="0.15">
      <c r="B8" s="96"/>
      <c r="C8" s="96"/>
      <c r="D8" s="96"/>
      <c r="E8" s="96"/>
      <c r="F8" s="96"/>
      <c r="G8" s="96"/>
    </row>
    <row r="9" spans="1:7" ht="24.75" customHeight="1" x14ac:dyDescent="0.15">
      <c r="A9" s="96" t="s">
        <v>101</v>
      </c>
      <c r="B9" s="96"/>
      <c r="C9" s="96"/>
      <c r="D9" s="96"/>
      <c r="E9" s="96"/>
      <c r="F9" s="96"/>
      <c r="G9" s="96"/>
    </row>
    <row r="10" spans="1:7" ht="25.5" customHeight="1" x14ac:dyDescent="0.15">
      <c r="A10" s="100" t="s">
        <v>92</v>
      </c>
      <c r="B10" s="185" t="s">
        <v>93</v>
      </c>
      <c r="C10" s="186"/>
      <c r="D10" s="185" t="s">
        <v>94</v>
      </c>
      <c r="E10" s="186"/>
      <c r="F10" s="185" t="s">
        <v>95</v>
      </c>
      <c r="G10" s="186"/>
    </row>
    <row r="11" spans="1:7" ht="25.5" customHeight="1" x14ac:dyDescent="0.15">
      <c r="A11" s="106" t="s">
        <v>102</v>
      </c>
      <c r="B11" s="105">
        <v>7980</v>
      </c>
      <c r="C11" s="102" t="s">
        <v>100</v>
      </c>
      <c r="D11" s="107"/>
      <c r="E11" s="102" t="s">
        <v>100</v>
      </c>
      <c r="F11" s="105">
        <v>7980</v>
      </c>
      <c r="G11" s="102" t="s">
        <v>100</v>
      </c>
    </row>
    <row r="12" spans="1:7" ht="25.5" customHeight="1" x14ac:dyDescent="0.15">
      <c r="A12" s="106" t="s">
        <v>103</v>
      </c>
      <c r="B12" s="105">
        <v>280</v>
      </c>
      <c r="C12" s="102"/>
      <c r="D12" s="107"/>
      <c r="E12" s="102"/>
      <c r="F12" s="105">
        <v>280</v>
      </c>
      <c r="G12" s="102"/>
    </row>
    <row r="13" spans="1:7" ht="25.5" customHeight="1" x14ac:dyDescent="0.15">
      <c r="A13" s="106" t="s">
        <v>104</v>
      </c>
      <c r="B13" s="105">
        <v>14570</v>
      </c>
      <c r="C13" s="102"/>
      <c r="D13" s="107"/>
      <c r="E13" s="102"/>
      <c r="F13" s="105">
        <v>14570</v>
      </c>
      <c r="G13" s="102"/>
    </row>
    <row r="14" spans="1:7" ht="25.5" customHeight="1" x14ac:dyDescent="0.15">
      <c r="A14" s="108" t="s">
        <v>105</v>
      </c>
      <c r="B14" s="105">
        <v>1528</v>
      </c>
      <c r="C14" s="102"/>
      <c r="D14" s="107"/>
      <c r="E14" s="102"/>
      <c r="F14" s="105">
        <v>1528</v>
      </c>
      <c r="G14" s="102"/>
    </row>
    <row r="15" spans="1:7" ht="25.5" customHeight="1" x14ac:dyDescent="0.15">
      <c r="A15" s="106" t="s">
        <v>106</v>
      </c>
      <c r="B15" s="105">
        <v>2500</v>
      </c>
      <c r="C15" s="102"/>
      <c r="D15" s="107"/>
      <c r="E15" s="102"/>
      <c r="F15" s="105">
        <v>2500</v>
      </c>
      <c r="G15" s="102"/>
    </row>
    <row r="16" spans="1:7" ht="25.5" customHeight="1" x14ac:dyDescent="0.15">
      <c r="A16" s="108" t="s">
        <v>107</v>
      </c>
      <c r="B16" s="105">
        <v>1439</v>
      </c>
      <c r="C16" s="102"/>
      <c r="D16" s="107"/>
      <c r="E16" s="102"/>
      <c r="F16" s="105">
        <v>1439</v>
      </c>
      <c r="G16" s="102"/>
    </row>
    <row r="17" spans="1:10" ht="25.5" customHeight="1" x14ac:dyDescent="0.15">
      <c r="A17" s="109" t="s">
        <v>108</v>
      </c>
      <c r="B17" s="105">
        <v>1000</v>
      </c>
      <c r="C17" s="102"/>
      <c r="D17" s="107"/>
      <c r="E17" s="102"/>
      <c r="F17" s="105">
        <v>1000</v>
      </c>
      <c r="G17" s="102"/>
    </row>
    <row r="18" spans="1:10" ht="25.5" customHeight="1" x14ac:dyDescent="0.15">
      <c r="A18" s="106" t="s">
        <v>109</v>
      </c>
      <c r="B18" s="105">
        <v>1310607</v>
      </c>
      <c r="C18" s="102"/>
      <c r="D18" s="107">
        <v>7160</v>
      </c>
      <c r="E18" s="102"/>
      <c r="F18" s="105">
        <f>B18+D18</f>
        <v>1317767</v>
      </c>
      <c r="G18" s="102"/>
    </row>
    <row r="19" spans="1:10" ht="25.5" customHeight="1" x14ac:dyDescent="0.15">
      <c r="A19" s="106" t="s">
        <v>110</v>
      </c>
      <c r="B19" s="105">
        <v>21000</v>
      </c>
      <c r="C19" s="102"/>
      <c r="D19" s="107"/>
      <c r="E19" s="102"/>
      <c r="F19" s="105">
        <v>21000</v>
      </c>
      <c r="G19" s="102"/>
    </row>
    <row r="20" spans="1:10" ht="25.5" customHeight="1" x14ac:dyDescent="0.15">
      <c r="A20" s="110"/>
      <c r="B20" s="111"/>
      <c r="C20" s="112"/>
      <c r="D20" s="113"/>
      <c r="E20" s="112"/>
      <c r="F20" s="111"/>
      <c r="G20" s="112"/>
    </row>
    <row r="21" spans="1:10" ht="25.5" customHeight="1" x14ac:dyDescent="0.15">
      <c r="A21" s="100" t="s">
        <v>92</v>
      </c>
      <c r="B21" s="185" t="s">
        <v>93</v>
      </c>
      <c r="C21" s="186"/>
      <c r="D21" s="185" t="s">
        <v>94</v>
      </c>
      <c r="E21" s="186"/>
      <c r="F21" s="185" t="s">
        <v>95</v>
      </c>
      <c r="G21" s="186"/>
    </row>
    <row r="22" spans="1:10" ht="25.5" customHeight="1" x14ac:dyDescent="0.15">
      <c r="A22" s="114" t="s">
        <v>111</v>
      </c>
      <c r="B22" s="115">
        <v>4384</v>
      </c>
      <c r="C22" s="116" t="s">
        <v>100</v>
      </c>
      <c r="D22" s="117"/>
      <c r="E22" s="116" t="s">
        <v>100</v>
      </c>
      <c r="F22" s="115">
        <v>4384</v>
      </c>
      <c r="G22" s="116" t="s">
        <v>100</v>
      </c>
    </row>
    <row r="23" spans="1:10" ht="25.5" customHeight="1" x14ac:dyDescent="0.15">
      <c r="A23" s="108" t="s">
        <v>112</v>
      </c>
      <c r="B23" s="105">
        <v>300</v>
      </c>
      <c r="C23" s="102"/>
      <c r="D23" s="107"/>
      <c r="E23" s="102"/>
      <c r="F23" s="105">
        <v>300</v>
      </c>
      <c r="G23" s="102"/>
    </row>
    <row r="24" spans="1:10" ht="25.5" customHeight="1" x14ac:dyDescent="0.15">
      <c r="A24" s="108" t="s">
        <v>113</v>
      </c>
      <c r="B24" s="105">
        <v>2788</v>
      </c>
      <c r="C24" s="102"/>
      <c r="D24" s="107"/>
      <c r="E24" s="102"/>
      <c r="F24" s="105">
        <v>2788</v>
      </c>
      <c r="G24" s="102"/>
    </row>
    <row r="25" spans="1:10" ht="25.5" customHeight="1" x14ac:dyDescent="0.15">
      <c r="A25" s="108" t="s">
        <v>114</v>
      </c>
      <c r="B25" s="105">
        <v>4390</v>
      </c>
      <c r="C25" s="102"/>
      <c r="D25" s="107"/>
      <c r="E25" s="102"/>
      <c r="F25" s="105">
        <v>4390</v>
      </c>
      <c r="G25" s="102"/>
    </row>
    <row r="26" spans="1:10" ht="25.5" customHeight="1" x14ac:dyDescent="0.15">
      <c r="A26" s="114" t="s">
        <v>115</v>
      </c>
      <c r="B26" s="115">
        <v>100</v>
      </c>
      <c r="C26" s="116"/>
      <c r="D26" s="117"/>
      <c r="E26" s="116"/>
      <c r="F26" s="115">
        <v>100</v>
      </c>
      <c r="G26" s="116"/>
    </row>
    <row r="27" spans="1:10" ht="25.5" customHeight="1" x14ac:dyDescent="0.15">
      <c r="A27" s="108" t="s">
        <v>116</v>
      </c>
      <c r="B27" s="105">
        <v>10000</v>
      </c>
      <c r="C27" s="102"/>
      <c r="D27" s="107"/>
      <c r="E27" s="102"/>
      <c r="F27" s="105">
        <v>10000</v>
      </c>
      <c r="G27" s="102"/>
    </row>
    <row r="28" spans="1:10" ht="25.5" customHeight="1" x14ac:dyDescent="0.15">
      <c r="A28" s="114" t="s">
        <v>117</v>
      </c>
      <c r="B28" s="115">
        <v>1098</v>
      </c>
      <c r="C28" s="116"/>
      <c r="D28" s="117"/>
      <c r="E28" s="116"/>
      <c r="F28" s="115">
        <v>1098</v>
      </c>
      <c r="G28" s="116"/>
    </row>
    <row r="29" spans="1:10" ht="25.5" customHeight="1" x14ac:dyDescent="0.15">
      <c r="A29" s="114" t="s">
        <v>118</v>
      </c>
      <c r="B29" s="115">
        <v>4500</v>
      </c>
      <c r="C29" s="116"/>
      <c r="D29" s="117"/>
      <c r="E29" s="116"/>
      <c r="F29" s="115">
        <v>4500</v>
      </c>
      <c r="G29" s="116"/>
    </row>
    <row r="30" spans="1:10" ht="25.5" customHeight="1" x14ac:dyDescent="0.15">
      <c r="A30" s="114" t="s">
        <v>119</v>
      </c>
      <c r="B30" s="115">
        <v>2464563</v>
      </c>
      <c r="C30" s="116"/>
      <c r="D30" s="117">
        <v>44172</v>
      </c>
      <c r="E30" s="116"/>
      <c r="F30" s="115">
        <f>B30+D30</f>
        <v>2508735</v>
      </c>
      <c r="G30" s="116"/>
      <c r="J30" s="97" t="s">
        <v>120</v>
      </c>
    </row>
    <row r="31" spans="1:10" ht="12.75" customHeight="1" x14ac:dyDescent="0.15">
      <c r="A31" s="114" t="s">
        <v>121</v>
      </c>
      <c r="B31" s="187">
        <v>250</v>
      </c>
      <c r="C31" s="189"/>
      <c r="D31" s="191"/>
      <c r="E31" s="189"/>
      <c r="F31" s="187">
        <v>250</v>
      </c>
      <c r="G31" s="189"/>
    </row>
    <row r="32" spans="1:10" ht="12.75" customHeight="1" x14ac:dyDescent="0.15">
      <c r="A32" s="118" t="s">
        <v>122</v>
      </c>
      <c r="B32" s="188"/>
      <c r="C32" s="190"/>
      <c r="D32" s="192"/>
      <c r="E32" s="190"/>
      <c r="F32" s="188"/>
      <c r="G32" s="190"/>
    </row>
    <row r="33" spans="1:7" ht="25.5" customHeight="1" x14ac:dyDescent="0.15">
      <c r="A33" s="108" t="s">
        <v>123</v>
      </c>
      <c r="B33" s="105">
        <v>210000</v>
      </c>
      <c r="C33" s="102"/>
      <c r="D33" s="107"/>
      <c r="E33" s="102"/>
      <c r="F33" s="105">
        <v>210000</v>
      </c>
      <c r="G33" s="102"/>
    </row>
    <row r="34" spans="1:7" ht="25.5" customHeight="1" x14ac:dyDescent="0.15">
      <c r="A34" s="114" t="s">
        <v>124</v>
      </c>
      <c r="B34" s="115">
        <v>2132000</v>
      </c>
      <c r="C34" s="116"/>
      <c r="D34" s="117"/>
      <c r="E34" s="116"/>
      <c r="F34" s="115">
        <v>2132000</v>
      </c>
      <c r="G34" s="116"/>
    </row>
    <row r="35" spans="1:7" ht="25.5" customHeight="1" x14ac:dyDescent="0.15">
      <c r="A35" s="114" t="s">
        <v>125</v>
      </c>
      <c r="B35" s="115">
        <v>6000</v>
      </c>
      <c r="C35" s="116"/>
      <c r="D35" s="117"/>
      <c r="E35" s="116"/>
      <c r="F35" s="115">
        <v>6000</v>
      </c>
      <c r="G35" s="116"/>
    </row>
    <row r="36" spans="1:7" ht="25.5" customHeight="1" x14ac:dyDescent="0.15">
      <c r="A36" s="106" t="s">
        <v>126</v>
      </c>
      <c r="B36" s="119">
        <v>10000</v>
      </c>
      <c r="C36" s="120"/>
      <c r="D36" s="107"/>
      <c r="E36" s="120"/>
      <c r="F36" s="119">
        <v>10000</v>
      </c>
      <c r="G36" s="120"/>
    </row>
    <row r="37" spans="1:7" ht="25.5" customHeight="1" x14ac:dyDescent="0.15">
      <c r="A37" s="108" t="s">
        <v>127</v>
      </c>
      <c r="B37" s="119">
        <v>3800</v>
      </c>
      <c r="C37" s="120"/>
      <c r="D37" s="107"/>
      <c r="E37" s="120"/>
      <c r="F37" s="121">
        <f>B37+D37</f>
        <v>3800</v>
      </c>
      <c r="G37" s="120"/>
    </row>
    <row r="38" spans="1:7" ht="25.5" customHeight="1" x14ac:dyDescent="0.15">
      <c r="A38" s="108" t="s">
        <v>128</v>
      </c>
      <c r="B38" s="119">
        <v>200000</v>
      </c>
      <c r="C38" s="102"/>
      <c r="D38" s="107"/>
      <c r="E38" s="102"/>
      <c r="F38" s="121">
        <f>B38+D38</f>
        <v>200000</v>
      </c>
      <c r="G38" s="102"/>
    </row>
    <row r="39" spans="1:7" ht="25.5" customHeight="1" x14ac:dyDescent="0.15">
      <c r="A39" s="110"/>
      <c r="B39" s="122"/>
      <c r="C39" s="112"/>
      <c r="D39" s="113"/>
      <c r="E39" s="112"/>
      <c r="F39" s="122"/>
      <c r="G39" s="112"/>
    </row>
    <row r="40" spans="1:7" ht="25.5" customHeight="1" x14ac:dyDescent="0.15">
      <c r="A40" s="110"/>
      <c r="B40" s="122"/>
      <c r="C40" s="112"/>
      <c r="D40" s="113"/>
      <c r="E40" s="112"/>
      <c r="F40" s="122"/>
      <c r="G40" s="112"/>
    </row>
    <row r="41" spans="1:7" ht="25.5" customHeight="1" x14ac:dyDescent="0.15">
      <c r="A41" s="123"/>
      <c r="B41" s="123"/>
      <c r="C41" s="123"/>
      <c r="D41" s="123"/>
      <c r="E41" s="123"/>
      <c r="F41" s="123"/>
      <c r="G41" s="123"/>
    </row>
    <row r="42" spans="1:7" ht="25.5" customHeight="1" x14ac:dyDescent="0.15">
      <c r="A42" s="96" t="s">
        <v>129</v>
      </c>
      <c r="B42" s="96"/>
      <c r="C42" s="96"/>
      <c r="D42" s="193" t="s">
        <v>130</v>
      </c>
      <c r="E42" s="193"/>
      <c r="F42" s="193"/>
      <c r="G42" s="193"/>
    </row>
    <row r="43" spans="1:7" ht="25.5" customHeight="1" x14ac:dyDescent="0.15">
      <c r="A43" s="100" t="s">
        <v>131</v>
      </c>
      <c r="B43" s="185" t="s">
        <v>132</v>
      </c>
      <c r="C43" s="186"/>
      <c r="D43" s="185" t="s">
        <v>133</v>
      </c>
      <c r="E43" s="186"/>
      <c r="F43" s="185" t="s">
        <v>134</v>
      </c>
      <c r="G43" s="186"/>
    </row>
    <row r="44" spans="1:7" ht="25.5" customHeight="1" x14ac:dyDescent="0.15">
      <c r="A44" s="100" t="s">
        <v>135</v>
      </c>
      <c r="B44" s="105">
        <v>8</v>
      </c>
      <c r="C44" s="102" t="s">
        <v>136</v>
      </c>
      <c r="D44" s="124"/>
      <c r="E44" s="102" t="s">
        <v>136</v>
      </c>
      <c r="F44" s="105">
        <v>8</v>
      </c>
      <c r="G44" s="102" t="s">
        <v>136</v>
      </c>
    </row>
    <row r="45" spans="1:7" ht="25.5" customHeight="1" x14ac:dyDescent="0.15">
      <c r="A45" s="100" t="s">
        <v>137</v>
      </c>
      <c r="B45" s="105">
        <v>8</v>
      </c>
      <c r="C45" s="102"/>
      <c r="D45" s="124"/>
      <c r="E45" s="102"/>
      <c r="F45" s="105">
        <v>8</v>
      </c>
      <c r="G45" s="102"/>
    </row>
    <row r="46" spans="1:7" ht="25.5" customHeight="1" x14ac:dyDescent="0.15">
      <c r="A46" s="100" t="s">
        <v>138</v>
      </c>
      <c r="B46" s="105">
        <v>129</v>
      </c>
      <c r="C46" s="102"/>
      <c r="D46" s="124">
        <f>F46-B46</f>
        <v>-2</v>
      </c>
      <c r="E46" s="102"/>
      <c r="F46" s="105">
        <v>127</v>
      </c>
      <c r="G46" s="102"/>
    </row>
    <row r="47" spans="1:7" ht="25.5" customHeight="1" x14ac:dyDescent="0.15">
      <c r="A47" s="100" t="s">
        <v>139</v>
      </c>
      <c r="B47" s="105">
        <v>721</v>
      </c>
      <c r="C47" s="102"/>
      <c r="D47" s="124">
        <f>F47-B47</f>
        <v>-5</v>
      </c>
      <c r="E47" s="102"/>
      <c r="F47" s="105">
        <v>716</v>
      </c>
      <c r="G47" s="102"/>
    </row>
    <row r="48" spans="1:7" ht="25.5" customHeight="1" x14ac:dyDescent="0.15">
      <c r="A48" s="100" t="s">
        <v>140</v>
      </c>
      <c r="B48" s="105">
        <v>866</v>
      </c>
      <c r="C48" s="102"/>
      <c r="D48" s="124">
        <f>SUM(D44:D47)</f>
        <v>-7</v>
      </c>
      <c r="E48" s="102"/>
      <c r="F48" s="105">
        <f>SUM(F44:F47)</f>
        <v>859</v>
      </c>
      <c r="G48" s="102"/>
    </row>
    <row r="49" spans="1:7" ht="24.95" customHeight="1" x14ac:dyDescent="0.15">
      <c r="B49" s="96"/>
      <c r="C49" s="96"/>
      <c r="D49" s="96"/>
      <c r="E49" s="96"/>
      <c r="F49" s="96"/>
      <c r="G49" s="96"/>
    </row>
    <row r="50" spans="1:7" ht="25.5" customHeight="1" x14ac:dyDescent="0.15">
      <c r="B50" s="96"/>
      <c r="C50" s="96"/>
      <c r="D50" s="96"/>
      <c r="E50" s="96"/>
      <c r="F50" s="96"/>
      <c r="G50" s="96"/>
    </row>
    <row r="51" spans="1:7" ht="25.5" customHeight="1" x14ac:dyDescent="0.15">
      <c r="A51" s="96" t="s">
        <v>141</v>
      </c>
      <c r="B51" s="96"/>
      <c r="C51" s="96"/>
      <c r="D51" s="193"/>
      <c r="E51" s="193"/>
      <c r="F51" s="193"/>
      <c r="G51" s="193"/>
    </row>
    <row r="52" spans="1:7" ht="25.5" customHeight="1" x14ac:dyDescent="0.15">
      <c r="A52" s="100" t="s">
        <v>131</v>
      </c>
      <c r="B52" s="185" t="s">
        <v>132</v>
      </c>
      <c r="C52" s="186"/>
      <c r="D52" s="185" t="s">
        <v>133</v>
      </c>
      <c r="E52" s="186"/>
      <c r="F52" s="185" t="s">
        <v>134</v>
      </c>
      <c r="G52" s="186"/>
    </row>
    <row r="53" spans="1:7" ht="25.5" customHeight="1" x14ac:dyDescent="0.15">
      <c r="A53" s="100" t="s">
        <v>142</v>
      </c>
      <c r="B53" s="105">
        <v>843120000</v>
      </c>
      <c r="C53" s="102" t="s">
        <v>143</v>
      </c>
      <c r="D53" s="124">
        <f>F53-B53</f>
        <v>38340000</v>
      </c>
      <c r="E53" s="102" t="s">
        <v>143</v>
      </c>
      <c r="F53" s="105">
        <v>881460000</v>
      </c>
      <c r="G53" s="102" t="s">
        <v>143</v>
      </c>
    </row>
  </sheetData>
  <mergeCells count="26">
    <mergeCell ref="B52:C52"/>
    <mergeCell ref="D52:E52"/>
    <mergeCell ref="F52:G52"/>
    <mergeCell ref="B31:B32"/>
    <mergeCell ref="C31:C32"/>
    <mergeCell ref="D31:D32"/>
    <mergeCell ref="E31:E32"/>
    <mergeCell ref="F31:F32"/>
    <mergeCell ref="G31:G32"/>
    <mergeCell ref="D42:G42"/>
    <mergeCell ref="B43:C43"/>
    <mergeCell ref="D43:E43"/>
    <mergeCell ref="F43:G43"/>
    <mergeCell ref="D51:G51"/>
    <mergeCell ref="B10:C10"/>
    <mergeCell ref="D10:E10"/>
    <mergeCell ref="F10:G10"/>
    <mergeCell ref="B21:C21"/>
    <mergeCell ref="D21:E21"/>
    <mergeCell ref="F21:G21"/>
    <mergeCell ref="B2:C2"/>
    <mergeCell ref="D2:E2"/>
    <mergeCell ref="F2:G2"/>
    <mergeCell ref="B6:C6"/>
    <mergeCell ref="D6:E6"/>
    <mergeCell ref="F6:G6"/>
  </mergeCells>
  <phoneticPr fontId="1"/>
  <pageMargins left="0.78740157480314965" right="0.70866141732283472" top="0.98425196850393704" bottom="0.78740157480314965" header="0.51181102362204722" footer="0.51181102362204722"/>
  <pageSetup paperSize="9" orientation="landscape" r:id="rId1"/>
  <headerFooter scaleWithDoc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45C41-E2ED-4FA2-88EF-DBB2022154CA}">
  <dimension ref="A1:Q241"/>
  <sheetViews>
    <sheetView showZeros="0" zoomScale="80" zoomScaleNormal="80" zoomScaleSheetLayoutView="70" workbookViewId="0">
      <pane xSplit="1" topLeftCell="B1" activePane="topRight" state="frozen"/>
      <selection activeCell="N97" sqref="N97"/>
      <selection pane="topRight" activeCell="Q7" sqref="Q7"/>
    </sheetView>
  </sheetViews>
  <sheetFormatPr defaultColWidth="9" defaultRowHeight="24.95" customHeight="1" outlineLevelCol="1" x14ac:dyDescent="0.15"/>
  <cols>
    <col min="1" max="1" width="37.375" style="125" customWidth="1"/>
    <col min="2" max="2" width="25" style="125" customWidth="1"/>
    <col min="3" max="3" width="4.375" style="125" customWidth="1"/>
    <col min="4" max="4" width="25" style="125" customWidth="1"/>
    <col min="5" max="5" width="4.375" style="125" customWidth="1"/>
    <col min="6" max="6" width="25" style="125" customWidth="1"/>
    <col min="7" max="7" width="4.375" style="125" customWidth="1"/>
    <col min="8" max="8" width="3.375" style="125" hidden="1" customWidth="1" outlineLevel="1"/>
    <col min="9" max="9" width="30.25" style="125" hidden="1" customWidth="1" outlineLevel="1"/>
    <col min="10" max="10" width="25" style="125" hidden="1" customWidth="1" outlineLevel="1"/>
    <col min="11" max="11" width="4.375" style="125" hidden="1" customWidth="1" outlineLevel="1"/>
    <col min="12" max="12" width="25" style="125" hidden="1" customWidth="1" outlineLevel="1"/>
    <col min="13" max="13" width="4.375" style="125" hidden="1" customWidth="1" outlineLevel="1"/>
    <col min="14" max="14" width="25" style="125" hidden="1" customWidth="1" outlineLevel="1"/>
    <col min="15" max="15" width="4.375" style="125" hidden="1" customWidth="1" outlineLevel="1"/>
    <col min="16" max="16" width="0" style="125" hidden="1" customWidth="1" collapsed="1"/>
    <col min="17" max="17" width="26.625" style="125" bestFit="1" customWidth="1"/>
    <col min="18" max="18" width="13.875" style="125" customWidth="1"/>
    <col min="19" max="16384" width="9" style="125"/>
  </cols>
  <sheetData>
    <row r="1" spans="1:15" ht="22.5" customHeight="1" x14ac:dyDescent="0.15">
      <c r="A1" s="125" t="s">
        <v>144</v>
      </c>
      <c r="B1" s="126"/>
      <c r="G1" s="127"/>
      <c r="I1" s="125" t="s">
        <v>145</v>
      </c>
      <c r="J1" s="126"/>
      <c r="O1" s="127"/>
    </row>
    <row r="2" spans="1:15" ht="22.5" customHeight="1" x14ac:dyDescent="0.15">
      <c r="A2" s="125" t="s">
        <v>146</v>
      </c>
      <c r="G2" s="127"/>
      <c r="I2" s="125" t="s">
        <v>146</v>
      </c>
      <c r="O2" s="127"/>
    </row>
    <row r="3" spans="1:15" ht="22.5" customHeight="1" x14ac:dyDescent="0.15">
      <c r="A3" s="125" t="s">
        <v>147</v>
      </c>
      <c r="G3" s="127"/>
      <c r="I3" s="125" t="s">
        <v>147</v>
      </c>
      <c r="O3" s="127"/>
    </row>
    <row r="4" spans="1:15" s="129" customFormat="1" ht="24.95" customHeight="1" x14ac:dyDescent="0.15">
      <c r="A4" s="128" t="s">
        <v>148</v>
      </c>
      <c r="B4" s="194" t="s">
        <v>93</v>
      </c>
      <c r="C4" s="195"/>
      <c r="D4" s="194" t="s">
        <v>149</v>
      </c>
      <c r="E4" s="195"/>
      <c r="F4" s="194" t="s">
        <v>95</v>
      </c>
      <c r="G4" s="195"/>
      <c r="I4" s="128" t="s">
        <v>148</v>
      </c>
      <c r="J4" s="196" t="s">
        <v>93</v>
      </c>
      <c r="K4" s="197"/>
      <c r="L4" s="196" t="s">
        <v>149</v>
      </c>
      <c r="M4" s="197"/>
      <c r="N4" s="198" t="s">
        <v>95</v>
      </c>
      <c r="O4" s="199"/>
    </row>
    <row r="5" spans="1:15" s="129" customFormat="1" ht="24.95" customHeight="1" x14ac:dyDescent="0.15">
      <c r="A5" s="128" t="s">
        <v>150</v>
      </c>
      <c r="B5" s="130">
        <f>ROUND(J5,-3)/1000</f>
        <v>3478917</v>
      </c>
      <c r="C5" s="131" t="s">
        <v>100</v>
      </c>
      <c r="D5" s="130">
        <f>F5-B5</f>
        <v>49180</v>
      </c>
      <c r="E5" s="131" t="s">
        <v>100</v>
      </c>
      <c r="F5" s="130">
        <f>ROUND(N5,-3)/1000</f>
        <v>3528097</v>
      </c>
      <c r="G5" s="131" t="s">
        <v>100</v>
      </c>
      <c r="H5" s="132"/>
      <c r="I5" s="128" t="s">
        <v>150</v>
      </c>
      <c r="J5" s="130">
        <f>J7-J6</f>
        <v>3478917297</v>
      </c>
      <c r="K5" s="131" t="s">
        <v>143</v>
      </c>
      <c r="L5" s="130">
        <f>N5-J5</f>
        <v>49179704</v>
      </c>
      <c r="M5" s="131" t="s">
        <v>143</v>
      </c>
      <c r="N5" s="130">
        <f>N7-N6</f>
        <v>3528097001</v>
      </c>
      <c r="O5" s="133" t="s">
        <v>143</v>
      </c>
    </row>
    <row r="6" spans="1:15" ht="24.95" customHeight="1" x14ac:dyDescent="0.15">
      <c r="A6" s="128" t="s">
        <v>151</v>
      </c>
      <c r="B6" s="130">
        <f>ROUND(J6,-3)/1000</f>
        <v>991600</v>
      </c>
      <c r="C6" s="131"/>
      <c r="D6" s="130">
        <f>F6-B6</f>
        <v>0</v>
      </c>
      <c r="E6" s="131"/>
      <c r="F6" s="130">
        <f>ROUND(N6,-3)/1000</f>
        <v>991600</v>
      </c>
      <c r="G6" s="131"/>
      <c r="I6" s="128" t="s">
        <v>151</v>
      </c>
      <c r="J6" s="130">
        <v>991600000</v>
      </c>
      <c r="K6" s="131"/>
      <c r="L6" s="130">
        <f>N6-J6</f>
        <v>0</v>
      </c>
      <c r="M6" s="131"/>
      <c r="N6" s="130">
        <v>991600000</v>
      </c>
      <c r="O6" s="133"/>
    </row>
    <row r="7" spans="1:15" ht="24.95" customHeight="1" x14ac:dyDescent="0.15">
      <c r="A7" s="128" t="s">
        <v>152</v>
      </c>
      <c r="B7" s="130">
        <f>SUM(B5:B6)</f>
        <v>4470517</v>
      </c>
      <c r="C7" s="131"/>
      <c r="D7" s="130">
        <f>SUM(D5:D6)</f>
        <v>49180</v>
      </c>
      <c r="E7" s="131"/>
      <c r="F7" s="130">
        <f>SUM(F5:F6)</f>
        <v>4519697</v>
      </c>
      <c r="G7" s="131"/>
      <c r="I7" s="128" t="s">
        <v>152</v>
      </c>
      <c r="J7" s="130">
        <v>4470517297</v>
      </c>
      <c r="K7" s="131"/>
      <c r="L7" s="130">
        <f>SUM(L5:L6)</f>
        <v>49179704</v>
      </c>
      <c r="M7" s="131"/>
      <c r="N7" s="130">
        <v>4519697001</v>
      </c>
      <c r="O7" s="133"/>
    </row>
    <row r="8" spans="1:15" ht="22.5" customHeight="1" x14ac:dyDescent="0.15">
      <c r="C8" s="127"/>
      <c r="E8" s="127"/>
      <c r="G8" s="127"/>
      <c r="K8" s="127"/>
      <c r="M8" s="127"/>
      <c r="O8" s="134"/>
    </row>
    <row r="9" spans="1:15" ht="22.5" customHeight="1" x14ac:dyDescent="0.15">
      <c r="A9" s="125" t="s">
        <v>153</v>
      </c>
      <c r="C9" s="127"/>
      <c r="E9" s="127"/>
      <c r="G9" s="127"/>
      <c r="I9" s="125" t="s">
        <v>153</v>
      </c>
      <c r="K9" s="127"/>
      <c r="M9" s="127"/>
      <c r="O9" s="134"/>
    </row>
    <row r="10" spans="1:15" ht="24.95" customHeight="1" x14ac:dyDescent="0.15">
      <c r="A10" s="128" t="s">
        <v>154</v>
      </c>
      <c r="B10" s="194" t="s">
        <v>93</v>
      </c>
      <c r="C10" s="195"/>
      <c r="D10" s="194" t="s">
        <v>149</v>
      </c>
      <c r="E10" s="195"/>
      <c r="F10" s="194" t="s">
        <v>95</v>
      </c>
      <c r="G10" s="195"/>
      <c r="I10" s="128" t="s">
        <v>154</v>
      </c>
      <c r="J10" s="196" t="s">
        <v>93</v>
      </c>
      <c r="K10" s="197"/>
      <c r="L10" s="196" t="s">
        <v>149</v>
      </c>
      <c r="M10" s="197"/>
      <c r="N10" s="198" t="s">
        <v>95</v>
      </c>
      <c r="O10" s="199"/>
    </row>
    <row r="11" spans="1:15" ht="24.95" customHeight="1" x14ac:dyDescent="0.15">
      <c r="A11" s="128" t="s">
        <v>155</v>
      </c>
      <c r="B11" s="130">
        <f>ROUND(J11,-3)/1000</f>
        <v>1226</v>
      </c>
      <c r="C11" s="131" t="s">
        <v>156</v>
      </c>
      <c r="D11" s="130">
        <f>F11-B11</f>
        <v>0</v>
      </c>
      <c r="E11" s="131" t="s">
        <v>156</v>
      </c>
      <c r="F11" s="130">
        <f>ROUND(N11,-3)/1000</f>
        <v>1226</v>
      </c>
      <c r="G11" s="131" t="s">
        <v>156</v>
      </c>
      <c r="I11" s="128" t="s">
        <v>155</v>
      </c>
      <c r="J11" s="130">
        <v>1226370</v>
      </c>
      <c r="K11" s="131" t="s">
        <v>143</v>
      </c>
      <c r="L11" s="130">
        <f>N11-J11</f>
        <v>18</v>
      </c>
      <c r="M11" s="131" t="s">
        <v>143</v>
      </c>
      <c r="N11" s="130">
        <v>1226388</v>
      </c>
      <c r="O11" s="133" t="s">
        <v>143</v>
      </c>
    </row>
    <row r="12" spans="1:15" ht="22.5" customHeight="1" x14ac:dyDescent="0.15">
      <c r="C12" s="127"/>
      <c r="E12" s="127"/>
      <c r="G12" s="127"/>
      <c r="K12" s="127"/>
      <c r="M12" s="127"/>
      <c r="O12" s="134"/>
    </row>
    <row r="13" spans="1:15" ht="22.5" customHeight="1" x14ac:dyDescent="0.15">
      <c r="A13" s="125" t="s">
        <v>157</v>
      </c>
      <c r="C13" s="127"/>
      <c r="E13" s="127"/>
      <c r="G13" s="127"/>
      <c r="I13" s="125" t="s">
        <v>157</v>
      </c>
      <c r="K13" s="127"/>
      <c r="M13" s="127"/>
      <c r="O13" s="134"/>
    </row>
    <row r="14" spans="1:15" ht="24.95" customHeight="1" x14ac:dyDescent="0.15">
      <c r="A14" s="128" t="s">
        <v>154</v>
      </c>
      <c r="B14" s="194" t="s">
        <v>93</v>
      </c>
      <c r="C14" s="195"/>
      <c r="D14" s="194" t="s">
        <v>149</v>
      </c>
      <c r="E14" s="195"/>
      <c r="F14" s="194" t="s">
        <v>95</v>
      </c>
      <c r="G14" s="195"/>
      <c r="I14" s="128" t="s">
        <v>154</v>
      </c>
      <c r="J14" s="196" t="s">
        <v>93</v>
      </c>
      <c r="K14" s="197"/>
      <c r="L14" s="196" t="s">
        <v>149</v>
      </c>
      <c r="M14" s="197"/>
      <c r="N14" s="198" t="s">
        <v>95</v>
      </c>
      <c r="O14" s="199"/>
    </row>
    <row r="15" spans="1:15" ht="24.95" customHeight="1" x14ac:dyDescent="0.15">
      <c r="A15" s="128" t="s">
        <v>155</v>
      </c>
      <c r="B15" s="130">
        <f>ROUND(J15,-3)/1000</f>
        <v>913</v>
      </c>
      <c r="C15" s="131" t="s">
        <v>156</v>
      </c>
      <c r="D15" s="130">
        <f>F15-B15</f>
        <v>0</v>
      </c>
      <c r="E15" s="131" t="s">
        <v>156</v>
      </c>
      <c r="F15" s="130">
        <f>ROUND(N15,-3)/1000</f>
        <v>913</v>
      </c>
      <c r="G15" s="131" t="s">
        <v>156</v>
      </c>
      <c r="I15" s="128" t="s">
        <v>155</v>
      </c>
      <c r="J15" s="130">
        <v>912532</v>
      </c>
      <c r="K15" s="131" t="s">
        <v>143</v>
      </c>
      <c r="L15" s="130">
        <f>N15-J15</f>
        <v>13</v>
      </c>
      <c r="M15" s="131" t="s">
        <v>143</v>
      </c>
      <c r="N15" s="130">
        <v>912545</v>
      </c>
      <c r="O15" s="133" t="s">
        <v>143</v>
      </c>
    </row>
    <row r="16" spans="1:15" ht="22.5" customHeight="1" x14ac:dyDescent="0.15">
      <c r="C16" s="127"/>
      <c r="E16" s="127"/>
      <c r="G16" s="127"/>
      <c r="K16" s="127"/>
      <c r="M16" s="127"/>
      <c r="O16" s="134"/>
    </row>
    <row r="17" spans="1:15" ht="22.5" customHeight="1" x14ac:dyDescent="0.15">
      <c r="A17" s="125" t="s">
        <v>158</v>
      </c>
      <c r="C17" s="127"/>
      <c r="E17" s="127"/>
      <c r="G17" s="127"/>
      <c r="I17" s="125" t="s">
        <v>158</v>
      </c>
      <c r="K17" s="127"/>
      <c r="M17" s="127"/>
      <c r="O17" s="134"/>
    </row>
    <row r="18" spans="1:15" ht="24.95" customHeight="1" x14ac:dyDescent="0.15">
      <c r="A18" s="128" t="s">
        <v>154</v>
      </c>
      <c r="B18" s="194" t="s">
        <v>93</v>
      </c>
      <c r="C18" s="195"/>
      <c r="D18" s="194" t="s">
        <v>149</v>
      </c>
      <c r="E18" s="195"/>
      <c r="F18" s="194" t="s">
        <v>95</v>
      </c>
      <c r="G18" s="195"/>
      <c r="I18" s="128" t="s">
        <v>154</v>
      </c>
      <c r="J18" s="196" t="s">
        <v>93</v>
      </c>
      <c r="K18" s="197"/>
      <c r="L18" s="196" t="s">
        <v>149</v>
      </c>
      <c r="M18" s="197"/>
      <c r="N18" s="198" t="s">
        <v>95</v>
      </c>
      <c r="O18" s="199"/>
    </row>
    <row r="19" spans="1:15" ht="24.95" customHeight="1" x14ac:dyDescent="0.15">
      <c r="A19" s="128" t="s">
        <v>155</v>
      </c>
      <c r="B19" s="130">
        <f>ROUND(J19,-3)/1000</f>
        <v>4431</v>
      </c>
      <c r="C19" s="131" t="s">
        <v>156</v>
      </c>
      <c r="D19" s="130">
        <f>F19-B19</f>
        <v>0</v>
      </c>
      <c r="E19" s="131" t="s">
        <v>156</v>
      </c>
      <c r="F19" s="130">
        <f>ROUND(N19,-3)/1000</f>
        <v>4431</v>
      </c>
      <c r="G19" s="131" t="s">
        <v>156</v>
      </c>
      <c r="I19" s="128" t="s">
        <v>155</v>
      </c>
      <c r="J19" s="130">
        <v>4430640</v>
      </c>
      <c r="K19" s="131" t="s">
        <v>143</v>
      </c>
      <c r="L19" s="130">
        <f>N19-J19</f>
        <v>66</v>
      </c>
      <c r="M19" s="131" t="s">
        <v>143</v>
      </c>
      <c r="N19" s="130">
        <v>4430706</v>
      </c>
      <c r="O19" s="133" t="s">
        <v>143</v>
      </c>
    </row>
    <row r="20" spans="1:15" ht="22.5" customHeight="1" x14ac:dyDescent="0.15">
      <c r="A20" s="135"/>
      <c r="B20" s="136"/>
      <c r="C20" s="137"/>
      <c r="D20" s="136"/>
      <c r="E20" s="137"/>
      <c r="F20" s="136"/>
      <c r="G20" s="137"/>
      <c r="I20" s="135"/>
      <c r="J20" s="136"/>
      <c r="K20" s="137"/>
      <c r="L20" s="136"/>
      <c r="M20" s="137"/>
      <c r="N20" s="136"/>
      <c r="O20" s="137"/>
    </row>
    <row r="21" spans="1:15" ht="22.5" customHeight="1" x14ac:dyDescent="0.15">
      <c r="A21" s="125" t="s">
        <v>159</v>
      </c>
      <c r="C21" s="127"/>
      <c r="E21" s="127"/>
      <c r="G21" s="127"/>
      <c r="I21" s="125" t="s">
        <v>159</v>
      </c>
      <c r="K21" s="127"/>
      <c r="M21" s="127"/>
      <c r="O21" s="134"/>
    </row>
    <row r="22" spans="1:15" ht="24.95" customHeight="1" x14ac:dyDescent="0.15">
      <c r="A22" s="128" t="s">
        <v>154</v>
      </c>
      <c r="B22" s="194" t="s">
        <v>93</v>
      </c>
      <c r="C22" s="195"/>
      <c r="D22" s="194" t="s">
        <v>149</v>
      </c>
      <c r="E22" s="195"/>
      <c r="F22" s="194" t="s">
        <v>95</v>
      </c>
      <c r="G22" s="195"/>
      <c r="I22" s="128" t="s">
        <v>154</v>
      </c>
      <c r="J22" s="196" t="s">
        <v>93</v>
      </c>
      <c r="K22" s="197"/>
      <c r="L22" s="196" t="s">
        <v>149</v>
      </c>
      <c r="M22" s="197"/>
      <c r="N22" s="198" t="s">
        <v>95</v>
      </c>
      <c r="O22" s="199"/>
    </row>
    <row r="23" spans="1:15" ht="24.95" customHeight="1" x14ac:dyDescent="0.15">
      <c r="A23" s="128" t="s">
        <v>155</v>
      </c>
      <c r="B23" s="130">
        <f>ROUND(J23,-3)/1000</f>
        <v>4076</v>
      </c>
      <c r="C23" s="131" t="s">
        <v>156</v>
      </c>
      <c r="D23" s="130">
        <f>F23-B23</f>
        <v>0</v>
      </c>
      <c r="E23" s="131" t="s">
        <v>156</v>
      </c>
      <c r="F23" s="130">
        <f>ROUND(N23,-3)/1000</f>
        <v>4076</v>
      </c>
      <c r="G23" s="131" t="s">
        <v>156</v>
      </c>
      <c r="I23" s="128" t="s">
        <v>155</v>
      </c>
      <c r="J23" s="130">
        <v>4075944</v>
      </c>
      <c r="K23" s="131" t="s">
        <v>143</v>
      </c>
      <c r="L23" s="130">
        <f>N23-J23</f>
        <v>120</v>
      </c>
      <c r="M23" s="131" t="s">
        <v>143</v>
      </c>
      <c r="N23" s="130">
        <v>4076064</v>
      </c>
      <c r="O23" s="133" t="s">
        <v>143</v>
      </c>
    </row>
    <row r="24" spans="1:15" ht="22.5" customHeight="1" x14ac:dyDescent="0.15">
      <c r="C24" s="127"/>
      <c r="E24" s="127"/>
      <c r="G24" s="127"/>
      <c r="K24" s="127"/>
      <c r="M24" s="127"/>
      <c r="O24" s="127"/>
    </row>
    <row r="25" spans="1:15" ht="22.5" customHeight="1" x14ac:dyDescent="0.15">
      <c r="A25" s="125" t="s">
        <v>160</v>
      </c>
      <c r="C25" s="127"/>
      <c r="E25" s="127"/>
      <c r="G25" s="127"/>
      <c r="I25" s="125" t="s">
        <v>160</v>
      </c>
      <c r="K25" s="127"/>
      <c r="M25" s="127"/>
      <c r="O25" s="127"/>
    </row>
    <row r="26" spans="1:15" ht="24.95" customHeight="1" x14ac:dyDescent="0.15">
      <c r="A26" s="128" t="s">
        <v>154</v>
      </c>
      <c r="B26" s="194" t="s">
        <v>93</v>
      </c>
      <c r="C26" s="195"/>
      <c r="D26" s="194" t="s">
        <v>149</v>
      </c>
      <c r="E26" s="195"/>
      <c r="F26" s="194" t="s">
        <v>95</v>
      </c>
      <c r="G26" s="195"/>
      <c r="I26" s="128" t="s">
        <v>154</v>
      </c>
      <c r="J26" s="196" t="s">
        <v>93</v>
      </c>
      <c r="K26" s="197"/>
      <c r="L26" s="196" t="s">
        <v>149</v>
      </c>
      <c r="M26" s="197"/>
      <c r="N26" s="198" t="s">
        <v>95</v>
      </c>
      <c r="O26" s="199"/>
    </row>
    <row r="27" spans="1:15" ht="24.95" customHeight="1" x14ac:dyDescent="0.15">
      <c r="A27" s="128" t="s">
        <v>155</v>
      </c>
      <c r="B27" s="130">
        <f>ROUND(J27,-3)/1000</f>
        <v>13000</v>
      </c>
      <c r="C27" s="131" t="s">
        <v>156</v>
      </c>
      <c r="D27" s="130">
        <f>F27-B27</f>
        <v>0</v>
      </c>
      <c r="E27" s="131" t="s">
        <v>156</v>
      </c>
      <c r="F27" s="130">
        <f>ROUND(N27,-3)/1000</f>
        <v>13000</v>
      </c>
      <c r="G27" s="131" t="s">
        <v>156</v>
      </c>
      <c r="I27" s="128" t="s">
        <v>155</v>
      </c>
      <c r="J27" s="130">
        <v>13000000</v>
      </c>
      <c r="K27" s="131" t="s">
        <v>143</v>
      </c>
      <c r="L27" s="130">
        <f>N27-J27</f>
        <v>0</v>
      </c>
      <c r="M27" s="131" t="s">
        <v>143</v>
      </c>
      <c r="N27" s="130">
        <v>13000000</v>
      </c>
      <c r="O27" s="133" t="s">
        <v>143</v>
      </c>
    </row>
    <row r="28" spans="1:15" ht="22.5" customHeight="1" x14ac:dyDescent="0.15">
      <c r="A28" s="135"/>
      <c r="B28" s="136"/>
      <c r="C28" s="137"/>
      <c r="D28" s="136"/>
      <c r="E28" s="137"/>
      <c r="F28" s="136"/>
      <c r="G28" s="137"/>
      <c r="I28" s="135"/>
      <c r="J28" s="136"/>
      <c r="K28" s="137"/>
      <c r="L28" s="136"/>
      <c r="M28" s="137"/>
      <c r="N28" s="136"/>
      <c r="O28" s="138"/>
    </row>
    <row r="29" spans="1:15" ht="22.5" customHeight="1" x14ac:dyDescent="0.15">
      <c r="A29" s="125" t="s">
        <v>161</v>
      </c>
      <c r="C29" s="127"/>
      <c r="E29" s="127"/>
      <c r="G29" s="127"/>
      <c r="I29" s="125" t="s">
        <v>161</v>
      </c>
      <c r="K29" s="127"/>
      <c r="M29" s="127"/>
      <c r="O29" s="134"/>
    </row>
    <row r="30" spans="1:15" ht="24.95" customHeight="1" x14ac:dyDescent="0.15">
      <c r="A30" s="128" t="s">
        <v>154</v>
      </c>
      <c r="B30" s="194" t="s">
        <v>93</v>
      </c>
      <c r="C30" s="195"/>
      <c r="D30" s="194" t="s">
        <v>149</v>
      </c>
      <c r="E30" s="195"/>
      <c r="F30" s="194" t="s">
        <v>95</v>
      </c>
      <c r="G30" s="195"/>
      <c r="I30" s="128" t="s">
        <v>154</v>
      </c>
      <c r="J30" s="196" t="s">
        <v>93</v>
      </c>
      <c r="K30" s="197"/>
      <c r="L30" s="196" t="s">
        <v>149</v>
      </c>
      <c r="M30" s="197"/>
      <c r="N30" s="198" t="s">
        <v>95</v>
      </c>
      <c r="O30" s="199"/>
    </row>
    <row r="31" spans="1:15" ht="24.95" customHeight="1" x14ac:dyDescent="0.15">
      <c r="A31" s="128" t="s">
        <v>155</v>
      </c>
      <c r="B31" s="130">
        <f>ROUND(J31,-3)/1000</f>
        <v>685972</v>
      </c>
      <c r="C31" s="131" t="s">
        <v>156</v>
      </c>
      <c r="D31" s="130">
        <f>F31-B31</f>
        <v>-46642</v>
      </c>
      <c r="E31" s="131" t="s">
        <v>156</v>
      </c>
      <c r="F31" s="130">
        <f>ROUND(N31,-3)/1000</f>
        <v>639330</v>
      </c>
      <c r="G31" s="131" t="s">
        <v>156</v>
      </c>
      <c r="I31" s="128" t="s">
        <v>155</v>
      </c>
      <c r="J31" s="130">
        <v>685972470</v>
      </c>
      <c r="K31" s="131" t="s">
        <v>143</v>
      </c>
      <c r="L31" s="130">
        <f>N31-J31</f>
        <v>-46642110</v>
      </c>
      <c r="M31" s="131" t="s">
        <v>143</v>
      </c>
      <c r="N31" s="130">
        <v>639330360</v>
      </c>
      <c r="O31" s="133" t="s">
        <v>143</v>
      </c>
    </row>
    <row r="32" spans="1:15" ht="24.95" hidden="1" customHeight="1" x14ac:dyDescent="0.15">
      <c r="A32" s="128" t="s">
        <v>151</v>
      </c>
      <c r="B32" s="130">
        <f>ROUND(J32,-3)/1000</f>
        <v>0</v>
      </c>
      <c r="C32" s="131"/>
      <c r="D32" s="130">
        <f>F32-B32</f>
        <v>0</v>
      </c>
      <c r="E32" s="131"/>
      <c r="F32" s="130">
        <f>ROUND(N32,-3)/1000</f>
        <v>0</v>
      </c>
      <c r="G32" s="131"/>
      <c r="I32" s="128" t="s">
        <v>151</v>
      </c>
      <c r="J32" s="130">
        <v>0</v>
      </c>
      <c r="K32" s="131"/>
      <c r="L32" s="130">
        <f>N32-J32</f>
        <v>0</v>
      </c>
      <c r="M32" s="131"/>
      <c r="N32" s="130">
        <v>0</v>
      </c>
      <c r="O32" s="131"/>
    </row>
    <row r="33" spans="1:17" ht="24.95" hidden="1" customHeight="1" x14ac:dyDescent="0.15">
      <c r="A33" s="128" t="s">
        <v>152</v>
      </c>
      <c r="B33" s="130">
        <f>SUM(B31:B32)</f>
        <v>685972</v>
      </c>
      <c r="C33" s="131"/>
      <c r="D33" s="130">
        <f>SUM(D31:D32)</f>
        <v>-46642</v>
      </c>
      <c r="E33" s="131"/>
      <c r="F33" s="130">
        <f>SUM(F31:F32)</f>
        <v>639330</v>
      </c>
      <c r="G33" s="131"/>
      <c r="I33" s="128" t="s">
        <v>152</v>
      </c>
      <c r="J33" s="130">
        <f>SUM(J31:J32)</f>
        <v>685972470</v>
      </c>
      <c r="K33" s="131"/>
      <c r="L33" s="130">
        <f>SUM(L31:L32)</f>
        <v>-46642110</v>
      </c>
      <c r="M33" s="131"/>
      <c r="N33" s="130">
        <f>SUM(N31:N32)</f>
        <v>639330360</v>
      </c>
      <c r="O33" s="131"/>
    </row>
    <row r="34" spans="1:17" ht="22.5" customHeight="1" x14ac:dyDescent="0.15">
      <c r="C34" s="127"/>
      <c r="E34" s="127"/>
      <c r="G34" s="127"/>
      <c r="K34" s="127"/>
      <c r="M34" s="127"/>
      <c r="O34" s="127"/>
    </row>
    <row r="35" spans="1:17" ht="22.5" customHeight="1" x14ac:dyDescent="0.15">
      <c r="A35" s="125" t="s">
        <v>162</v>
      </c>
      <c r="C35" s="127"/>
      <c r="E35" s="127"/>
      <c r="G35" s="127"/>
      <c r="I35" s="125" t="s">
        <v>162</v>
      </c>
      <c r="K35" s="127"/>
      <c r="M35" s="127"/>
      <c r="O35" s="127"/>
    </row>
    <row r="36" spans="1:17" ht="24.95" customHeight="1" x14ac:dyDescent="0.15">
      <c r="A36" s="128" t="s">
        <v>154</v>
      </c>
      <c r="B36" s="194" t="s">
        <v>93</v>
      </c>
      <c r="C36" s="195"/>
      <c r="D36" s="194" t="s">
        <v>149</v>
      </c>
      <c r="E36" s="195"/>
      <c r="F36" s="194" t="s">
        <v>95</v>
      </c>
      <c r="G36" s="195"/>
      <c r="I36" s="128" t="s">
        <v>154</v>
      </c>
      <c r="J36" s="196" t="s">
        <v>93</v>
      </c>
      <c r="K36" s="200"/>
      <c r="L36" s="196" t="s">
        <v>149</v>
      </c>
      <c r="M36" s="200"/>
      <c r="N36" s="196" t="s">
        <v>95</v>
      </c>
      <c r="O36" s="200"/>
    </row>
    <row r="37" spans="1:17" ht="24.95" customHeight="1" x14ac:dyDescent="0.15">
      <c r="A37" s="128" t="s">
        <v>155</v>
      </c>
      <c r="B37" s="130">
        <f>ROUND(J37,-3)/1000</f>
        <v>164904</v>
      </c>
      <c r="C37" s="131" t="s">
        <v>156</v>
      </c>
      <c r="D37" s="130">
        <f>F37-B37</f>
        <v>-7806</v>
      </c>
      <c r="E37" s="131" t="s">
        <v>156</v>
      </c>
      <c r="F37" s="130">
        <f>ROUND(N37,-3)/1000</f>
        <v>157098</v>
      </c>
      <c r="G37" s="131" t="s">
        <v>156</v>
      </c>
      <c r="I37" s="128" t="s">
        <v>155</v>
      </c>
      <c r="J37" s="130">
        <v>164904064</v>
      </c>
      <c r="K37" s="131" t="s">
        <v>143</v>
      </c>
      <c r="L37" s="130">
        <f>N37-J37</f>
        <v>-7806523</v>
      </c>
      <c r="M37" s="131" t="s">
        <v>143</v>
      </c>
      <c r="N37" s="130">
        <v>157097541</v>
      </c>
      <c r="O37" s="133" t="s">
        <v>143</v>
      </c>
    </row>
    <row r="38" spans="1:17" ht="22.5" customHeight="1" x14ac:dyDescent="0.15">
      <c r="A38" s="135"/>
      <c r="B38" s="136"/>
      <c r="C38" s="137"/>
      <c r="D38" s="136"/>
      <c r="E38" s="137"/>
      <c r="F38" s="136"/>
      <c r="G38" s="137"/>
      <c r="I38" s="135"/>
      <c r="J38" s="136"/>
      <c r="K38" s="137"/>
      <c r="L38" s="136"/>
      <c r="M38" s="137"/>
      <c r="N38" s="136"/>
      <c r="O38" s="137"/>
    </row>
    <row r="39" spans="1:17" ht="22.5" customHeight="1" x14ac:dyDescent="0.15">
      <c r="A39" s="125" t="s">
        <v>163</v>
      </c>
      <c r="C39" s="127"/>
      <c r="E39" s="127"/>
      <c r="G39" s="127"/>
      <c r="I39" s="125" t="s">
        <v>163</v>
      </c>
      <c r="K39" s="127"/>
      <c r="M39" s="127"/>
      <c r="O39" s="127"/>
    </row>
    <row r="40" spans="1:17" ht="24.95" customHeight="1" x14ac:dyDescent="0.15">
      <c r="A40" s="128" t="s">
        <v>148</v>
      </c>
      <c r="B40" s="194" t="s">
        <v>93</v>
      </c>
      <c r="C40" s="195"/>
      <c r="D40" s="194" t="s">
        <v>149</v>
      </c>
      <c r="E40" s="195"/>
      <c r="F40" s="194" t="s">
        <v>95</v>
      </c>
      <c r="G40" s="195"/>
      <c r="I40" s="128" t="s">
        <v>148</v>
      </c>
      <c r="J40" s="196" t="s">
        <v>93</v>
      </c>
      <c r="K40" s="200"/>
      <c r="L40" s="196" t="s">
        <v>149</v>
      </c>
      <c r="M40" s="200"/>
      <c r="N40" s="196" t="s">
        <v>95</v>
      </c>
      <c r="O40" s="200"/>
    </row>
    <row r="41" spans="1:17" ht="24.95" customHeight="1" x14ac:dyDescent="0.15">
      <c r="A41" s="128" t="s">
        <v>150</v>
      </c>
      <c r="B41" s="130">
        <f>ROUND(J41,-3)/1000</f>
        <v>86537</v>
      </c>
      <c r="C41" s="131" t="s">
        <v>156</v>
      </c>
      <c r="D41" s="130">
        <f>F41-B41</f>
        <v>-19999</v>
      </c>
      <c r="E41" s="131" t="s">
        <v>156</v>
      </c>
      <c r="F41" s="130">
        <f>ROUND(N41,-3)/1000</f>
        <v>66538</v>
      </c>
      <c r="G41" s="131" t="s">
        <v>156</v>
      </c>
      <c r="I41" s="128" t="s">
        <v>150</v>
      </c>
      <c r="J41" s="130">
        <v>86536899</v>
      </c>
      <c r="K41" s="131" t="s">
        <v>143</v>
      </c>
      <c r="L41" s="130">
        <f>N41-J41</f>
        <v>-19998702</v>
      </c>
      <c r="M41" s="131" t="s">
        <v>143</v>
      </c>
      <c r="N41" s="130">
        <v>66538197</v>
      </c>
      <c r="O41" s="133" t="s">
        <v>143</v>
      </c>
    </row>
    <row r="42" spans="1:17" ht="24.95" hidden="1" customHeight="1" x14ac:dyDescent="0.15">
      <c r="A42" s="128" t="s">
        <v>151</v>
      </c>
      <c r="B42" s="130">
        <f>ROUND(J42,-3)/1000</f>
        <v>0</v>
      </c>
      <c r="C42" s="131"/>
      <c r="D42" s="130">
        <f>F42-B42</f>
        <v>0</v>
      </c>
      <c r="E42" s="131"/>
      <c r="F42" s="130">
        <f>ROUND(N42,-3)/1000</f>
        <v>0</v>
      </c>
      <c r="G42" s="131"/>
      <c r="I42" s="128" t="s">
        <v>151</v>
      </c>
      <c r="J42" s="130"/>
      <c r="K42" s="131"/>
      <c r="L42" s="130">
        <f>N42-J42</f>
        <v>0</v>
      </c>
      <c r="M42" s="131"/>
      <c r="N42" s="130">
        <v>0</v>
      </c>
      <c r="O42" s="131"/>
      <c r="Q42" s="125">
        <f>SUM(Q39:Q41)</f>
        <v>0</v>
      </c>
    </row>
    <row r="43" spans="1:17" ht="24.95" hidden="1" customHeight="1" x14ac:dyDescent="0.15">
      <c r="A43" s="128" t="s">
        <v>152</v>
      </c>
      <c r="B43" s="130">
        <f>SUM(B41:B42)</f>
        <v>86537</v>
      </c>
      <c r="C43" s="131"/>
      <c r="D43" s="130">
        <f>SUM(D41:D42)</f>
        <v>-19999</v>
      </c>
      <c r="E43" s="131"/>
      <c r="F43" s="130">
        <f>SUM(F41:F42)</f>
        <v>66538</v>
      </c>
      <c r="G43" s="131"/>
      <c r="I43" s="128" t="s">
        <v>152</v>
      </c>
      <c r="J43" s="130">
        <f>SUM(J41:J42)</f>
        <v>86536899</v>
      </c>
      <c r="K43" s="131"/>
      <c r="L43" s="130">
        <f>SUM(L41:L42)</f>
        <v>-19998702</v>
      </c>
      <c r="M43" s="131"/>
      <c r="N43" s="130">
        <f>SUM(N41:N42)</f>
        <v>66538197</v>
      </c>
      <c r="O43" s="131"/>
    </row>
    <row r="44" spans="1:17" ht="22.5" hidden="1" customHeight="1" x14ac:dyDescent="0.15">
      <c r="C44" s="127"/>
      <c r="E44" s="127"/>
      <c r="G44" s="127"/>
      <c r="K44" s="127"/>
      <c r="M44" s="127"/>
      <c r="O44" s="127"/>
    </row>
    <row r="45" spans="1:17" ht="22.5" customHeight="1" x14ac:dyDescent="0.15">
      <c r="C45" s="127"/>
      <c r="E45" s="127"/>
      <c r="G45" s="127"/>
      <c r="K45" s="127"/>
      <c r="M45" s="127"/>
      <c r="O45" s="127"/>
    </row>
    <row r="46" spans="1:17" ht="22.5" customHeight="1" x14ac:dyDescent="0.15">
      <c r="A46" s="125" t="s">
        <v>164</v>
      </c>
      <c r="C46" s="127"/>
      <c r="E46" s="127"/>
      <c r="G46" s="127"/>
      <c r="I46" s="125" t="s">
        <v>164</v>
      </c>
      <c r="K46" s="127"/>
      <c r="M46" s="127"/>
      <c r="O46" s="127"/>
    </row>
    <row r="47" spans="1:17" ht="24.95" customHeight="1" x14ac:dyDescent="0.15">
      <c r="A47" s="128" t="s">
        <v>154</v>
      </c>
      <c r="B47" s="194" t="s">
        <v>93</v>
      </c>
      <c r="C47" s="195"/>
      <c r="D47" s="194" t="s">
        <v>149</v>
      </c>
      <c r="E47" s="195"/>
      <c r="F47" s="194" t="s">
        <v>95</v>
      </c>
      <c r="G47" s="195"/>
      <c r="I47" s="128" t="s">
        <v>154</v>
      </c>
      <c r="J47" s="196" t="s">
        <v>93</v>
      </c>
      <c r="K47" s="200"/>
      <c r="L47" s="196" t="s">
        <v>149</v>
      </c>
      <c r="M47" s="200"/>
      <c r="N47" s="196" t="s">
        <v>95</v>
      </c>
      <c r="O47" s="200"/>
    </row>
    <row r="48" spans="1:17" ht="24.95" customHeight="1" x14ac:dyDescent="0.15">
      <c r="A48" s="128" t="s">
        <v>155</v>
      </c>
      <c r="B48" s="130">
        <f>ROUND(J48,-3)/1000</f>
        <v>491</v>
      </c>
      <c r="C48" s="131" t="s">
        <v>165</v>
      </c>
      <c r="D48" s="130">
        <f>F48-B48</f>
        <v>0</v>
      </c>
      <c r="E48" s="131" t="s">
        <v>156</v>
      </c>
      <c r="F48" s="130">
        <f>ROUND(N48,-3)/1000</f>
        <v>491</v>
      </c>
      <c r="G48" s="131" t="s">
        <v>156</v>
      </c>
      <c r="I48" s="128" t="s">
        <v>155</v>
      </c>
      <c r="J48" s="130">
        <v>491110</v>
      </c>
      <c r="K48" s="131" t="s">
        <v>143</v>
      </c>
      <c r="L48" s="130">
        <f>N48-J48</f>
        <v>6</v>
      </c>
      <c r="M48" s="131" t="s">
        <v>143</v>
      </c>
      <c r="N48" s="130">
        <v>491116</v>
      </c>
      <c r="O48" s="133" t="s">
        <v>143</v>
      </c>
    </row>
    <row r="49" spans="1:15" ht="22.5" customHeight="1" x14ac:dyDescent="0.15">
      <c r="C49" s="127"/>
      <c r="E49" s="127"/>
      <c r="G49" s="127"/>
      <c r="J49" s="126"/>
      <c r="K49" s="139"/>
      <c r="L49" s="126"/>
      <c r="M49" s="139"/>
      <c r="N49" s="126"/>
      <c r="O49" s="139"/>
    </row>
    <row r="50" spans="1:15" ht="22.5" customHeight="1" x14ac:dyDescent="0.15">
      <c r="A50" s="125" t="s">
        <v>166</v>
      </c>
      <c r="C50" s="127"/>
      <c r="E50" s="127"/>
      <c r="G50" s="127"/>
      <c r="I50" s="125" t="s">
        <v>167</v>
      </c>
      <c r="J50" s="126"/>
      <c r="K50" s="139"/>
      <c r="L50" s="126"/>
      <c r="M50" s="139"/>
      <c r="N50" s="126"/>
      <c r="O50" s="139"/>
    </row>
    <row r="51" spans="1:15" ht="24.95" customHeight="1" x14ac:dyDescent="0.15">
      <c r="A51" s="128" t="s">
        <v>154</v>
      </c>
      <c r="B51" s="194" t="s">
        <v>93</v>
      </c>
      <c r="C51" s="195"/>
      <c r="D51" s="194" t="s">
        <v>149</v>
      </c>
      <c r="E51" s="195"/>
      <c r="F51" s="194" t="s">
        <v>95</v>
      </c>
      <c r="G51" s="195"/>
      <c r="I51" s="128" t="s">
        <v>154</v>
      </c>
      <c r="J51" s="196" t="s">
        <v>93</v>
      </c>
      <c r="K51" s="200"/>
      <c r="L51" s="196" t="s">
        <v>149</v>
      </c>
      <c r="M51" s="200"/>
      <c r="N51" s="196" t="s">
        <v>95</v>
      </c>
      <c r="O51" s="200"/>
    </row>
    <row r="52" spans="1:15" ht="24.95" customHeight="1" x14ac:dyDescent="0.15">
      <c r="A52" s="128" t="s">
        <v>155</v>
      </c>
      <c r="B52" s="130">
        <v>1</v>
      </c>
      <c r="C52" s="131" t="s">
        <v>165</v>
      </c>
      <c r="D52" s="130">
        <f>F52-B52</f>
        <v>0</v>
      </c>
      <c r="E52" s="131" t="s">
        <v>156</v>
      </c>
      <c r="F52" s="130">
        <v>1</v>
      </c>
      <c r="G52" s="131" t="s">
        <v>156</v>
      </c>
      <c r="I52" s="128" t="s">
        <v>155</v>
      </c>
      <c r="J52" s="130">
        <v>75</v>
      </c>
      <c r="K52" s="131" t="s">
        <v>143</v>
      </c>
      <c r="L52" s="130">
        <f>N52-J52</f>
        <v>0</v>
      </c>
      <c r="M52" s="131" t="s">
        <v>143</v>
      </c>
      <c r="N52" s="130">
        <v>75</v>
      </c>
      <c r="O52" s="133" t="s">
        <v>143</v>
      </c>
    </row>
    <row r="53" spans="1:15" ht="22.5" customHeight="1" x14ac:dyDescent="0.15">
      <c r="A53" s="135"/>
      <c r="B53" s="136"/>
      <c r="C53" s="137"/>
      <c r="D53" s="136"/>
      <c r="E53" s="137"/>
      <c r="F53" s="136"/>
      <c r="G53" s="137"/>
      <c r="I53" s="135"/>
      <c r="J53" s="136"/>
      <c r="K53" s="137"/>
      <c r="L53" s="136"/>
      <c r="M53" s="137"/>
      <c r="N53" s="136"/>
      <c r="O53" s="137"/>
    </row>
    <row r="54" spans="1:15" ht="22.5" customHeight="1" x14ac:dyDescent="0.15">
      <c r="A54" s="125" t="s">
        <v>168</v>
      </c>
      <c r="C54" s="127"/>
      <c r="E54" s="127"/>
      <c r="G54" s="127"/>
      <c r="I54" s="125" t="s">
        <v>168</v>
      </c>
      <c r="K54" s="127"/>
      <c r="M54" s="127"/>
      <c r="O54" s="127"/>
    </row>
    <row r="55" spans="1:15" ht="24.95" customHeight="1" x14ac:dyDescent="0.15">
      <c r="A55" s="128" t="s">
        <v>154</v>
      </c>
      <c r="B55" s="194" t="s">
        <v>93</v>
      </c>
      <c r="C55" s="195"/>
      <c r="D55" s="194" t="s">
        <v>149</v>
      </c>
      <c r="E55" s="195"/>
      <c r="F55" s="194" t="s">
        <v>95</v>
      </c>
      <c r="G55" s="195"/>
      <c r="I55" s="128" t="s">
        <v>154</v>
      </c>
      <c r="J55" s="196" t="s">
        <v>93</v>
      </c>
      <c r="K55" s="197"/>
      <c r="L55" s="196" t="s">
        <v>149</v>
      </c>
      <c r="M55" s="197"/>
      <c r="N55" s="198" t="s">
        <v>95</v>
      </c>
      <c r="O55" s="199"/>
    </row>
    <row r="56" spans="1:15" ht="24.95" customHeight="1" x14ac:dyDescent="0.15">
      <c r="A56" s="128" t="s">
        <v>155</v>
      </c>
      <c r="B56" s="130">
        <f>ROUND(J56,-3)/1000</f>
        <v>94497</v>
      </c>
      <c r="C56" s="131" t="s">
        <v>156</v>
      </c>
      <c r="D56" s="130">
        <f>F56-B56</f>
        <v>1961</v>
      </c>
      <c r="E56" s="131" t="s">
        <v>156</v>
      </c>
      <c r="F56" s="130">
        <f>ROUND(N56,-3)/1000</f>
        <v>96458</v>
      </c>
      <c r="G56" s="131" t="s">
        <v>156</v>
      </c>
      <c r="I56" s="128" t="s">
        <v>155</v>
      </c>
      <c r="J56" s="130">
        <v>94496809</v>
      </c>
      <c r="K56" s="131" t="s">
        <v>143</v>
      </c>
      <c r="L56" s="130">
        <f>N56-J56</f>
        <v>1961238</v>
      </c>
      <c r="M56" s="131" t="s">
        <v>143</v>
      </c>
      <c r="N56" s="130">
        <v>96458047</v>
      </c>
      <c r="O56" s="133" t="s">
        <v>143</v>
      </c>
    </row>
    <row r="57" spans="1:15" ht="22.5" customHeight="1" x14ac:dyDescent="0.15">
      <c r="C57" s="127"/>
      <c r="E57" s="127"/>
      <c r="G57" s="127"/>
      <c r="K57" s="127"/>
      <c r="M57" s="127"/>
      <c r="O57" s="134"/>
    </row>
    <row r="58" spans="1:15" ht="22.5" customHeight="1" x14ac:dyDescent="0.15">
      <c r="A58" s="125" t="s">
        <v>169</v>
      </c>
      <c r="C58" s="127"/>
      <c r="E58" s="127"/>
      <c r="G58" s="127"/>
      <c r="I58" s="125" t="s">
        <v>169</v>
      </c>
      <c r="K58" s="127"/>
      <c r="M58" s="127"/>
      <c r="O58" s="134"/>
    </row>
    <row r="59" spans="1:15" ht="24.95" customHeight="1" x14ac:dyDescent="0.15">
      <c r="A59" s="128" t="s">
        <v>154</v>
      </c>
      <c r="B59" s="194" t="s">
        <v>93</v>
      </c>
      <c r="C59" s="195"/>
      <c r="D59" s="194" t="s">
        <v>149</v>
      </c>
      <c r="E59" s="195"/>
      <c r="F59" s="194" t="s">
        <v>95</v>
      </c>
      <c r="G59" s="195"/>
      <c r="I59" s="128" t="s">
        <v>154</v>
      </c>
      <c r="J59" s="196" t="s">
        <v>93</v>
      </c>
      <c r="K59" s="197"/>
      <c r="L59" s="196" t="s">
        <v>149</v>
      </c>
      <c r="M59" s="197"/>
      <c r="N59" s="198" t="s">
        <v>95</v>
      </c>
      <c r="O59" s="199"/>
    </row>
    <row r="60" spans="1:15" ht="24.95" customHeight="1" x14ac:dyDescent="0.15">
      <c r="A60" s="128" t="s">
        <v>155</v>
      </c>
      <c r="B60" s="130">
        <f>ROUND(J60,-3)/1000</f>
        <v>811782</v>
      </c>
      <c r="C60" s="131" t="s">
        <v>156</v>
      </c>
      <c r="D60" s="130">
        <f>F60-B60</f>
        <v>-158104</v>
      </c>
      <c r="E60" s="131" t="s">
        <v>156</v>
      </c>
      <c r="F60" s="130">
        <f>ROUND(N60,-3)/1000</f>
        <v>653678</v>
      </c>
      <c r="G60" s="131" t="s">
        <v>156</v>
      </c>
      <c r="I60" s="128" t="s">
        <v>155</v>
      </c>
      <c r="J60" s="130">
        <v>811782076</v>
      </c>
      <c r="K60" s="131" t="s">
        <v>143</v>
      </c>
      <c r="L60" s="130">
        <f>N60-J60</f>
        <v>-158103814</v>
      </c>
      <c r="M60" s="131" t="s">
        <v>143</v>
      </c>
      <c r="N60" s="130">
        <v>653678262</v>
      </c>
      <c r="O60" s="133" t="s">
        <v>143</v>
      </c>
    </row>
    <row r="61" spans="1:15" ht="22.5" customHeight="1" x14ac:dyDescent="0.15">
      <c r="A61" s="135"/>
      <c r="B61" s="136"/>
      <c r="C61" s="137"/>
      <c r="D61" s="136"/>
      <c r="E61" s="137"/>
      <c r="F61" s="136"/>
      <c r="G61" s="137"/>
      <c r="I61" s="135"/>
      <c r="J61" s="136"/>
      <c r="K61" s="137"/>
      <c r="L61" s="136"/>
      <c r="M61" s="137"/>
      <c r="N61" s="136"/>
      <c r="O61" s="137"/>
    </row>
    <row r="62" spans="1:15" ht="22.5" customHeight="1" x14ac:dyDescent="0.15">
      <c r="A62" s="125" t="s">
        <v>170</v>
      </c>
      <c r="C62" s="127"/>
      <c r="E62" s="127"/>
      <c r="G62" s="127"/>
      <c r="I62" s="125" t="s">
        <v>170</v>
      </c>
      <c r="K62" s="127"/>
      <c r="M62" s="127"/>
      <c r="O62" s="134"/>
    </row>
    <row r="63" spans="1:15" ht="24.95" customHeight="1" x14ac:dyDescent="0.15">
      <c r="A63" s="128" t="s">
        <v>154</v>
      </c>
      <c r="B63" s="194" t="s">
        <v>93</v>
      </c>
      <c r="C63" s="195"/>
      <c r="D63" s="194" t="s">
        <v>149</v>
      </c>
      <c r="E63" s="195"/>
      <c r="F63" s="194" t="s">
        <v>95</v>
      </c>
      <c r="G63" s="195"/>
      <c r="I63" s="128" t="s">
        <v>154</v>
      </c>
      <c r="J63" s="196" t="s">
        <v>93</v>
      </c>
      <c r="K63" s="197"/>
      <c r="L63" s="196" t="s">
        <v>149</v>
      </c>
      <c r="M63" s="197"/>
      <c r="N63" s="198" t="s">
        <v>95</v>
      </c>
      <c r="O63" s="199"/>
    </row>
    <row r="64" spans="1:15" ht="24.95" customHeight="1" x14ac:dyDescent="0.15">
      <c r="A64" s="128" t="s">
        <v>155</v>
      </c>
      <c r="B64" s="130">
        <f>ROUND(J64,-3)/1000</f>
        <v>202</v>
      </c>
      <c r="C64" s="131" t="s">
        <v>156</v>
      </c>
      <c r="D64" s="130">
        <f>F64-B64</f>
        <v>12</v>
      </c>
      <c r="E64" s="131" t="s">
        <v>156</v>
      </c>
      <c r="F64" s="130">
        <f>ROUND(N64,-3)/1000</f>
        <v>214</v>
      </c>
      <c r="G64" s="131" t="s">
        <v>156</v>
      </c>
      <c r="I64" s="128" t="s">
        <v>155</v>
      </c>
      <c r="J64" s="130">
        <v>201829</v>
      </c>
      <c r="K64" s="131" t="s">
        <v>143</v>
      </c>
      <c r="L64" s="130">
        <f>N64-J64</f>
        <v>12542</v>
      </c>
      <c r="M64" s="131" t="s">
        <v>143</v>
      </c>
      <c r="N64" s="130">
        <v>214371</v>
      </c>
      <c r="O64" s="133" t="s">
        <v>143</v>
      </c>
    </row>
    <row r="65" spans="1:15" ht="22.5" customHeight="1" x14ac:dyDescent="0.15">
      <c r="A65" s="135"/>
      <c r="B65" s="136"/>
      <c r="C65" s="137"/>
      <c r="D65" s="136"/>
      <c r="E65" s="137"/>
      <c r="F65" s="136"/>
      <c r="G65" s="137"/>
      <c r="I65" s="135"/>
      <c r="J65" s="136"/>
      <c r="K65" s="137"/>
      <c r="L65" s="136"/>
      <c r="M65" s="137"/>
      <c r="N65" s="136"/>
      <c r="O65" s="137"/>
    </row>
    <row r="66" spans="1:15" ht="22.5" customHeight="1" x14ac:dyDescent="0.15">
      <c r="A66" s="125" t="s">
        <v>171</v>
      </c>
      <c r="C66" s="127"/>
      <c r="E66" s="127"/>
      <c r="G66" s="127"/>
      <c r="I66" s="125" t="s">
        <v>171</v>
      </c>
      <c r="K66" s="127"/>
      <c r="M66" s="127"/>
      <c r="O66" s="127"/>
    </row>
    <row r="67" spans="1:15" ht="24.95" customHeight="1" x14ac:dyDescent="0.15">
      <c r="A67" s="128" t="s">
        <v>154</v>
      </c>
      <c r="B67" s="194" t="s">
        <v>93</v>
      </c>
      <c r="C67" s="195"/>
      <c r="D67" s="194" t="s">
        <v>149</v>
      </c>
      <c r="E67" s="195"/>
      <c r="F67" s="194" t="s">
        <v>95</v>
      </c>
      <c r="G67" s="195"/>
      <c r="I67" s="128" t="s">
        <v>154</v>
      </c>
      <c r="J67" s="196" t="s">
        <v>93</v>
      </c>
      <c r="K67" s="197"/>
      <c r="L67" s="196" t="s">
        <v>149</v>
      </c>
      <c r="M67" s="197"/>
      <c r="N67" s="198" t="s">
        <v>95</v>
      </c>
      <c r="O67" s="199"/>
    </row>
    <row r="68" spans="1:15" ht="24.95" customHeight="1" x14ac:dyDescent="0.15">
      <c r="A68" s="128" t="s">
        <v>155</v>
      </c>
      <c r="B68" s="130">
        <f>ROUND(J68,-3)/1000</f>
        <v>204463</v>
      </c>
      <c r="C68" s="131" t="s">
        <v>156</v>
      </c>
      <c r="D68" s="130">
        <f>F68-B68</f>
        <v>3</v>
      </c>
      <c r="E68" s="131" t="s">
        <v>156</v>
      </c>
      <c r="F68" s="130">
        <f>ROUND(N68,-3)/1000</f>
        <v>204466</v>
      </c>
      <c r="G68" s="131" t="s">
        <v>156</v>
      </c>
      <c r="I68" s="128" t="s">
        <v>155</v>
      </c>
      <c r="J68" s="130">
        <v>204463381</v>
      </c>
      <c r="K68" s="131" t="s">
        <v>143</v>
      </c>
      <c r="L68" s="130">
        <f>N68-J68</f>
        <v>3069</v>
      </c>
      <c r="M68" s="131" t="s">
        <v>143</v>
      </c>
      <c r="N68" s="130">
        <v>204466450</v>
      </c>
      <c r="O68" s="133" t="s">
        <v>143</v>
      </c>
    </row>
    <row r="69" spans="1:15" ht="22.5" customHeight="1" x14ac:dyDescent="0.15">
      <c r="C69" s="127"/>
      <c r="E69" s="127"/>
      <c r="G69" s="127"/>
      <c r="K69" s="127"/>
      <c r="M69" s="127"/>
      <c r="O69" s="127"/>
    </row>
    <row r="70" spans="1:15" ht="22.5" hidden="1" customHeight="1" x14ac:dyDescent="0.15">
      <c r="A70" s="125" t="s">
        <v>172</v>
      </c>
      <c r="C70" s="127"/>
      <c r="E70" s="127"/>
      <c r="G70" s="127"/>
      <c r="I70" s="125" t="s">
        <v>172</v>
      </c>
      <c r="K70" s="127"/>
      <c r="M70" s="127"/>
      <c r="O70" s="127"/>
    </row>
    <row r="71" spans="1:15" ht="24.95" hidden="1" customHeight="1" x14ac:dyDescent="0.15">
      <c r="A71" s="128" t="s">
        <v>154</v>
      </c>
      <c r="B71" s="194" t="s">
        <v>93</v>
      </c>
      <c r="C71" s="195"/>
      <c r="D71" s="194" t="s">
        <v>149</v>
      </c>
      <c r="E71" s="195"/>
      <c r="F71" s="194" t="s">
        <v>95</v>
      </c>
      <c r="G71" s="195"/>
      <c r="I71" s="128" t="s">
        <v>154</v>
      </c>
      <c r="J71" s="196" t="s">
        <v>93</v>
      </c>
      <c r="K71" s="200"/>
      <c r="L71" s="196" t="s">
        <v>149</v>
      </c>
      <c r="M71" s="200"/>
      <c r="N71" s="196" t="s">
        <v>95</v>
      </c>
      <c r="O71" s="200"/>
    </row>
    <row r="72" spans="1:15" ht="24.95" hidden="1" customHeight="1" x14ac:dyDescent="0.15">
      <c r="A72" s="128" t="s">
        <v>155</v>
      </c>
      <c r="B72" s="130">
        <f>ROUND(J72,-3)/1000</f>
        <v>0</v>
      </c>
      <c r="C72" s="131" t="s">
        <v>156</v>
      </c>
      <c r="D72" s="130">
        <f>F72-B72</f>
        <v>0</v>
      </c>
      <c r="E72" s="131" t="s">
        <v>156</v>
      </c>
      <c r="F72" s="140">
        <f>ROUND(N72,-3)/1000</f>
        <v>0</v>
      </c>
      <c r="G72" s="131" t="s">
        <v>156</v>
      </c>
      <c r="I72" s="128" t="s">
        <v>155</v>
      </c>
      <c r="J72" s="130">
        <v>0</v>
      </c>
      <c r="K72" s="131" t="s">
        <v>143</v>
      </c>
      <c r="L72" s="130">
        <f>N72-J72</f>
        <v>0</v>
      </c>
      <c r="M72" s="131" t="s">
        <v>143</v>
      </c>
      <c r="N72" s="130">
        <v>0</v>
      </c>
      <c r="O72" s="131" t="s">
        <v>143</v>
      </c>
    </row>
    <row r="73" spans="1:15" ht="22.5" hidden="1" customHeight="1" x14ac:dyDescent="0.15">
      <c r="C73" s="127"/>
      <c r="E73" s="127"/>
      <c r="G73" s="127"/>
      <c r="K73" s="127"/>
      <c r="M73" s="127"/>
      <c r="O73" s="127"/>
    </row>
    <row r="74" spans="1:15" ht="22.5" customHeight="1" x14ac:dyDescent="0.15">
      <c r="A74" s="125" t="s">
        <v>173</v>
      </c>
      <c r="I74" s="125" t="s">
        <v>174</v>
      </c>
    </row>
    <row r="75" spans="1:15" ht="24.95" customHeight="1" x14ac:dyDescent="0.15">
      <c r="A75" s="128" t="s">
        <v>154</v>
      </c>
      <c r="B75" s="194" t="s">
        <v>132</v>
      </c>
      <c r="C75" s="201"/>
      <c r="D75" s="194" t="s">
        <v>175</v>
      </c>
      <c r="E75" s="202"/>
      <c r="F75" s="194" t="s">
        <v>176</v>
      </c>
      <c r="G75" s="203"/>
      <c r="I75" s="128" t="s">
        <v>154</v>
      </c>
      <c r="J75" s="196" t="s">
        <v>132</v>
      </c>
      <c r="K75" s="200"/>
      <c r="L75" s="196" t="s">
        <v>175</v>
      </c>
      <c r="M75" s="200"/>
      <c r="N75" s="196" t="s">
        <v>176</v>
      </c>
      <c r="O75" s="200"/>
    </row>
    <row r="76" spans="1:15" ht="24.95" customHeight="1" x14ac:dyDescent="0.15">
      <c r="A76" s="141" t="s">
        <v>177</v>
      </c>
      <c r="B76" s="140">
        <f>ROUNDUP(J76,-3)/1000</f>
        <v>1</v>
      </c>
      <c r="C76" s="131" t="s">
        <v>156</v>
      </c>
      <c r="D76" s="130">
        <f>F76-B76</f>
        <v>0</v>
      </c>
      <c r="E76" s="131" t="s">
        <v>156</v>
      </c>
      <c r="F76" s="140">
        <f>ROUNDUP(N76,-3)/1000</f>
        <v>1</v>
      </c>
      <c r="G76" s="131" t="s">
        <v>156</v>
      </c>
      <c r="I76" s="141" t="s">
        <v>177</v>
      </c>
      <c r="J76" s="142">
        <v>165</v>
      </c>
      <c r="K76" s="131" t="s">
        <v>143</v>
      </c>
      <c r="L76" s="142">
        <f>N76-J76</f>
        <v>0</v>
      </c>
      <c r="M76" s="131" t="s">
        <v>143</v>
      </c>
      <c r="N76" s="142">
        <v>165</v>
      </c>
      <c r="O76" s="133" t="s">
        <v>143</v>
      </c>
    </row>
    <row r="77" spans="1:15" ht="18.75" hidden="1" customHeight="1" x14ac:dyDescent="0.15">
      <c r="A77" s="141" t="s">
        <v>151</v>
      </c>
      <c r="B77" s="130">
        <f>ROUND(J77,-3)/1000</f>
        <v>0</v>
      </c>
      <c r="C77" s="143"/>
      <c r="D77" s="144">
        <f>F77-B77</f>
        <v>0</v>
      </c>
      <c r="E77" s="143"/>
      <c r="F77" s="130">
        <f>ROUND(N77,-3)/1000</f>
        <v>0</v>
      </c>
      <c r="G77" s="145"/>
      <c r="I77" s="141" t="s">
        <v>151</v>
      </c>
      <c r="J77" s="144">
        <v>0</v>
      </c>
      <c r="K77" s="143"/>
      <c r="L77" s="144">
        <f>N77-J77</f>
        <v>0</v>
      </c>
      <c r="M77" s="143"/>
      <c r="N77" s="144">
        <v>0</v>
      </c>
      <c r="O77" s="145"/>
    </row>
    <row r="78" spans="1:15" ht="18" hidden="1" customHeight="1" x14ac:dyDescent="0.15">
      <c r="A78" s="141" t="s">
        <v>152</v>
      </c>
      <c r="B78" s="144">
        <f>SUM(B76:B77)</f>
        <v>1</v>
      </c>
      <c r="C78" s="143"/>
      <c r="D78" s="144">
        <f>SUM(D76:D77)</f>
        <v>0</v>
      </c>
      <c r="E78" s="143"/>
      <c r="F78" s="144">
        <f>SUM(F76:F77)</f>
        <v>1</v>
      </c>
      <c r="G78" s="145"/>
      <c r="I78" s="141" t="s">
        <v>152</v>
      </c>
      <c r="J78" s="144">
        <f>SUM(J76:J77)</f>
        <v>165</v>
      </c>
      <c r="K78" s="143"/>
      <c r="L78" s="144">
        <f>SUM(L76:L77)</f>
        <v>0</v>
      </c>
      <c r="M78" s="143"/>
      <c r="N78" s="144">
        <f>SUM(N76:N77)</f>
        <v>165</v>
      </c>
      <c r="O78" s="145"/>
    </row>
    <row r="79" spans="1:15" ht="22.5" customHeight="1" x14ac:dyDescent="0.15">
      <c r="A79" s="135"/>
      <c r="B79" s="146"/>
      <c r="C79" s="146"/>
      <c r="D79" s="146"/>
      <c r="E79" s="146"/>
      <c r="F79" s="146"/>
      <c r="G79" s="127"/>
      <c r="I79" s="135"/>
      <c r="J79" s="146"/>
      <c r="K79" s="146"/>
      <c r="L79" s="146"/>
      <c r="M79" s="146"/>
      <c r="N79" s="146"/>
      <c r="O79" s="127"/>
    </row>
    <row r="80" spans="1:15" ht="22.5" customHeight="1" x14ac:dyDescent="0.15">
      <c r="A80" s="125" t="s">
        <v>178</v>
      </c>
      <c r="I80" s="125" t="s">
        <v>179</v>
      </c>
    </row>
    <row r="81" spans="1:16" ht="24.95" customHeight="1" x14ac:dyDescent="0.15">
      <c r="A81" s="128" t="s">
        <v>154</v>
      </c>
      <c r="B81" s="194" t="s">
        <v>132</v>
      </c>
      <c r="C81" s="201"/>
      <c r="D81" s="194" t="s">
        <v>175</v>
      </c>
      <c r="E81" s="202"/>
      <c r="F81" s="194" t="s">
        <v>176</v>
      </c>
      <c r="G81" s="203"/>
      <c r="I81" s="128" t="s">
        <v>154</v>
      </c>
      <c r="J81" s="198" t="s">
        <v>132</v>
      </c>
      <c r="K81" s="204"/>
      <c r="L81" s="198" t="s">
        <v>175</v>
      </c>
      <c r="M81" s="205"/>
      <c r="N81" s="198" t="s">
        <v>176</v>
      </c>
      <c r="O81" s="206"/>
    </row>
    <row r="82" spans="1:16" ht="24.95" customHeight="1" x14ac:dyDescent="0.15">
      <c r="A82" s="141" t="s">
        <v>177</v>
      </c>
      <c r="B82" s="130">
        <f>ROUND(J82,-3)/1000</f>
        <v>36127</v>
      </c>
      <c r="C82" s="131" t="s">
        <v>156</v>
      </c>
      <c r="D82" s="130">
        <f>F82-B82</f>
        <v>-3799</v>
      </c>
      <c r="E82" s="131" t="s">
        <v>156</v>
      </c>
      <c r="F82" s="130">
        <f>ROUND(N82,-3)/1000</f>
        <v>32328</v>
      </c>
      <c r="G82" s="131" t="s">
        <v>156</v>
      </c>
      <c r="I82" s="141" t="s">
        <v>177</v>
      </c>
      <c r="J82" s="142">
        <v>36126925</v>
      </c>
      <c r="K82" s="131" t="s">
        <v>143</v>
      </c>
      <c r="L82" s="142">
        <f>N82-J82</f>
        <v>-3798765</v>
      </c>
      <c r="M82" s="131" t="s">
        <v>143</v>
      </c>
      <c r="N82" s="142">
        <v>32328160</v>
      </c>
      <c r="O82" s="133" t="s">
        <v>143</v>
      </c>
    </row>
    <row r="83" spans="1:16" ht="22.5" customHeight="1" x14ac:dyDescent="0.15">
      <c r="J83" s="147"/>
      <c r="K83" s="147"/>
      <c r="L83" s="147"/>
      <c r="M83" s="147"/>
      <c r="N83" s="147"/>
      <c r="O83" s="134"/>
    </row>
    <row r="84" spans="1:16" ht="22.5" customHeight="1" x14ac:dyDescent="0.15">
      <c r="A84" s="125" t="s">
        <v>180</v>
      </c>
      <c r="I84" s="125" t="s">
        <v>181</v>
      </c>
      <c r="K84" s="148"/>
      <c r="L84" s="148"/>
      <c r="M84" s="148"/>
      <c r="N84" s="148"/>
      <c r="O84" s="148"/>
    </row>
    <row r="85" spans="1:16" ht="24.95" customHeight="1" x14ac:dyDescent="0.15">
      <c r="A85" s="128" t="s">
        <v>154</v>
      </c>
      <c r="B85" s="194" t="s">
        <v>132</v>
      </c>
      <c r="C85" s="201"/>
      <c r="D85" s="194" t="s">
        <v>175</v>
      </c>
      <c r="E85" s="202"/>
      <c r="F85" s="194" t="s">
        <v>176</v>
      </c>
      <c r="G85" s="203"/>
      <c r="I85" s="128" t="s">
        <v>154</v>
      </c>
      <c r="J85" s="198" t="s">
        <v>132</v>
      </c>
      <c r="K85" s="204"/>
      <c r="L85" s="198" t="s">
        <v>175</v>
      </c>
      <c r="M85" s="205"/>
      <c r="N85" s="198" t="s">
        <v>176</v>
      </c>
      <c r="O85" s="206"/>
    </row>
    <row r="86" spans="1:16" ht="24.95" customHeight="1" x14ac:dyDescent="0.15">
      <c r="A86" s="141" t="s">
        <v>177</v>
      </c>
      <c r="B86" s="130">
        <f>ROUND(J86,-3)/1000</f>
        <v>923911</v>
      </c>
      <c r="C86" s="131" t="s">
        <v>156</v>
      </c>
      <c r="D86" s="130">
        <f>F86-B86</f>
        <v>-85117</v>
      </c>
      <c r="E86" s="131" t="s">
        <v>156</v>
      </c>
      <c r="F86" s="130">
        <f>ROUND(N86,-3)/1000</f>
        <v>838794</v>
      </c>
      <c r="G86" s="131" t="s">
        <v>156</v>
      </c>
      <c r="I86" s="141" t="s">
        <v>177</v>
      </c>
      <c r="J86" s="142">
        <v>923911218</v>
      </c>
      <c r="K86" s="131" t="s">
        <v>143</v>
      </c>
      <c r="L86" s="142">
        <f>N86-J86</f>
        <v>-85117461</v>
      </c>
      <c r="M86" s="131" t="s">
        <v>143</v>
      </c>
      <c r="N86" s="142">
        <v>838793757</v>
      </c>
      <c r="O86" s="133" t="s">
        <v>143</v>
      </c>
    </row>
    <row r="87" spans="1:16" ht="22.5" customHeight="1" x14ac:dyDescent="0.15">
      <c r="A87" s="141" t="s">
        <v>151</v>
      </c>
      <c r="B87" s="130">
        <f t="shared" ref="B87:B88" si="0">ROUND(J87,-3)/1000</f>
        <v>0</v>
      </c>
      <c r="C87" s="131"/>
      <c r="D87" s="130">
        <f t="shared" ref="D87:D88" si="1">F87-B87</f>
        <v>100000</v>
      </c>
      <c r="E87" s="131"/>
      <c r="F87" s="130">
        <f t="shared" ref="F87:F88" si="2">ROUND(N87,-3)/1000</f>
        <v>100000</v>
      </c>
      <c r="G87" s="131"/>
      <c r="I87" s="128" t="s">
        <v>151</v>
      </c>
      <c r="J87" s="130">
        <v>0</v>
      </c>
      <c r="K87" s="131"/>
      <c r="L87" s="130">
        <f>N87-J87</f>
        <v>100000000</v>
      </c>
      <c r="M87" s="131"/>
      <c r="N87" s="130">
        <v>100000000</v>
      </c>
      <c r="O87" s="133"/>
    </row>
    <row r="88" spans="1:16" ht="24.95" customHeight="1" x14ac:dyDescent="0.15">
      <c r="A88" s="141" t="s">
        <v>152</v>
      </c>
      <c r="B88" s="130">
        <f t="shared" si="0"/>
        <v>923911</v>
      </c>
      <c r="C88" s="131"/>
      <c r="D88" s="130">
        <f t="shared" si="1"/>
        <v>14883</v>
      </c>
      <c r="E88" s="131"/>
      <c r="F88" s="130">
        <f t="shared" si="2"/>
        <v>938794</v>
      </c>
      <c r="G88" s="131"/>
      <c r="I88" s="128" t="s">
        <v>152</v>
      </c>
      <c r="J88" s="130">
        <v>923911218</v>
      </c>
      <c r="K88" s="131"/>
      <c r="L88" s="130">
        <f>SUM(L86:L87)</f>
        <v>14882539</v>
      </c>
      <c r="M88" s="131"/>
      <c r="N88" s="130">
        <v>938793757</v>
      </c>
      <c r="O88" s="133"/>
    </row>
    <row r="89" spans="1:16" ht="24.95" customHeight="1" x14ac:dyDescent="0.15">
      <c r="C89" s="127"/>
    </row>
    <row r="90" spans="1:16" ht="24.95" customHeight="1" x14ac:dyDescent="0.15">
      <c r="C90" s="127"/>
      <c r="K90" s="127"/>
    </row>
    <row r="91" spans="1:16" ht="24.95" customHeight="1" x14ac:dyDescent="0.15">
      <c r="C91" s="127"/>
      <c r="I91" s="149" t="s">
        <v>182</v>
      </c>
      <c r="J91" s="125">
        <f>SUM(J7,J11,J15,J19,J23,J27,J31,J37,J41,J48,J52,J56,J60,J64,J68,J72,J76,J82,J88)</f>
        <v>7503049804</v>
      </c>
      <c r="K91" s="127"/>
      <c r="L91" s="125">
        <f>SUM(L7,L11,L15,L19,L23,L27,L31,L37,L41,L48,L52,L56,L60,L64,L68,L72,L76,L82,L88)</f>
        <v>-170310599</v>
      </c>
      <c r="N91" s="125">
        <f>SUM(N7,N11,N15,N19,N23,N27,N31,N37,N41,N48,N52,N56,N60,N64,N68,N72,N76,N82,N88)</f>
        <v>7332739205</v>
      </c>
    </row>
    <row r="92" spans="1:16" ht="24.95" customHeight="1" x14ac:dyDescent="0.15">
      <c r="C92" s="127"/>
      <c r="I92" s="149" t="s">
        <v>183</v>
      </c>
      <c r="J92" s="125">
        <v>69519916</v>
      </c>
      <c r="K92" s="127"/>
      <c r="L92" s="125">
        <v>-12184963</v>
      </c>
      <c r="M92" s="126"/>
      <c r="N92" s="125">
        <v>57334953</v>
      </c>
      <c r="P92" s="150"/>
    </row>
    <row r="93" spans="1:16" ht="24.95" customHeight="1" x14ac:dyDescent="0.15">
      <c r="C93" s="127"/>
      <c r="I93" s="149" t="s">
        <v>184</v>
      </c>
      <c r="J93" s="125">
        <v>1406553167</v>
      </c>
      <c r="K93" s="127"/>
      <c r="L93" s="125">
        <v>-3534037</v>
      </c>
      <c r="M93" s="126"/>
      <c r="N93" s="125">
        <v>1403019130</v>
      </c>
      <c r="P93" s="151"/>
    </row>
    <row r="94" spans="1:16" ht="24.95" customHeight="1" x14ac:dyDescent="0.15">
      <c r="C94" s="127"/>
      <c r="I94" s="149" t="s">
        <v>185</v>
      </c>
      <c r="J94" s="125">
        <v>70771988</v>
      </c>
      <c r="K94" s="127"/>
      <c r="L94" s="125">
        <v>-281000</v>
      </c>
      <c r="M94" s="126">
        <v>0</v>
      </c>
      <c r="N94" s="125">
        <v>70490988</v>
      </c>
      <c r="P94" s="152"/>
    </row>
    <row r="95" spans="1:16" ht="24.95" customHeight="1" x14ac:dyDescent="0.15">
      <c r="C95" s="127"/>
      <c r="I95" s="149" t="s">
        <v>186</v>
      </c>
      <c r="J95" s="125">
        <f>SUM(J91:J92)</f>
        <v>7572569720</v>
      </c>
      <c r="K95" s="127"/>
      <c r="L95" s="125">
        <f>SUM(L91:L92)</f>
        <v>-182495562</v>
      </c>
      <c r="M95" s="126"/>
      <c r="N95" s="125">
        <f>SUM(N91:N92)</f>
        <v>7390074158</v>
      </c>
    </row>
    <row r="96" spans="1:16" ht="24.95" customHeight="1" x14ac:dyDescent="0.15">
      <c r="C96" s="127"/>
      <c r="I96" s="149" t="s">
        <v>187</v>
      </c>
      <c r="J96" s="125">
        <f>SUM(J93:J94)</f>
        <v>1477325155</v>
      </c>
      <c r="K96" s="127"/>
      <c r="L96" s="125">
        <f>SUM(L93:L94)</f>
        <v>-3815037</v>
      </c>
      <c r="N96" s="125">
        <f>SUM(N93:N94)</f>
        <v>1473510118</v>
      </c>
    </row>
    <row r="97" spans="3:14" ht="24.95" customHeight="1" x14ac:dyDescent="0.15">
      <c r="C97" s="127"/>
      <c r="I97" s="149" t="s">
        <v>152</v>
      </c>
      <c r="J97" s="125">
        <f>SUM(J95:J96)</f>
        <v>9049894875</v>
      </c>
      <c r="K97" s="127"/>
      <c r="L97" s="125">
        <f>SUM(L95:L96)</f>
        <v>-186310599</v>
      </c>
      <c r="N97" s="125">
        <f>SUM(N95:N96)</f>
        <v>8863584276</v>
      </c>
    </row>
    <row r="98" spans="3:14" ht="24.95" customHeight="1" x14ac:dyDescent="0.15">
      <c r="C98" s="127"/>
      <c r="K98" s="127"/>
    </row>
    <row r="99" spans="3:14" ht="24.95" customHeight="1" x14ac:dyDescent="0.15">
      <c r="C99" s="127"/>
      <c r="K99" s="127"/>
    </row>
    <row r="100" spans="3:14" ht="24.95" customHeight="1" x14ac:dyDescent="0.15">
      <c r="C100" s="127"/>
      <c r="K100" s="127"/>
    </row>
    <row r="101" spans="3:14" ht="24.95" customHeight="1" x14ac:dyDescent="0.15">
      <c r="C101" s="127"/>
      <c r="K101" s="127"/>
    </row>
    <row r="102" spans="3:14" ht="24.95" customHeight="1" x14ac:dyDescent="0.15">
      <c r="C102" s="127"/>
      <c r="K102" s="127"/>
    </row>
    <row r="103" spans="3:14" ht="24.95" customHeight="1" x14ac:dyDescent="0.15">
      <c r="C103" s="127"/>
      <c r="K103" s="127"/>
    </row>
    <row r="104" spans="3:14" ht="24.95" customHeight="1" x14ac:dyDescent="0.15">
      <c r="C104" s="127"/>
      <c r="K104" s="127"/>
    </row>
    <row r="105" spans="3:14" ht="24.95" customHeight="1" x14ac:dyDescent="0.15">
      <c r="C105" s="127"/>
      <c r="K105" s="127"/>
    </row>
    <row r="106" spans="3:14" ht="24.95" customHeight="1" x14ac:dyDescent="0.15">
      <c r="C106" s="127"/>
      <c r="K106" s="127"/>
    </row>
    <row r="107" spans="3:14" ht="24.95" customHeight="1" x14ac:dyDescent="0.15">
      <c r="C107" s="127"/>
      <c r="K107" s="127"/>
    </row>
    <row r="108" spans="3:14" ht="24.95" customHeight="1" x14ac:dyDescent="0.15">
      <c r="C108" s="127"/>
      <c r="K108" s="127"/>
    </row>
    <row r="109" spans="3:14" ht="24.95" customHeight="1" x14ac:dyDescent="0.15">
      <c r="C109" s="127"/>
      <c r="K109" s="127"/>
    </row>
    <row r="110" spans="3:14" ht="24.95" customHeight="1" x14ac:dyDescent="0.15">
      <c r="C110" s="127"/>
      <c r="K110" s="127"/>
    </row>
    <row r="111" spans="3:14" ht="24.95" customHeight="1" x14ac:dyDescent="0.15">
      <c r="C111" s="127"/>
      <c r="K111" s="127"/>
    </row>
    <row r="112" spans="3:14" ht="24.95" customHeight="1" x14ac:dyDescent="0.15">
      <c r="C112" s="127"/>
      <c r="K112" s="127"/>
    </row>
    <row r="113" spans="3:11" ht="24.95" customHeight="1" x14ac:dyDescent="0.15">
      <c r="C113" s="127"/>
      <c r="K113" s="127"/>
    </row>
    <row r="114" spans="3:11" ht="24.95" customHeight="1" x14ac:dyDescent="0.15">
      <c r="C114" s="127"/>
      <c r="K114" s="127"/>
    </row>
    <row r="115" spans="3:11" ht="24.95" customHeight="1" x14ac:dyDescent="0.15">
      <c r="C115" s="127"/>
      <c r="K115" s="127"/>
    </row>
    <row r="116" spans="3:11" ht="24.95" customHeight="1" x14ac:dyDescent="0.15">
      <c r="C116" s="127"/>
      <c r="K116" s="127"/>
    </row>
    <row r="117" spans="3:11" ht="24.95" customHeight="1" x14ac:dyDescent="0.15">
      <c r="C117" s="127"/>
      <c r="K117" s="127"/>
    </row>
    <row r="118" spans="3:11" ht="24.95" customHeight="1" x14ac:dyDescent="0.15">
      <c r="C118" s="127"/>
      <c r="K118" s="127"/>
    </row>
    <row r="119" spans="3:11" ht="24.95" customHeight="1" x14ac:dyDescent="0.15">
      <c r="C119" s="127"/>
      <c r="K119" s="127"/>
    </row>
    <row r="120" spans="3:11" ht="24.95" customHeight="1" x14ac:dyDescent="0.15">
      <c r="C120" s="127"/>
      <c r="K120" s="127"/>
    </row>
    <row r="121" spans="3:11" ht="24.95" customHeight="1" x14ac:dyDescent="0.15">
      <c r="C121" s="127"/>
      <c r="K121" s="127"/>
    </row>
    <row r="122" spans="3:11" ht="24.95" customHeight="1" x14ac:dyDescent="0.15">
      <c r="C122" s="127"/>
      <c r="K122" s="127"/>
    </row>
    <row r="123" spans="3:11" ht="24.95" customHeight="1" x14ac:dyDescent="0.15">
      <c r="C123" s="127"/>
      <c r="K123" s="127"/>
    </row>
    <row r="124" spans="3:11" ht="24.95" customHeight="1" x14ac:dyDescent="0.15">
      <c r="C124" s="127"/>
      <c r="K124" s="127"/>
    </row>
    <row r="125" spans="3:11" ht="24.95" customHeight="1" x14ac:dyDescent="0.15">
      <c r="C125" s="127"/>
      <c r="K125" s="127"/>
    </row>
    <row r="126" spans="3:11" ht="24.95" customHeight="1" x14ac:dyDescent="0.15">
      <c r="C126" s="127"/>
      <c r="K126" s="127"/>
    </row>
    <row r="127" spans="3:11" ht="24.95" customHeight="1" x14ac:dyDescent="0.15">
      <c r="C127" s="127"/>
      <c r="K127" s="127"/>
    </row>
    <row r="128" spans="3:11" ht="24.95" customHeight="1" x14ac:dyDescent="0.15">
      <c r="C128" s="127"/>
      <c r="K128" s="127"/>
    </row>
    <row r="129" spans="3:11" ht="24.95" customHeight="1" x14ac:dyDescent="0.15">
      <c r="C129" s="127"/>
      <c r="K129" s="127"/>
    </row>
    <row r="130" spans="3:11" ht="24.95" customHeight="1" x14ac:dyDescent="0.15">
      <c r="C130" s="127"/>
      <c r="K130" s="127"/>
    </row>
    <row r="131" spans="3:11" ht="24.95" customHeight="1" x14ac:dyDescent="0.15">
      <c r="C131" s="127"/>
      <c r="K131" s="127"/>
    </row>
    <row r="132" spans="3:11" ht="24.95" customHeight="1" x14ac:dyDescent="0.15">
      <c r="C132" s="127"/>
      <c r="K132" s="127"/>
    </row>
    <row r="133" spans="3:11" ht="24.95" customHeight="1" x14ac:dyDescent="0.15">
      <c r="C133" s="127"/>
      <c r="K133" s="127"/>
    </row>
    <row r="134" spans="3:11" ht="24.95" customHeight="1" x14ac:dyDescent="0.15">
      <c r="C134" s="127"/>
      <c r="K134" s="127"/>
    </row>
    <row r="135" spans="3:11" ht="24.95" customHeight="1" x14ac:dyDescent="0.15">
      <c r="C135" s="127"/>
      <c r="K135" s="127"/>
    </row>
    <row r="136" spans="3:11" ht="24.95" customHeight="1" x14ac:dyDescent="0.15">
      <c r="C136" s="127"/>
      <c r="K136" s="127"/>
    </row>
    <row r="137" spans="3:11" ht="24.95" customHeight="1" x14ac:dyDescent="0.15">
      <c r="C137" s="127"/>
      <c r="K137" s="127"/>
    </row>
    <row r="138" spans="3:11" ht="24.95" customHeight="1" x14ac:dyDescent="0.15">
      <c r="C138" s="127"/>
      <c r="K138" s="127"/>
    </row>
    <row r="139" spans="3:11" ht="24.95" customHeight="1" x14ac:dyDescent="0.15">
      <c r="C139" s="127"/>
      <c r="K139" s="127"/>
    </row>
    <row r="140" spans="3:11" ht="24.95" customHeight="1" x14ac:dyDescent="0.15">
      <c r="C140" s="127"/>
      <c r="K140" s="127"/>
    </row>
    <row r="141" spans="3:11" ht="24.95" customHeight="1" x14ac:dyDescent="0.15">
      <c r="C141" s="127"/>
      <c r="K141" s="127"/>
    </row>
    <row r="142" spans="3:11" ht="24.95" customHeight="1" x14ac:dyDescent="0.15">
      <c r="C142" s="127"/>
      <c r="K142" s="127"/>
    </row>
    <row r="143" spans="3:11" ht="24.95" customHeight="1" x14ac:dyDescent="0.15">
      <c r="C143" s="127"/>
      <c r="K143" s="127"/>
    </row>
    <row r="144" spans="3:11" ht="24.95" customHeight="1" x14ac:dyDescent="0.15">
      <c r="C144" s="127"/>
      <c r="K144" s="127"/>
    </row>
    <row r="145" spans="3:11" ht="24.95" customHeight="1" x14ac:dyDescent="0.15">
      <c r="C145" s="127"/>
      <c r="K145" s="127"/>
    </row>
    <row r="146" spans="3:11" ht="24.95" customHeight="1" x14ac:dyDescent="0.15">
      <c r="C146" s="127"/>
      <c r="K146" s="127"/>
    </row>
    <row r="147" spans="3:11" ht="24.95" customHeight="1" x14ac:dyDescent="0.15">
      <c r="C147" s="127"/>
      <c r="K147" s="127"/>
    </row>
    <row r="148" spans="3:11" ht="24.95" customHeight="1" x14ac:dyDescent="0.15">
      <c r="C148" s="127"/>
      <c r="K148" s="127"/>
    </row>
    <row r="149" spans="3:11" ht="24.95" customHeight="1" x14ac:dyDescent="0.15">
      <c r="C149" s="127"/>
      <c r="K149" s="127"/>
    </row>
    <row r="150" spans="3:11" ht="24.95" customHeight="1" x14ac:dyDescent="0.15">
      <c r="C150" s="127"/>
      <c r="K150" s="127"/>
    </row>
    <row r="151" spans="3:11" ht="24.95" customHeight="1" x14ac:dyDescent="0.15">
      <c r="C151" s="127"/>
      <c r="K151" s="127"/>
    </row>
    <row r="152" spans="3:11" ht="24.95" customHeight="1" x14ac:dyDescent="0.15">
      <c r="C152" s="127"/>
      <c r="K152" s="127"/>
    </row>
    <row r="153" spans="3:11" ht="24.95" customHeight="1" x14ac:dyDescent="0.15">
      <c r="C153" s="127"/>
      <c r="K153" s="127"/>
    </row>
    <row r="154" spans="3:11" ht="24.95" customHeight="1" x14ac:dyDescent="0.15">
      <c r="C154" s="127"/>
      <c r="K154" s="127"/>
    </row>
    <row r="155" spans="3:11" ht="24.95" customHeight="1" x14ac:dyDescent="0.15">
      <c r="C155" s="127"/>
      <c r="K155" s="127"/>
    </row>
    <row r="156" spans="3:11" ht="24.95" customHeight="1" x14ac:dyDescent="0.15">
      <c r="C156" s="127"/>
      <c r="K156" s="127"/>
    </row>
    <row r="157" spans="3:11" ht="24.95" customHeight="1" x14ac:dyDescent="0.15">
      <c r="C157" s="127"/>
      <c r="K157" s="127"/>
    </row>
    <row r="158" spans="3:11" ht="24.95" customHeight="1" x14ac:dyDescent="0.15">
      <c r="C158" s="127"/>
      <c r="K158" s="127"/>
    </row>
    <row r="159" spans="3:11" ht="24.95" customHeight="1" x14ac:dyDescent="0.15">
      <c r="C159" s="127"/>
      <c r="K159" s="127"/>
    </row>
    <row r="160" spans="3:11" ht="24.95" customHeight="1" x14ac:dyDescent="0.15">
      <c r="C160" s="127"/>
      <c r="K160" s="127"/>
    </row>
    <row r="161" spans="3:11" ht="24.95" customHeight="1" x14ac:dyDescent="0.15">
      <c r="C161" s="127"/>
      <c r="K161" s="127"/>
    </row>
    <row r="162" spans="3:11" ht="24.95" customHeight="1" x14ac:dyDescent="0.15">
      <c r="C162" s="127"/>
      <c r="K162" s="127"/>
    </row>
    <row r="163" spans="3:11" ht="24.95" customHeight="1" x14ac:dyDescent="0.15">
      <c r="C163" s="127"/>
      <c r="K163" s="127"/>
    </row>
    <row r="164" spans="3:11" ht="24.95" customHeight="1" x14ac:dyDescent="0.15">
      <c r="C164" s="127"/>
      <c r="K164" s="127"/>
    </row>
    <row r="165" spans="3:11" ht="24.95" customHeight="1" x14ac:dyDescent="0.15">
      <c r="C165" s="127"/>
      <c r="K165" s="127"/>
    </row>
    <row r="166" spans="3:11" ht="24.95" customHeight="1" x14ac:dyDescent="0.15">
      <c r="C166" s="127"/>
      <c r="K166" s="127"/>
    </row>
    <row r="167" spans="3:11" ht="24.95" customHeight="1" x14ac:dyDescent="0.15">
      <c r="C167" s="127"/>
      <c r="K167" s="127"/>
    </row>
    <row r="168" spans="3:11" ht="24.95" customHeight="1" x14ac:dyDescent="0.15">
      <c r="C168" s="127"/>
      <c r="K168" s="127"/>
    </row>
    <row r="169" spans="3:11" ht="24.95" customHeight="1" x14ac:dyDescent="0.15">
      <c r="C169" s="127"/>
      <c r="K169" s="127"/>
    </row>
    <row r="170" spans="3:11" ht="24.95" customHeight="1" x14ac:dyDescent="0.15">
      <c r="C170" s="127"/>
      <c r="K170" s="127"/>
    </row>
    <row r="171" spans="3:11" ht="24.95" customHeight="1" x14ac:dyDescent="0.15">
      <c r="C171" s="127"/>
      <c r="K171" s="127"/>
    </row>
    <row r="172" spans="3:11" ht="24.95" customHeight="1" x14ac:dyDescent="0.15">
      <c r="C172" s="127"/>
      <c r="K172" s="127"/>
    </row>
    <row r="173" spans="3:11" ht="24.95" customHeight="1" x14ac:dyDescent="0.15">
      <c r="C173" s="127"/>
      <c r="K173" s="127"/>
    </row>
    <row r="174" spans="3:11" ht="24.95" customHeight="1" x14ac:dyDescent="0.15">
      <c r="C174" s="127"/>
      <c r="K174" s="127"/>
    </row>
    <row r="175" spans="3:11" ht="24.95" customHeight="1" x14ac:dyDescent="0.15">
      <c r="C175" s="127"/>
      <c r="K175" s="127"/>
    </row>
    <row r="176" spans="3:11" ht="24.95" customHeight="1" x14ac:dyDescent="0.15">
      <c r="C176" s="127"/>
      <c r="K176" s="127"/>
    </row>
    <row r="177" spans="3:11" ht="24.95" customHeight="1" x14ac:dyDescent="0.15">
      <c r="C177" s="127"/>
      <c r="K177" s="127"/>
    </row>
    <row r="178" spans="3:11" ht="24.95" customHeight="1" x14ac:dyDescent="0.15">
      <c r="C178" s="127"/>
      <c r="K178" s="127"/>
    </row>
    <row r="179" spans="3:11" ht="24.95" customHeight="1" x14ac:dyDescent="0.15">
      <c r="C179" s="127"/>
      <c r="K179" s="127"/>
    </row>
    <row r="180" spans="3:11" ht="24.95" customHeight="1" x14ac:dyDescent="0.15">
      <c r="C180" s="127"/>
      <c r="K180" s="127"/>
    </row>
    <row r="181" spans="3:11" ht="24.95" customHeight="1" x14ac:dyDescent="0.15">
      <c r="C181" s="127"/>
      <c r="K181" s="127"/>
    </row>
    <row r="182" spans="3:11" ht="24.95" customHeight="1" x14ac:dyDescent="0.15">
      <c r="C182" s="127"/>
      <c r="K182" s="127"/>
    </row>
    <row r="183" spans="3:11" ht="24.95" customHeight="1" x14ac:dyDescent="0.15">
      <c r="C183" s="127"/>
      <c r="K183" s="127"/>
    </row>
    <row r="184" spans="3:11" ht="24.95" customHeight="1" x14ac:dyDescent="0.15">
      <c r="C184" s="127"/>
      <c r="K184" s="127"/>
    </row>
    <row r="185" spans="3:11" ht="24.95" customHeight="1" x14ac:dyDescent="0.15">
      <c r="C185" s="127"/>
      <c r="K185" s="127"/>
    </row>
    <row r="186" spans="3:11" ht="24.95" customHeight="1" x14ac:dyDescent="0.15">
      <c r="C186" s="127"/>
      <c r="K186" s="127"/>
    </row>
    <row r="187" spans="3:11" ht="24.95" customHeight="1" x14ac:dyDescent="0.15">
      <c r="C187" s="127"/>
      <c r="K187" s="127"/>
    </row>
    <row r="188" spans="3:11" ht="24.95" customHeight="1" x14ac:dyDescent="0.15">
      <c r="C188" s="127"/>
      <c r="K188" s="127"/>
    </row>
    <row r="189" spans="3:11" ht="24.95" customHeight="1" x14ac:dyDescent="0.15">
      <c r="C189" s="127"/>
      <c r="K189" s="127"/>
    </row>
    <row r="190" spans="3:11" ht="24.95" customHeight="1" x14ac:dyDescent="0.15">
      <c r="C190" s="127"/>
      <c r="K190" s="127"/>
    </row>
    <row r="191" spans="3:11" ht="24.95" customHeight="1" x14ac:dyDescent="0.15">
      <c r="C191" s="127"/>
      <c r="K191" s="127"/>
    </row>
    <row r="192" spans="3:11" ht="24.95" customHeight="1" x14ac:dyDescent="0.15">
      <c r="C192" s="127"/>
      <c r="K192" s="127"/>
    </row>
    <row r="193" spans="3:11" ht="24.95" customHeight="1" x14ac:dyDescent="0.15">
      <c r="C193" s="127"/>
      <c r="K193" s="127"/>
    </row>
    <row r="194" spans="3:11" ht="24.95" customHeight="1" x14ac:dyDescent="0.15">
      <c r="C194" s="127"/>
      <c r="K194" s="127"/>
    </row>
    <row r="195" spans="3:11" ht="24.95" customHeight="1" x14ac:dyDescent="0.15">
      <c r="C195" s="127"/>
      <c r="K195" s="127"/>
    </row>
    <row r="196" spans="3:11" ht="24.95" customHeight="1" x14ac:dyDescent="0.15">
      <c r="C196" s="127"/>
      <c r="K196" s="127"/>
    </row>
    <row r="197" spans="3:11" ht="24.95" customHeight="1" x14ac:dyDescent="0.15">
      <c r="C197" s="127"/>
      <c r="K197" s="127"/>
    </row>
    <row r="198" spans="3:11" ht="24.95" customHeight="1" x14ac:dyDescent="0.15">
      <c r="C198" s="127"/>
      <c r="K198" s="127"/>
    </row>
    <row r="199" spans="3:11" ht="24.95" customHeight="1" x14ac:dyDescent="0.15">
      <c r="C199" s="127"/>
      <c r="K199" s="127"/>
    </row>
    <row r="200" spans="3:11" ht="24.95" customHeight="1" x14ac:dyDescent="0.15">
      <c r="C200" s="127"/>
      <c r="K200" s="127"/>
    </row>
    <row r="201" spans="3:11" ht="24.95" customHeight="1" x14ac:dyDescent="0.15">
      <c r="C201" s="127"/>
      <c r="K201" s="127"/>
    </row>
    <row r="202" spans="3:11" ht="24.95" customHeight="1" x14ac:dyDescent="0.15">
      <c r="C202" s="127"/>
      <c r="K202" s="127"/>
    </row>
    <row r="203" spans="3:11" ht="24.95" customHeight="1" x14ac:dyDescent="0.15">
      <c r="C203" s="127"/>
      <c r="K203" s="127"/>
    </row>
    <row r="204" spans="3:11" ht="24.95" customHeight="1" x14ac:dyDescent="0.15">
      <c r="C204" s="127"/>
      <c r="K204" s="127"/>
    </row>
    <row r="205" spans="3:11" ht="24.95" customHeight="1" x14ac:dyDescent="0.15">
      <c r="C205" s="127"/>
      <c r="K205" s="127"/>
    </row>
    <row r="206" spans="3:11" ht="24.95" customHeight="1" x14ac:dyDescent="0.15">
      <c r="C206" s="127"/>
      <c r="K206" s="127"/>
    </row>
    <row r="207" spans="3:11" ht="24.95" customHeight="1" x14ac:dyDescent="0.15">
      <c r="C207" s="127"/>
      <c r="K207" s="127"/>
    </row>
    <row r="208" spans="3:11" ht="24.95" customHeight="1" x14ac:dyDescent="0.15">
      <c r="C208" s="127"/>
      <c r="K208" s="127"/>
    </row>
    <row r="209" spans="3:11" ht="24.95" customHeight="1" x14ac:dyDescent="0.15">
      <c r="C209" s="127"/>
      <c r="K209" s="127"/>
    </row>
    <row r="210" spans="3:11" ht="24.95" customHeight="1" x14ac:dyDescent="0.15">
      <c r="C210" s="127"/>
      <c r="K210" s="127"/>
    </row>
    <row r="211" spans="3:11" ht="24.95" customHeight="1" x14ac:dyDescent="0.15">
      <c r="C211" s="127"/>
      <c r="K211" s="127"/>
    </row>
    <row r="212" spans="3:11" ht="24.95" customHeight="1" x14ac:dyDescent="0.15">
      <c r="C212" s="127"/>
      <c r="K212" s="127"/>
    </row>
    <row r="213" spans="3:11" ht="24.95" customHeight="1" x14ac:dyDescent="0.15">
      <c r="C213" s="127"/>
      <c r="K213" s="127"/>
    </row>
    <row r="214" spans="3:11" ht="24.95" customHeight="1" x14ac:dyDescent="0.15">
      <c r="C214" s="127"/>
      <c r="K214" s="127"/>
    </row>
    <row r="215" spans="3:11" ht="24.95" customHeight="1" x14ac:dyDescent="0.15">
      <c r="C215" s="127"/>
      <c r="K215" s="127"/>
    </row>
    <row r="216" spans="3:11" ht="24.95" customHeight="1" x14ac:dyDescent="0.15">
      <c r="C216" s="127"/>
      <c r="K216" s="127"/>
    </row>
    <row r="217" spans="3:11" ht="24.95" customHeight="1" x14ac:dyDescent="0.15">
      <c r="C217" s="127"/>
      <c r="K217" s="127"/>
    </row>
    <row r="218" spans="3:11" ht="24.95" customHeight="1" x14ac:dyDescent="0.15">
      <c r="C218" s="127"/>
      <c r="K218" s="127"/>
    </row>
    <row r="219" spans="3:11" ht="24.95" customHeight="1" x14ac:dyDescent="0.15">
      <c r="C219" s="127"/>
      <c r="K219" s="127"/>
    </row>
    <row r="220" spans="3:11" ht="24.95" customHeight="1" x14ac:dyDescent="0.15">
      <c r="C220" s="127"/>
      <c r="K220" s="127"/>
    </row>
    <row r="221" spans="3:11" ht="24.95" customHeight="1" x14ac:dyDescent="0.15">
      <c r="C221" s="127"/>
      <c r="K221" s="127"/>
    </row>
    <row r="222" spans="3:11" ht="24.95" customHeight="1" x14ac:dyDescent="0.15">
      <c r="C222" s="127"/>
      <c r="K222" s="127"/>
    </row>
    <row r="223" spans="3:11" ht="24.95" customHeight="1" x14ac:dyDescent="0.15">
      <c r="C223" s="127"/>
      <c r="K223" s="127"/>
    </row>
    <row r="224" spans="3:11" ht="24.95" customHeight="1" x14ac:dyDescent="0.15">
      <c r="C224" s="127"/>
      <c r="K224" s="127"/>
    </row>
    <row r="225" spans="3:11" ht="24.95" customHeight="1" x14ac:dyDescent="0.15">
      <c r="C225" s="127"/>
      <c r="K225" s="127"/>
    </row>
    <row r="226" spans="3:11" ht="24.95" customHeight="1" x14ac:dyDescent="0.15">
      <c r="C226" s="127"/>
      <c r="K226" s="127"/>
    </row>
    <row r="227" spans="3:11" ht="24.95" customHeight="1" x14ac:dyDescent="0.15">
      <c r="C227" s="127"/>
      <c r="K227" s="127"/>
    </row>
    <row r="228" spans="3:11" ht="24.95" customHeight="1" x14ac:dyDescent="0.15">
      <c r="C228" s="127"/>
      <c r="K228" s="127"/>
    </row>
    <row r="229" spans="3:11" ht="24.95" customHeight="1" x14ac:dyDescent="0.15">
      <c r="C229" s="127"/>
      <c r="K229" s="127"/>
    </row>
    <row r="230" spans="3:11" ht="24.95" customHeight="1" x14ac:dyDescent="0.15">
      <c r="C230" s="127"/>
      <c r="K230" s="127"/>
    </row>
    <row r="231" spans="3:11" ht="24.95" customHeight="1" x14ac:dyDescent="0.15">
      <c r="C231" s="127"/>
      <c r="K231" s="127"/>
    </row>
    <row r="232" spans="3:11" ht="24.95" customHeight="1" x14ac:dyDescent="0.15">
      <c r="C232" s="127"/>
      <c r="K232" s="127"/>
    </row>
    <row r="233" spans="3:11" ht="24.95" customHeight="1" x14ac:dyDescent="0.15">
      <c r="C233" s="127"/>
      <c r="K233" s="127"/>
    </row>
    <row r="234" spans="3:11" ht="24.95" customHeight="1" x14ac:dyDescent="0.15">
      <c r="C234" s="127"/>
      <c r="K234" s="127"/>
    </row>
    <row r="235" spans="3:11" ht="24.95" customHeight="1" x14ac:dyDescent="0.15">
      <c r="C235" s="127"/>
      <c r="K235" s="127"/>
    </row>
    <row r="236" spans="3:11" ht="24.95" customHeight="1" x14ac:dyDescent="0.15">
      <c r="C236" s="127"/>
      <c r="K236" s="127"/>
    </row>
    <row r="237" spans="3:11" ht="24.95" customHeight="1" x14ac:dyDescent="0.15">
      <c r="C237" s="127"/>
      <c r="K237" s="127"/>
    </row>
    <row r="238" spans="3:11" ht="24.95" customHeight="1" x14ac:dyDescent="0.15">
      <c r="C238" s="127"/>
      <c r="K238" s="127"/>
    </row>
    <row r="239" spans="3:11" ht="24.95" customHeight="1" x14ac:dyDescent="0.15">
      <c r="C239" s="127"/>
      <c r="K239" s="127"/>
    </row>
    <row r="240" spans="3:11" ht="24.95" customHeight="1" x14ac:dyDescent="0.15">
      <c r="K240" s="127"/>
    </row>
    <row r="241" spans="11:11" ht="24.95" customHeight="1" x14ac:dyDescent="0.15">
      <c r="K241" s="127"/>
    </row>
  </sheetData>
  <mergeCells count="114">
    <mergeCell ref="B85:C85"/>
    <mergeCell ref="D85:E85"/>
    <mergeCell ref="F85:G85"/>
    <mergeCell ref="J85:K85"/>
    <mergeCell ref="L85:M85"/>
    <mergeCell ref="N85:O85"/>
    <mergeCell ref="B81:C81"/>
    <mergeCell ref="D81:E81"/>
    <mergeCell ref="F81:G81"/>
    <mergeCell ref="J81:K81"/>
    <mergeCell ref="L81:M81"/>
    <mergeCell ref="N81:O81"/>
    <mergeCell ref="B75:C75"/>
    <mergeCell ref="D75:E75"/>
    <mergeCell ref="F75:G75"/>
    <mergeCell ref="J75:K75"/>
    <mergeCell ref="L75:M75"/>
    <mergeCell ref="N75:O75"/>
    <mergeCell ref="B71:C71"/>
    <mergeCell ref="D71:E71"/>
    <mergeCell ref="F71:G71"/>
    <mergeCell ref="J71:K71"/>
    <mergeCell ref="L71:M71"/>
    <mergeCell ref="N71:O71"/>
    <mergeCell ref="B67:C67"/>
    <mergeCell ref="D67:E67"/>
    <mergeCell ref="F67:G67"/>
    <mergeCell ref="J67:K67"/>
    <mergeCell ref="L67:M67"/>
    <mergeCell ref="N67:O67"/>
    <mergeCell ref="B63:C63"/>
    <mergeCell ref="D63:E63"/>
    <mergeCell ref="F63:G63"/>
    <mergeCell ref="J63:K63"/>
    <mergeCell ref="L63:M63"/>
    <mergeCell ref="N63:O63"/>
    <mergeCell ref="B59:C59"/>
    <mergeCell ref="D59:E59"/>
    <mergeCell ref="F59:G59"/>
    <mergeCell ref="J59:K59"/>
    <mergeCell ref="L59:M59"/>
    <mergeCell ref="N59:O59"/>
    <mergeCell ref="B55:C55"/>
    <mergeCell ref="D55:E55"/>
    <mergeCell ref="F55:G55"/>
    <mergeCell ref="J55:K55"/>
    <mergeCell ref="L55:M55"/>
    <mergeCell ref="N55:O55"/>
    <mergeCell ref="B51:C51"/>
    <mergeCell ref="D51:E51"/>
    <mergeCell ref="F51:G51"/>
    <mergeCell ref="J51:K51"/>
    <mergeCell ref="L51:M51"/>
    <mergeCell ref="N51:O51"/>
    <mergeCell ref="B47:C47"/>
    <mergeCell ref="D47:E47"/>
    <mergeCell ref="F47:G47"/>
    <mergeCell ref="J47:K47"/>
    <mergeCell ref="L47:M47"/>
    <mergeCell ref="N47:O47"/>
    <mergeCell ref="B40:C40"/>
    <mergeCell ref="D40:E40"/>
    <mergeCell ref="F40:G40"/>
    <mergeCell ref="J40:K40"/>
    <mergeCell ref="L40:M40"/>
    <mergeCell ref="N40:O40"/>
    <mergeCell ref="B36:C36"/>
    <mergeCell ref="D36:E36"/>
    <mergeCell ref="F36:G36"/>
    <mergeCell ref="J36:K36"/>
    <mergeCell ref="L36:M36"/>
    <mergeCell ref="N36:O36"/>
    <mergeCell ref="B30:C30"/>
    <mergeCell ref="D30:E30"/>
    <mergeCell ref="F30:G30"/>
    <mergeCell ref="J30:K30"/>
    <mergeCell ref="L30:M30"/>
    <mergeCell ref="N30:O30"/>
    <mergeCell ref="B26:C26"/>
    <mergeCell ref="D26:E26"/>
    <mergeCell ref="F26:G26"/>
    <mergeCell ref="J26:K26"/>
    <mergeCell ref="L26:M26"/>
    <mergeCell ref="N26:O26"/>
    <mergeCell ref="B22:C22"/>
    <mergeCell ref="D22:E22"/>
    <mergeCell ref="F22:G22"/>
    <mergeCell ref="J22:K22"/>
    <mergeCell ref="L22:M22"/>
    <mergeCell ref="N22:O22"/>
    <mergeCell ref="B18:C18"/>
    <mergeCell ref="D18:E18"/>
    <mergeCell ref="F18:G18"/>
    <mergeCell ref="J18:K18"/>
    <mergeCell ref="L18:M18"/>
    <mergeCell ref="N18:O18"/>
    <mergeCell ref="B4:C4"/>
    <mergeCell ref="D4:E4"/>
    <mergeCell ref="F4:G4"/>
    <mergeCell ref="J4:K4"/>
    <mergeCell ref="L4:M4"/>
    <mergeCell ref="N4:O4"/>
    <mergeCell ref="B14:C14"/>
    <mergeCell ref="D14:E14"/>
    <mergeCell ref="F14:G14"/>
    <mergeCell ref="J14:K14"/>
    <mergeCell ref="L14:M14"/>
    <mergeCell ref="N14:O14"/>
    <mergeCell ref="B10:C10"/>
    <mergeCell ref="D10:E10"/>
    <mergeCell ref="F10:G10"/>
    <mergeCell ref="J10:K10"/>
    <mergeCell ref="L10:M10"/>
    <mergeCell ref="N10:O10"/>
  </mergeCells>
  <phoneticPr fontId="1"/>
  <pageMargins left="0.98425196850393704" right="0.98425196850393704" top="0.98425196850393704" bottom="0.78740157480314965" header="0.51181102362204722" footer="0.51181102362204722"/>
  <pageSetup paperSize="9" scale="96" orientation="landscape" r:id="rId1"/>
  <headerFooter alignWithMargins="0"/>
  <rowBreaks count="3" manualBreakCount="3">
    <brk id="20" max="6" man="1"/>
    <brk id="45" max="6" man="1"/>
    <brk id="65" max="6" man="1"/>
  </rowBreaks>
  <colBreaks count="1" manualBreakCount="1">
    <brk id="15" max="96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4D46C6-5A6D-4799-8D10-5ACC80CB7599}">
  <dimension ref="A1:K38"/>
  <sheetViews>
    <sheetView view="pageBreakPreview" topLeftCell="A10" zoomScale="85" zoomScaleNormal="85" zoomScaleSheetLayoutView="85" workbookViewId="0">
      <selection activeCell="K13" sqref="K13"/>
    </sheetView>
  </sheetViews>
  <sheetFormatPr defaultColWidth="9" defaultRowHeight="24.75" customHeight="1" x14ac:dyDescent="0.15"/>
  <cols>
    <col min="1" max="1" width="5.625" style="125" customWidth="1"/>
    <col min="2" max="2" width="28.75" style="125" customWidth="1"/>
    <col min="3" max="3" width="3.125" style="125" customWidth="1"/>
    <col min="4" max="4" width="25" style="125" customWidth="1"/>
    <col min="5" max="5" width="4.375" style="125" customWidth="1"/>
    <col min="6" max="6" width="25" style="125" customWidth="1"/>
    <col min="7" max="7" width="4.375" style="125" customWidth="1"/>
    <col min="8" max="8" width="25" style="125" customWidth="1"/>
    <col min="9" max="9" width="4.375" style="125" customWidth="1"/>
    <col min="10" max="10" width="9" style="125"/>
    <col min="11" max="11" width="17.125" style="125" bestFit="1" customWidth="1"/>
    <col min="12" max="16384" width="9" style="125"/>
  </cols>
  <sheetData>
    <row r="1" spans="1:11" ht="22.5" customHeight="1" x14ac:dyDescent="0.15">
      <c r="A1" s="125" t="s">
        <v>188</v>
      </c>
      <c r="D1" s="126"/>
    </row>
    <row r="2" spans="1:11" s="129" customFormat="1" ht="24.75" customHeight="1" x14ac:dyDescent="0.15">
      <c r="A2" s="125" t="s">
        <v>189</v>
      </c>
      <c r="B2" s="125"/>
      <c r="C2" s="125"/>
      <c r="D2" s="125"/>
      <c r="E2" s="125"/>
      <c r="F2" s="125"/>
      <c r="G2" s="125"/>
      <c r="H2" s="125"/>
      <c r="I2" s="125"/>
    </row>
    <row r="3" spans="1:11" s="129" customFormat="1" ht="24.75" customHeight="1" x14ac:dyDescent="0.15">
      <c r="A3" s="194" t="s">
        <v>154</v>
      </c>
      <c r="B3" s="214"/>
      <c r="C3" s="215"/>
      <c r="D3" s="194" t="s">
        <v>132</v>
      </c>
      <c r="E3" s="215"/>
      <c r="F3" s="194" t="s">
        <v>175</v>
      </c>
      <c r="G3" s="215"/>
      <c r="H3" s="194" t="s">
        <v>176</v>
      </c>
      <c r="I3" s="215"/>
    </row>
    <row r="4" spans="1:11" s="129" customFormat="1" ht="24.75" customHeight="1" x14ac:dyDescent="0.15">
      <c r="A4" s="194" t="s">
        <v>190</v>
      </c>
      <c r="B4" s="214"/>
      <c r="C4" s="215"/>
      <c r="D4" s="130">
        <v>5487421</v>
      </c>
      <c r="E4" s="153" t="s">
        <v>143</v>
      </c>
      <c r="F4" s="130">
        <f>H4-D4</f>
        <v>-270500</v>
      </c>
      <c r="G4" s="154" t="s">
        <v>143</v>
      </c>
      <c r="H4" s="130">
        <f>H6-H5</f>
        <v>5216921</v>
      </c>
      <c r="I4" s="154" t="s">
        <v>143</v>
      </c>
      <c r="J4" s="155"/>
    </row>
    <row r="5" spans="1:11" s="129" customFormat="1" ht="24.75" customHeight="1" x14ac:dyDescent="0.15">
      <c r="A5" s="194" t="s">
        <v>155</v>
      </c>
      <c r="B5" s="214"/>
      <c r="C5" s="215"/>
      <c r="D5" s="130">
        <v>18357650</v>
      </c>
      <c r="E5" s="156"/>
      <c r="F5" s="130">
        <f>H5-D5</f>
        <v>270500</v>
      </c>
      <c r="G5" s="157"/>
      <c r="H5" s="130">
        <v>18628150</v>
      </c>
      <c r="I5" s="158"/>
      <c r="J5" s="159"/>
    </row>
    <row r="6" spans="1:11" ht="22.5" customHeight="1" x14ac:dyDescent="0.15">
      <c r="A6" s="194" t="s">
        <v>152</v>
      </c>
      <c r="B6" s="214"/>
      <c r="C6" s="215"/>
      <c r="D6" s="130">
        <f>SUM(D4:D5)</f>
        <v>23845071</v>
      </c>
      <c r="E6" s="160"/>
      <c r="F6" s="130">
        <f>SUM(F4:F5)</f>
        <v>0</v>
      </c>
      <c r="G6" s="161"/>
      <c r="H6" s="130">
        <f>D6</f>
        <v>23845071</v>
      </c>
      <c r="I6" s="145"/>
    </row>
    <row r="7" spans="1:11" ht="22.5" customHeight="1" x14ac:dyDescent="0.15"/>
    <row r="8" spans="1:11" ht="24.75" customHeight="1" x14ac:dyDescent="0.15">
      <c r="A8" s="125" t="s">
        <v>191</v>
      </c>
    </row>
    <row r="9" spans="1:11" ht="22.5" customHeight="1" x14ac:dyDescent="0.15">
      <c r="A9" s="194" t="s">
        <v>154</v>
      </c>
      <c r="B9" s="214"/>
      <c r="C9" s="215"/>
      <c r="D9" s="194" t="s">
        <v>132</v>
      </c>
      <c r="E9" s="215"/>
      <c r="F9" s="194" t="s">
        <v>175</v>
      </c>
      <c r="G9" s="215"/>
      <c r="H9" s="194" t="s">
        <v>176</v>
      </c>
      <c r="I9" s="215"/>
      <c r="K9" s="162"/>
    </row>
    <row r="10" spans="1:11" ht="22.5" customHeight="1" x14ac:dyDescent="0.15">
      <c r="A10" s="207" t="s">
        <v>192</v>
      </c>
      <c r="B10" s="208"/>
      <c r="C10" s="209"/>
      <c r="D10" s="210">
        <v>65561988</v>
      </c>
      <c r="E10" s="211"/>
      <c r="F10" s="212" t="s">
        <v>193</v>
      </c>
      <c r="G10" s="213"/>
      <c r="H10" s="210">
        <f>SUM(D10:G10)</f>
        <v>65561988</v>
      </c>
      <c r="I10" s="211"/>
      <c r="J10" s="152"/>
    </row>
    <row r="11" spans="1:11" ht="24.75" customHeight="1" x14ac:dyDescent="0.15">
      <c r="A11" s="216" t="s">
        <v>194</v>
      </c>
      <c r="B11" s="217"/>
      <c r="C11" s="218"/>
      <c r="D11" s="163">
        <v>12563.189999999999</v>
      </c>
      <c r="E11" s="164" t="s">
        <v>195</v>
      </c>
      <c r="F11" s="163"/>
      <c r="G11" s="164" t="s">
        <v>195</v>
      </c>
      <c r="H11" s="163">
        <f>SUM(D11:G11)</f>
        <v>12563.189999999999</v>
      </c>
      <c r="I11" s="165" t="s">
        <v>195</v>
      </c>
    </row>
    <row r="12" spans="1:11" ht="24.75" customHeight="1" x14ac:dyDescent="0.15">
      <c r="A12" s="194" t="s">
        <v>190</v>
      </c>
      <c r="B12" s="214"/>
      <c r="C12" s="215"/>
      <c r="D12" s="166">
        <v>1397802209</v>
      </c>
      <c r="E12" s="154" t="s">
        <v>143</v>
      </c>
      <c r="F12" s="130"/>
      <c r="G12" s="154" t="s">
        <v>143</v>
      </c>
      <c r="H12" s="166">
        <v>1397802209</v>
      </c>
      <c r="I12" s="154" t="s">
        <v>143</v>
      </c>
      <c r="J12" s="151"/>
    </row>
    <row r="13" spans="1:11" ht="24.75" customHeight="1" x14ac:dyDescent="0.15">
      <c r="A13" s="194" t="s">
        <v>155</v>
      </c>
      <c r="B13" s="214"/>
      <c r="C13" s="215"/>
      <c r="D13" s="166">
        <v>36635803</v>
      </c>
      <c r="E13" s="157"/>
      <c r="F13" s="130"/>
      <c r="G13" s="157"/>
      <c r="H13" s="166">
        <f>SUM(D13:G13)</f>
        <v>36635803</v>
      </c>
      <c r="I13" s="157"/>
      <c r="J13" s="150"/>
    </row>
    <row r="14" spans="1:11" ht="22.5" customHeight="1" x14ac:dyDescent="0.15">
      <c r="A14" s="194" t="s">
        <v>152</v>
      </c>
      <c r="B14" s="214"/>
      <c r="C14" s="215"/>
      <c r="D14" s="130">
        <f>D10+D12+D13</f>
        <v>1500000000</v>
      </c>
      <c r="E14" s="161"/>
      <c r="F14" s="130"/>
      <c r="G14" s="161"/>
      <c r="H14" s="166">
        <f>D14</f>
        <v>1500000000</v>
      </c>
      <c r="I14" s="145"/>
    </row>
    <row r="15" spans="1:11" ht="7.5" customHeight="1" x14ac:dyDescent="0.15"/>
    <row r="16" spans="1:11" ht="22.5" customHeight="1" x14ac:dyDescent="0.15"/>
    <row r="17" spans="1:10" ht="24.75" customHeight="1" x14ac:dyDescent="0.15">
      <c r="A17" s="125" t="s">
        <v>196</v>
      </c>
    </row>
    <row r="18" spans="1:10" ht="24.75" customHeight="1" x14ac:dyDescent="0.15">
      <c r="A18" s="194" t="s">
        <v>154</v>
      </c>
      <c r="B18" s="214"/>
      <c r="C18" s="215"/>
      <c r="D18" s="194" t="s">
        <v>132</v>
      </c>
      <c r="E18" s="215"/>
      <c r="F18" s="194" t="s">
        <v>175</v>
      </c>
      <c r="G18" s="215"/>
      <c r="H18" s="194" t="s">
        <v>176</v>
      </c>
      <c r="I18" s="215"/>
    </row>
    <row r="19" spans="1:10" ht="24.75" customHeight="1" x14ac:dyDescent="0.15">
      <c r="A19" s="194" t="s">
        <v>190</v>
      </c>
      <c r="B19" s="214"/>
      <c r="C19" s="215"/>
      <c r="D19" s="130">
        <v>2195000</v>
      </c>
      <c r="E19" s="153" t="s">
        <v>143</v>
      </c>
      <c r="F19" s="167">
        <v>-2195000</v>
      </c>
      <c r="G19" s="153" t="s">
        <v>143</v>
      </c>
      <c r="H19" s="166">
        <f>SUM(D19:G19)</f>
        <v>0</v>
      </c>
      <c r="I19" s="154" t="s">
        <v>143</v>
      </c>
      <c r="J19" s="151"/>
    </row>
    <row r="20" spans="1:10" ht="24.75" customHeight="1" x14ac:dyDescent="0.15">
      <c r="A20" s="194" t="s">
        <v>155</v>
      </c>
      <c r="B20" s="214"/>
      <c r="C20" s="215"/>
      <c r="D20" s="130">
        <v>3805000</v>
      </c>
      <c r="E20" s="153"/>
      <c r="F20" s="130">
        <v>-3805000</v>
      </c>
      <c r="G20" s="156"/>
      <c r="H20" s="166">
        <f>SUM(D20:G20)</f>
        <v>0</v>
      </c>
      <c r="I20" s="157"/>
      <c r="J20" s="150"/>
    </row>
    <row r="21" spans="1:10" ht="22.5" customHeight="1" x14ac:dyDescent="0.15">
      <c r="A21" s="194" t="s">
        <v>152</v>
      </c>
      <c r="B21" s="214"/>
      <c r="C21" s="215"/>
      <c r="D21" s="130">
        <f>SUM(D19:D20)</f>
        <v>6000000</v>
      </c>
      <c r="E21" s="160"/>
      <c r="F21" s="130">
        <f>SUM(F19:F20)</f>
        <v>-6000000</v>
      </c>
      <c r="G21" s="160"/>
      <c r="H21" s="130">
        <f>SUM(H19:H20)</f>
        <v>0</v>
      </c>
      <c r="I21" s="145"/>
    </row>
    <row r="22" spans="1:10" ht="22.5" customHeight="1" x14ac:dyDescent="0.15"/>
    <row r="23" spans="1:10" ht="22.5" customHeight="1" x14ac:dyDescent="0.15">
      <c r="A23" s="125" t="s">
        <v>197</v>
      </c>
    </row>
    <row r="24" spans="1:10" ht="24.75" customHeight="1" x14ac:dyDescent="0.15">
      <c r="A24" s="194" t="s">
        <v>154</v>
      </c>
      <c r="B24" s="214"/>
      <c r="C24" s="215"/>
      <c r="D24" s="194" t="s">
        <v>132</v>
      </c>
      <c r="E24" s="215"/>
      <c r="F24" s="194" t="s">
        <v>175</v>
      </c>
      <c r="G24" s="215"/>
      <c r="H24" s="194" t="s">
        <v>176</v>
      </c>
      <c r="I24" s="215"/>
    </row>
    <row r="25" spans="1:10" ht="24.75" customHeight="1" x14ac:dyDescent="0.15">
      <c r="A25" s="194" t="s">
        <v>190</v>
      </c>
      <c r="B25" s="214"/>
      <c r="C25" s="215"/>
      <c r="D25" s="130">
        <v>1068537</v>
      </c>
      <c r="E25" s="153" t="s">
        <v>143</v>
      </c>
      <c r="F25" s="167">
        <f>-191000-877537</f>
        <v>-1068537</v>
      </c>
      <c r="G25" s="153" t="s">
        <v>143</v>
      </c>
      <c r="H25" s="166">
        <f>SUM(D25:G25)</f>
        <v>0</v>
      </c>
      <c r="I25" s="154" t="s">
        <v>143</v>
      </c>
      <c r="J25" s="151"/>
    </row>
    <row r="26" spans="1:10" ht="24.75" customHeight="1" x14ac:dyDescent="0.15">
      <c r="A26" s="194" t="s">
        <v>155</v>
      </c>
      <c r="B26" s="214"/>
      <c r="C26" s="215"/>
      <c r="D26" s="130">
        <v>8931463</v>
      </c>
      <c r="E26" s="158"/>
      <c r="F26" s="167">
        <f>191000-9122463</f>
        <v>-8931463</v>
      </c>
      <c r="G26" s="156"/>
      <c r="H26" s="166">
        <f>SUM(D26:G26)</f>
        <v>0</v>
      </c>
      <c r="I26" s="157"/>
      <c r="J26" s="150"/>
    </row>
    <row r="27" spans="1:10" ht="24.75" customHeight="1" x14ac:dyDescent="0.15">
      <c r="A27" s="194" t="s">
        <v>152</v>
      </c>
      <c r="B27" s="214"/>
      <c r="C27" s="215"/>
      <c r="D27" s="130">
        <f>SUM(D25:D26)</f>
        <v>10000000</v>
      </c>
      <c r="E27" s="168"/>
      <c r="F27" s="130">
        <f>SUM(F25:F26)</f>
        <v>-10000000</v>
      </c>
      <c r="G27" s="160"/>
      <c r="H27" s="130">
        <f>SUM(H25:H26)</f>
        <v>0</v>
      </c>
      <c r="I27" s="145"/>
    </row>
    <row r="28" spans="1:10" ht="22.5" customHeight="1" x14ac:dyDescent="0.15"/>
    <row r="29" spans="1:10" ht="24.75" customHeight="1" x14ac:dyDescent="0.15">
      <c r="A29" s="125" t="s">
        <v>198</v>
      </c>
    </row>
    <row r="30" spans="1:10" ht="24.75" customHeight="1" x14ac:dyDescent="0.15">
      <c r="A30" s="194" t="s">
        <v>154</v>
      </c>
      <c r="B30" s="214"/>
      <c r="C30" s="215"/>
      <c r="D30" s="196" t="s">
        <v>132</v>
      </c>
      <c r="E30" s="200"/>
      <c r="F30" s="196" t="s">
        <v>175</v>
      </c>
      <c r="G30" s="200"/>
      <c r="H30" s="196" t="s">
        <v>176</v>
      </c>
      <c r="I30" s="200"/>
    </row>
    <row r="31" spans="1:10" ht="24.75" customHeight="1" x14ac:dyDescent="0.15">
      <c r="A31" s="194" t="s">
        <v>199</v>
      </c>
      <c r="B31" s="214"/>
      <c r="C31" s="215"/>
      <c r="D31" s="169">
        <f>D33-D32</f>
        <v>5210000</v>
      </c>
      <c r="E31" s="154" t="s">
        <v>143</v>
      </c>
      <c r="F31" s="166">
        <f>H31-D31</f>
        <v>-281000</v>
      </c>
      <c r="G31" s="154" t="s">
        <v>143</v>
      </c>
      <c r="H31" s="166">
        <f>H33-H32</f>
        <v>4929000</v>
      </c>
      <c r="I31" s="154" t="s">
        <v>143</v>
      </c>
      <c r="J31" s="152"/>
    </row>
    <row r="32" spans="1:10" ht="24.75" customHeight="1" x14ac:dyDescent="0.15">
      <c r="A32" s="194" t="s">
        <v>155</v>
      </c>
      <c r="B32" s="214"/>
      <c r="C32" s="215"/>
      <c r="D32" s="166">
        <v>1790000</v>
      </c>
      <c r="E32" s="157"/>
      <c r="F32" s="166">
        <f>H32-D32</f>
        <v>281000</v>
      </c>
      <c r="G32" s="157"/>
      <c r="H32" s="166">
        <v>2071000</v>
      </c>
      <c r="I32" s="157"/>
      <c r="J32" s="150"/>
    </row>
    <row r="33" spans="1:10" ht="24.75" customHeight="1" x14ac:dyDescent="0.15">
      <c r="A33" s="194" t="s">
        <v>152</v>
      </c>
      <c r="B33" s="214"/>
      <c r="C33" s="215"/>
      <c r="D33" s="130">
        <v>7000000</v>
      </c>
      <c r="E33" s="161"/>
      <c r="F33" s="130">
        <f>SUM(F31:F32)</f>
        <v>0</v>
      </c>
      <c r="G33" s="161"/>
      <c r="H33" s="166">
        <f>D33</f>
        <v>7000000</v>
      </c>
      <c r="I33" s="145"/>
    </row>
    <row r="36" spans="1:10" ht="24.75" customHeight="1" x14ac:dyDescent="0.15">
      <c r="J36" s="150"/>
    </row>
    <row r="37" spans="1:10" ht="24.75" customHeight="1" x14ac:dyDescent="0.15">
      <c r="J37" s="152"/>
    </row>
    <row r="38" spans="1:10" ht="24.75" customHeight="1" x14ac:dyDescent="0.15">
      <c r="J38" s="151"/>
    </row>
  </sheetData>
  <mergeCells count="40">
    <mergeCell ref="H30:I30"/>
    <mergeCell ref="A31:C31"/>
    <mergeCell ref="A32:C32"/>
    <mergeCell ref="A33:C33"/>
    <mergeCell ref="A25:C25"/>
    <mergeCell ref="A26:C26"/>
    <mergeCell ref="A27:C27"/>
    <mergeCell ref="A30:C30"/>
    <mergeCell ref="D30:E30"/>
    <mergeCell ref="F30:G30"/>
    <mergeCell ref="A24:C24"/>
    <mergeCell ref="D24:E24"/>
    <mergeCell ref="F24:G24"/>
    <mergeCell ref="H24:I24"/>
    <mergeCell ref="A11:C11"/>
    <mergeCell ref="A12:C12"/>
    <mergeCell ref="A13:C13"/>
    <mergeCell ref="A14:C14"/>
    <mergeCell ref="A18:C18"/>
    <mergeCell ref="D18:E18"/>
    <mergeCell ref="F18:G18"/>
    <mergeCell ref="H18:I18"/>
    <mergeCell ref="A19:C19"/>
    <mergeCell ref="A20:C20"/>
    <mergeCell ref="A21:C21"/>
    <mergeCell ref="A10:C10"/>
    <mergeCell ref="D10:E10"/>
    <mergeCell ref="F10:G10"/>
    <mergeCell ref="H10:I10"/>
    <mergeCell ref="A3:C3"/>
    <mergeCell ref="D3:E3"/>
    <mergeCell ref="F3:G3"/>
    <mergeCell ref="H3:I3"/>
    <mergeCell ref="A4:C4"/>
    <mergeCell ref="A5:C5"/>
    <mergeCell ref="A6:C6"/>
    <mergeCell ref="A9:C9"/>
    <mergeCell ref="D9:E9"/>
    <mergeCell ref="F9:G9"/>
    <mergeCell ref="H9:I9"/>
  </mergeCells>
  <phoneticPr fontId="1"/>
  <pageMargins left="0.98425196850393704" right="0.98425196850393704" top="0.98425196850393704" bottom="0.78740157480314965" header="0.51181102362204722" footer="0.51181102362204722"/>
  <pageSetup paperSize="9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4</vt:i4>
      </vt:variant>
    </vt:vector>
  </HeadingPairs>
  <TitlesOfParts>
    <vt:vector size="11" baseType="lpstr">
      <vt:lpstr>中表紙  (実質収支)</vt:lpstr>
      <vt:lpstr>実質収支</vt:lpstr>
      <vt:lpstr>中表紙  (財産)</vt:lpstr>
      <vt:lpstr>財産</vt:lpstr>
      <vt:lpstr>財産（１）</vt:lpstr>
      <vt:lpstr>財産（２）</vt:lpstr>
      <vt:lpstr>財産（３）</vt:lpstr>
      <vt:lpstr>財産!Print_Area</vt:lpstr>
      <vt:lpstr>'財産（１）'!Print_Area</vt:lpstr>
      <vt:lpstr>'財産（２）'!Print_Area</vt:lpstr>
      <vt:lpstr>'財産（３）'!Print_Area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