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_文書\統計班\030県統計\03人口\千葉県毎月常住人口調査\HP掲載用\★R2.10～確報版\"/>
    </mc:Choice>
  </mc:AlternateContent>
  <xr:revisionPtr revIDLastSave="0" documentId="13_ncr:1_{901E9D66-8B1D-41EE-8526-A0F16DF1E0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2.10～(確報値)" sheetId="2" r:id="rId1"/>
  </sheets>
  <definedNames>
    <definedName name="_xlnm.Print_Area" localSheetId="0">'R2.10～(確報値)'!$A$3:$S$68</definedName>
    <definedName name="_xlnm.Print_Titles" localSheetId="0">'R2.10～(確報値)'!$1:$10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2" l="1"/>
  <c r="S11" i="2" s="1"/>
  <c r="J11" i="2"/>
  <c r="G11" i="2"/>
  <c r="B11" i="2"/>
  <c r="P12" i="2"/>
  <c r="O12" i="2"/>
  <c r="L11" i="2" l="1"/>
  <c r="G12" i="2"/>
  <c r="B13" i="2"/>
  <c r="Q13" i="2"/>
  <c r="S13" i="2" s="1"/>
  <c r="J13" i="2"/>
  <c r="G13" i="2"/>
  <c r="L13" i="2" s="1"/>
  <c r="B12" i="2"/>
  <c r="B14" i="2"/>
  <c r="B15" i="2"/>
  <c r="Q12" i="2" l="1"/>
  <c r="S12" i="2" s="1"/>
  <c r="J12" i="2"/>
  <c r="Q14" i="2"/>
  <c r="S14" i="2" s="1"/>
  <c r="J14" i="2"/>
  <c r="G14" i="2"/>
  <c r="Q15" i="2"/>
  <c r="S15" i="2" s="1"/>
  <c r="J15" i="2"/>
  <c r="G15" i="2"/>
  <c r="L15" i="2" s="1"/>
  <c r="G16" i="2"/>
  <c r="B16" i="2"/>
  <c r="L12" i="2" l="1"/>
  <c r="L14" i="2"/>
  <c r="Q17" i="2"/>
  <c r="S17" i="2" s="1"/>
  <c r="J17" i="2"/>
  <c r="G17" i="2"/>
  <c r="B17" i="2"/>
  <c r="B18" i="2"/>
  <c r="B19" i="2"/>
  <c r="G18" i="2"/>
  <c r="J18" i="2"/>
  <c r="L18" i="2"/>
  <c r="Q18" i="2"/>
  <c r="S18" i="2" s="1"/>
  <c r="G19" i="2"/>
  <c r="J19" i="2"/>
  <c r="Q19" i="2"/>
  <c r="S19" i="2" s="1"/>
  <c r="Q16" i="2"/>
  <c r="S16" i="2" s="1"/>
  <c r="J16" i="2"/>
  <c r="Q20" i="2"/>
  <c r="S20" i="2" s="1"/>
  <c r="J20" i="2"/>
  <c r="G20" i="2"/>
  <c r="B20" i="2"/>
  <c r="L17" i="2" l="1"/>
  <c r="L16" i="2"/>
  <c r="L19" i="2"/>
  <c r="L20" i="2"/>
  <c r="Q21" i="2"/>
  <c r="S21" i="2" s="1"/>
  <c r="J21" i="2"/>
  <c r="G21" i="2"/>
  <c r="B21" i="2"/>
  <c r="Q22" i="2"/>
  <c r="S22" i="2" s="1"/>
  <c r="J22" i="2"/>
  <c r="G22" i="2"/>
  <c r="L22" i="2" s="1"/>
  <c r="B22" i="2"/>
  <c r="B23" i="2"/>
  <c r="Q24" i="2"/>
  <c r="S24" i="2" s="1"/>
  <c r="J24" i="2"/>
  <c r="G24" i="2"/>
  <c r="B24" i="2"/>
  <c r="Q25" i="2"/>
  <c r="S25" i="2" s="1"/>
  <c r="J25" i="2"/>
  <c r="G25" i="2"/>
  <c r="B25" i="2"/>
  <c r="Q26" i="2"/>
  <c r="S26" i="2" s="1"/>
  <c r="J26" i="2"/>
  <c r="G26" i="2"/>
  <c r="B26" i="2"/>
  <c r="Q27" i="2"/>
  <c r="S27" i="2" s="1"/>
  <c r="J27" i="2"/>
  <c r="G27" i="2"/>
  <c r="B27" i="2"/>
  <c r="L26" i="2" l="1"/>
  <c r="L24" i="2"/>
  <c r="L21" i="2"/>
  <c r="L25" i="2"/>
  <c r="L27" i="2"/>
  <c r="Q28" i="2"/>
  <c r="S28" i="2" s="1"/>
  <c r="J28" i="2"/>
  <c r="G28" i="2"/>
  <c r="B28" i="2"/>
  <c r="L28" i="2" l="1"/>
  <c r="Q29" i="2"/>
  <c r="S29" i="2" s="1"/>
  <c r="J29" i="2"/>
  <c r="G29" i="2"/>
  <c r="B29" i="2"/>
  <c r="L29" i="2" l="1"/>
  <c r="Q30" i="2"/>
  <c r="S30" i="2" s="1"/>
  <c r="J30" i="2"/>
  <c r="G30" i="2"/>
  <c r="B30" i="2"/>
  <c r="L30" i="2" l="1"/>
  <c r="Q31" i="2"/>
  <c r="S31" i="2" s="1"/>
  <c r="J31" i="2"/>
  <c r="G31" i="2"/>
  <c r="B31" i="2"/>
  <c r="L31" i="2" l="1"/>
  <c r="Q32" i="2"/>
  <c r="S32" i="2" s="1"/>
  <c r="J32" i="2"/>
  <c r="G32" i="2"/>
  <c r="B32" i="2"/>
  <c r="L32" i="2" l="1"/>
  <c r="Q33" i="2"/>
  <c r="S33" i="2" s="1"/>
  <c r="J33" i="2"/>
  <c r="G33" i="2"/>
  <c r="B33" i="2"/>
  <c r="L33" i="2" l="1"/>
  <c r="J23" i="2"/>
  <c r="Q34" i="2"/>
  <c r="S34" i="2" s="1"/>
  <c r="J34" i="2"/>
  <c r="G34" i="2"/>
  <c r="B34" i="2"/>
  <c r="L34" i="2" l="1"/>
  <c r="Q23" i="2" l="1"/>
  <c r="S23" i="2" s="1"/>
  <c r="Q35" i="2"/>
  <c r="S35" i="2" s="1"/>
  <c r="Q36" i="2"/>
  <c r="J35" i="2"/>
  <c r="G23" i="2"/>
  <c r="G35" i="2"/>
  <c r="B35" i="2"/>
  <c r="B36" i="2"/>
  <c r="G37" i="2"/>
  <c r="L35" i="2" l="1"/>
  <c r="L23" i="2"/>
  <c r="S36" i="2"/>
  <c r="J36" i="2"/>
  <c r="G36" i="2"/>
  <c r="L36" i="2" l="1"/>
  <c r="Q37" i="2"/>
  <c r="S37" i="2" s="1"/>
  <c r="J37" i="2"/>
  <c r="B37" i="2"/>
  <c r="L37" i="2" l="1"/>
  <c r="Q38" i="2"/>
  <c r="S38" i="2" s="1"/>
  <c r="J38" i="2"/>
  <c r="G38" i="2"/>
  <c r="B38" i="2"/>
  <c r="L38" i="2" l="1"/>
  <c r="Q39" i="2"/>
  <c r="S39" i="2" s="1"/>
  <c r="J39" i="2"/>
  <c r="G39" i="2"/>
  <c r="B39" i="2"/>
  <c r="L39" i="2" l="1"/>
  <c r="Q40" i="2"/>
  <c r="S40" i="2" s="1"/>
  <c r="J40" i="2"/>
  <c r="G40" i="2"/>
  <c r="B40" i="2"/>
  <c r="L40" i="2" l="1"/>
  <c r="G41" i="2"/>
  <c r="Q41" i="2"/>
  <c r="S41" i="2" s="1"/>
  <c r="J41" i="2"/>
  <c r="B41" i="2"/>
  <c r="L41" i="2" l="1"/>
  <c r="Q42" i="2"/>
  <c r="S42" i="2" s="1"/>
  <c r="J42" i="2"/>
  <c r="G42" i="2"/>
  <c r="B42" i="2"/>
  <c r="L42" i="2" l="1"/>
  <c r="Q43" i="2"/>
  <c r="S43" i="2" s="1"/>
  <c r="J43" i="2"/>
  <c r="G43" i="2"/>
  <c r="B43" i="2"/>
  <c r="L43" i="2" l="1"/>
  <c r="Q44" i="2"/>
  <c r="S44" i="2" s="1"/>
  <c r="J44" i="2"/>
  <c r="G44" i="2"/>
  <c r="B44" i="2"/>
  <c r="L44" i="2" l="1"/>
  <c r="Q45" i="2"/>
  <c r="S45" i="2" s="1"/>
  <c r="J45" i="2"/>
  <c r="G45" i="2"/>
  <c r="B45" i="2"/>
  <c r="L45" i="2" l="1"/>
  <c r="Q46" i="2"/>
  <c r="S46" i="2" s="1"/>
  <c r="J46" i="2"/>
  <c r="G46" i="2"/>
  <c r="B46" i="2"/>
  <c r="L46" i="2" l="1"/>
  <c r="Q47" i="2"/>
  <c r="S47" i="2" s="1"/>
  <c r="J47" i="2"/>
  <c r="G47" i="2"/>
  <c r="B47" i="2"/>
  <c r="L47" i="2" l="1"/>
  <c r="Q48" i="2"/>
  <c r="S48" i="2" s="1"/>
  <c r="J48" i="2"/>
  <c r="G48" i="2"/>
  <c r="B48" i="2"/>
  <c r="L48" i="2" l="1"/>
  <c r="Q49" i="2"/>
  <c r="S49" i="2" s="1"/>
  <c r="J49" i="2"/>
  <c r="G49" i="2"/>
  <c r="B49" i="2"/>
  <c r="L49" i="2" l="1"/>
  <c r="Q50" i="2"/>
  <c r="S50" i="2" s="1"/>
  <c r="J50" i="2"/>
  <c r="G50" i="2"/>
  <c r="B50" i="2"/>
  <c r="L50" i="2" l="1"/>
  <c r="Q51" i="2"/>
  <c r="S51" i="2" s="1"/>
  <c r="J51" i="2"/>
  <c r="G51" i="2"/>
  <c r="B51" i="2"/>
  <c r="L51" i="2" l="1"/>
  <c r="B62" i="2"/>
  <c r="B65" i="2"/>
  <c r="Q52" i="2" l="1"/>
  <c r="S52" i="2" s="1"/>
  <c r="J52" i="2"/>
  <c r="G52" i="2"/>
  <c r="B52" i="2"/>
  <c r="L52" i="2" l="1"/>
  <c r="Q53" i="2"/>
  <c r="S53" i="2" s="1"/>
  <c r="J53" i="2"/>
  <c r="G53" i="2"/>
  <c r="B53" i="2"/>
  <c r="L53" i="2" l="1"/>
  <c r="G54" i="2"/>
  <c r="B54" i="2" l="1"/>
  <c r="J54" i="2"/>
  <c r="L54" i="2" s="1"/>
  <c r="Q54" i="2"/>
  <c r="S54" i="2" s="1"/>
  <c r="B55" i="2"/>
  <c r="Q55" i="2" l="1"/>
  <c r="S55" i="2" s="1"/>
  <c r="J55" i="2"/>
  <c r="G55" i="2"/>
  <c r="L55" i="2" l="1"/>
  <c r="Q65" i="2"/>
  <c r="S65" i="2" s="1"/>
  <c r="J65" i="2"/>
  <c r="G65" i="2"/>
  <c r="L65" i="2" l="1"/>
  <c r="B58" i="2"/>
  <c r="B59" i="2"/>
  <c r="B60" i="2"/>
  <c r="B61" i="2"/>
  <c r="G59" i="2" l="1"/>
  <c r="Q64" i="2"/>
  <c r="S64" i="2" s="1"/>
  <c r="J64" i="2"/>
  <c r="G64" i="2"/>
  <c r="B64" i="2"/>
  <c r="Q63" i="2"/>
  <c r="S63" i="2" s="1"/>
  <c r="J63" i="2"/>
  <c r="G63" i="2"/>
  <c r="B63" i="2"/>
  <c r="Q62" i="2"/>
  <c r="S62" i="2" s="1"/>
  <c r="J62" i="2"/>
  <c r="G62" i="2"/>
  <c r="Q61" i="2"/>
  <c r="S61" i="2" s="1"/>
  <c r="J61" i="2"/>
  <c r="G61" i="2"/>
  <c r="Q60" i="2"/>
  <c r="S60" i="2" s="1"/>
  <c r="J60" i="2"/>
  <c r="G60" i="2"/>
  <c r="Q59" i="2"/>
  <c r="S59" i="2" s="1"/>
  <c r="J59" i="2"/>
  <c r="Q58" i="2"/>
  <c r="S58" i="2" s="1"/>
  <c r="J58" i="2"/>
  <c r="G58" i="2"/>
  <c r="Q57" i="2"/>
  <c r="S57" i="2" s="1"/>
  <c r="J57" i="2"/>
  <c r="G57" i="2"/>
  <c r="B57" i="2"/>
  <c r="Q56" i="2"/>
  <c r="S56" i="2" s="1"/>
  <c r="J56" i="2"/>
  <c r="G56" i="2"/>
  <c r="B56" i="2"/>
  <c r="L63" i="2" l="1"/>
  <c r="L64" i="2"/>
  <c r="L58" i="2"/>
  <c r="L60" i="2"/>
  <c r="L61" i="2"/>
  <c r="L62" i="2"/>
  <c r="L59" i="2"/>
  <c r="L56" i="2"/>
  <c r="L57" i="2"/>
</calcChain>
</file>

<file path=xl/sharedStrings.xml><?xml version="1.0" encoding="utf-8"?>
<sst xmlns="http://schemas.openxmlformats.org/spreadsheetml/2006/main" count="85" uniqueCount="76">
  <si>
    <t>人口</t>
  </si>
  <si>
    <t>世帯</t>
  </si>
  <si>
    <t>総数</t>
  </si>
  <si>
    <t>男</t>
  </si>
  <si>
    <t>女</t>
  </si>
  <si>
    <t>自然動態</t>
  </si>
  <si>
    <t>社会動態</t>
  </si>
  <si>
    <t>自然
動態</t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</si>
  <si>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</si>
  <si>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</si>
  <si>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</si>
  <si>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</si>
  <si>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</si>
  <si>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その他の
増減数</t>
    <rPh sb="5" eb="7">
      <t>ゾウゲン</t>
    </rPh>
    <rPh sb="7" eb="8">
      <t>スウ</t>
    </rPh>
    <phoneticPr fontId="1"/>
  </si>
  <si>
    <t>月間
増減</t>
    <phoneticPr fontId="1"/>
  </si>
  <si>
    <t>前月中の移動</t>
    <rPh sb="4" eb="6">
      <t>イドウ</t>
    </rPh>
    <phoneticPr fontId="1"/>
  </si>
  <si>
    <t>前月中の移動</t>
    <phoneticPr fontId="1"/>
  </si>
  <si>
    <t>月</t>
    <phoneticPr fontId="1"/>
  </si>
  <si>
    <t>「その他の増減数」は、職権による住民票等の記載・消除など移動に含められないものをいう。</t>
    <phoneticPr fontId="1"/>
  </si>
  <si>
    <t>令和2年10月</t>
    <rPh sb="0" eb="2">
      <t>レイワ</t>
    </rPh>
    <rPh sb="3" eb="4">
      <t>ネン</t>
    </rPh>
    <phoneticPr fontId="5"/>
  </si>
  <si>
    <t>令和3年7月</t>
    <phoneticPr fontId="5"/>
  </si>
  <si>
    <t>令和3年6月</t>
    <rPh sb="0" eb="2">
      <t>レイワ</t>
    </rPh>
    <rPh sb="3" eb="4">
      <t>ネン</t>
    </rPh>
    <phoneticPr fontId="5"/>
  </si>
  <si>
    <t>令和3年5月</t>
    <phoneticPr fontId="5"/>
  </si>
  <si>
    <t>令和3年4月</t>
    <rPh sb="0" eb="2">
      <t>レイワ</t>
    </rPh>
    <rPh sb="3" eb="4">
      <t>ネン</t>
    </rPh>
    <phoneticPr fontId="5"/>
  </si>
  <si>
    <t>令和3年3月</t>
    <phoneticPr fontId="5"/>
  </si>
  <si>
    <t>令和3年2月</t>
    <rPh sb="0" eb="2">
      <t>レイワ</t>
    </rPh>
    <rPh sb="3" eb="4">
      <t>ネン</t>
    </rPh>
    <phoneticPr fontId="5"/>
  </si>
  <si>
    <t>令和2年12月</t>
    <rPh sb="0" eb="2">
      <t>レイワ</t>
    </rPh>
    <phoneticPr fontId="5"/>
  </si>
  <si>
    <t>令和2年11月</t>
    <rPh sb="0" eb="2">
      <t>レイワ</t>
    </rPh>
    <rPh sb="3" eb="4">
      <t>ネン</t>
    </rPh>
    <phoneticPr fontId="5"/>
  </si>
  <si>
    <t>令和3年1月</t>
    <rPh sb="0" eb="2">
      <t>レイワ</t>
    </rPh>
    <rPh sb="3" eb="4">
      <t>ネン</t>
    </rPh>
    <phoneticPr fontId="5"/>
  </si>
  <si>
    <t>令和3年8月</t>
    <phoneticPr fontId="5"/>
  </si>
  <si>
    <t>令和3年9月</t>
    <rPh sb="0" eb="2">
      <t>レイワ</t>
    </rPh>
    <rPh sb="3" eb="4">
      <t>ネン</t>
    </rPh>
    <rPh sb="5" eb="6">
      <t>ガツ</t>
    </rPh>
    <phoneticPr fontId="5"/>
  </si>
  <si>
    <t>令和3年10月</t>
    <rPh sb="0" eb="2">
      <t>レイワ</t>
    </rPh>
    <rPh sb="3" eb="4">
      <t>ネン</t>
    </rPh>
    <rPh sb="6" eb="7">
      <t>ガツ</t>
    </rPh>
    <phoneticPr fontId="5"/>
  </si>
  <si>
    <t>令和3年11月</t>
    <rPh sb="0" eb="2">
      <t>レイワ</t>
    </rPh>
    <rPh sb="3" eb="4">
      <t>ネン</t>
    </rPh>
    <rPh sb="6" eb="7">
      <t>ガツ</t>
    </rPh>
    <phoneticPr fontId="5"/>
  </si>
  <si>
    <t>令和2年国勢調査確報結果を基準として、住民基本台帳の移動件数を加減して集計した人口を表しています（毎月1日現在）</t>
    <rPh sb="8" eb="10">
      <t>カクホウ</t>
    </rPh>
    <phoneticPr fontId="5"/>
  </si>
  <si>
    <t>令和3年12月</t>
    <rPh sb="0" eb="2">
      <t>レイワ</t>
    </rPh>
    <rPh sb="3" eb="4">
      <t>ネン</t>
    </rPh>
    <rPh sb="6" eb="7">
      <t>ガツ</t>
    </rPh>
    <phoneticPr fontId="5"/>
  </si>
  <si>
    <t>令和4年1月</t>
    <rPh sb="0" eb="2">
      <t>レイワ</t>
    </rPh>
    <rPh sb="3" eb="4">
      <t>ネン</t>
    </rPh>
    <rPh sb="5" eb="6">
      <t>ガツ</t>
    </rPh>
    <phoneticPr fontId="5"/>
  </si>
  <si>
    <t>令和4年2月</t>
    <rPh sb="0" eb="2">
      <t>レイワ</t>
    </rPh>
    <rPh sb="3" eb="4">
      <t>ネン</t>
    </rPh>
    <rPh sb="5" eb="6">
      <t>ガツ</t>
    </rPh>
    <phoneticPr fontId="5"/>
  </si>
  <si>
    <t>令和4年3月</t>
    <rPh sb="0" eb="2">
      <t>レイワ</t>
    </rPh>
    <rPh sb="3" eb="4">
      <t>ネン</t>
    </rPh>
    <rPh sb="5" eb="6">
      <t>ガツ</t>
    </rPh>
    <phoneticPr fontId="5"/>
  </si>
  <si>
    <t>令和4年4月</t>
    <rPh sb="0" eb="2">
      <t>レイワ</t>
    </rPh>
    <rPh sb="3" eb="4">
      <t>ネン</t>
    </rPh>
    <rPh sb="5" eb="6">
      <t>ガツ</t>
    </rPh>
    <phoneticPr fontId="5"/>
  </si>
  <si>
    <t>令和4年5月</t>
    <rPh sb="0" eb="2">
      <t>レイワ</t>
    </rPh>
    <rPh sb="3" eb="4">
      <t>ネン</t>
    </rPh>
    <rPh sb="5" eb="6">
      <t>ガツ</t>
    </rPh>
    <phoneticPr fontId="5"/>
  </si>
  <si>
    <t>令和4年6月</t>
    <rPh sb="0" eb="2">
      <t>レイワ</t>
    </rPh>
    <rPh sb="3" eb="4">
      <t>ネン</t>
    </rPh>
    <rPh sb="5" eb="6">
      <t>ガツ</t>
    </rPh>
    <phoneticPr fontId="5"/>
  </si>
  <si>
    <t>令和4年7月</t>
    <rPh sb="0" eb="2">
      <t>レイワ</t>
    </rPh>
    <rPh sb="3" eb="4">
      <t>ネン</t>
    </rPh>
    <rPh sb="5" eb="6">
      <t>ガツ</t>
    </rPh>
    <phoneticPr fontId="5"/>
  </si>
  <si>
    <t>令和4年8月</t>
    <rPh sb="0" eb="2">
      <t>レイワ</t>
    </rPh>
    <rPh sb="3" eb="4">
      <t>ネン</t>
    </rPh>
    <rPh sb="5" eb="6">
      <t>ガツ</t>
    </rPh>
    <phoneticPr fontId="5"/>
  </si>
  <si>
    <t>令和4年9月</t>
    <rPh sb="0" eb="2">
      <t>レイワ</t>
    </rPh>
    <rPh sb="3" eb="4">
      <t>ネン</t>
    </rPh>
    <rPh sb="5" eb="6">
      <t>ガツ</t>
    </rPh>
    <phoneticPr fontId="5"/>
  </si>
  <si>
    <t>令和4年10月</t>
    <rPh sb="0" eb="2">
      <t>レイワ</t>
    </rPh>
    <rPh sb="3" eb="4">
      <t>ネン</t>
    </rPh>
    <rPh sb="6" eb="7">
      <t>ガツ</t>
    </rPh>
    <phoneticPr fontId="5"/>
  </si>
  <si>
    <t>令和4年11月</t>
    <rPh sb="0" eb="2">
      <t>レイワ</t>
    </rPh>
    <rPh sb="3" eb="4">
      <t>ネン</t>
    </rPh>
    <rPh sb="6" eb="7">
      <t>ガツ</t>
    </rPh>
    <phoneticPr fontId="5"/>
  </si>
  <si>
    <t>令和4年12月</t>
    <rPh sb="0" eb="2">
      <t>レイワ</t>
    </rPh>
    <rPh sb="3" eb="4">
      <t>ネン</t>
    </rPh>
    <rPh sb="6" eb="7">
      <t>ガツ</t>
    </rPh>
    <phoneticPr fontId="5"/>
  </si>
  <si>
    <t>令和5年1月</t>
    <rPh sb="0" eb="2">
      <t>レイワ</t>
    </rPh>
    <rPh sb="3" eb="4">
      <t>ネン</t>
    </rPh>
    <rPh sb="5" eb="6">
      <t>ガツ</t>
    </rPh>
    <phoneticPr fontId="5"/>
  </si>
  <si>
    <t>令和5年2月</t>
    <rPh sb="0" eb="2">
      <t>レイワ</t>
    </rPh>
    <rPh sb="3" eb="4">
      <t>ネン</t>
    </rPh>
    <rPh sb="5" eb="6">
      <t>ガツ</t>
    </rPh>
    <phoneticPr fontId="5"/>
  </si>
  <si>
    <t>令和5年3月</t>
    <rPh sb="0" eb="2">
      <t>レイワ</t>
    </rPh>
    <rPh sb="3" eb="4">
      <t>ネン</t>
    </rPh>
    <rPh sb="5" eb="6">
      <t>ガツ</t>
    </rPh>
    <phoneticPr fontId="5"/>
  </si>
  <si>
    <t>令和5年4月</t>
    <rPh sb="0" eb="2">
      <t>レイワ</t>
    </rPh>
    <rPh sb="3" eb="4">
      <t>ネン</t>
    </rPh>
    <rPh sb="5" eb="6">
      <t>ガツ</t>
    </rPh>
    <phoneticPr fontId="5"/>
  </si>
  <si>
    <t>令和5年5月</t>
    <rPh sb="0" eb="2">
      <t>レイワ</t>
    </rPh>
    <rPh sb="3" eb="4">
      <t>ネン</t>
    </rPh>
    <rPh sb="5" eb="6">
      <t>ガツ</t>
    </rPh>
    <phoneticPr fontId="5"/>
  </si>
  <si>
    <t>令和5年6月</t>
    <rPh sb="0" eb="2">
      <t>レイワ</t>
    </rPh>
    <rPh sb="3" eb="4">
      <t>ネン</t>
    </rPh>
    <rPh sb="5" eb="6">
      <t>ガツ</t>
    </rPh>
    <phoneticPr fontId="5"/>
  </si>
  <si>
    <t>令和5年7月</t>
    <rPh sb="0" eb="2">
      <t>レイワ</t>
    </rPh>
    <rPh sb="3" eb="4">
      <t>ネン</t>
    </rPh>
    <rPh sb="5" eb="6">
      <t>ガツ</t>
    </rPh>
    <phoneticPr fontId="5"/>
  </si>
  <si>
    <t>令和5年8月</t>
    <rPh sb="0" eb="2">
      <t>レイワ</t>
    </rPh>
    <rPh sb="3" eb="4">
      <t>ネン</t>
    </rPh>
    <rPh sb="5" eb="6">
      <t>ガツ</t>
    </rPh>
    <phoneticPr fontId="5"/>
  </si>
  <si>
    <t>令和5年9月</t>
    <rPh sb="0" eb="2">
      <t>レイワ</t>
    </rPh>
    <rPh sb="3" eb="4">
      <t>ネン</t>
    </rPh>
    <rPh sb="5" eb="6">
      <t>ガツ</t>
    </rPh>
    <phoneticPr fontId="5"/>
  </si>
  <si>
    <t>令和5年10月</t>
    <rPh sb="0" eb="2">
      <t>レイワ</t>
    </rPh>
    <rPh sb="3" eb="4">
      <t>ネン</t>
    </rPh>
    <rPh sb="6" eb="7">
      <t>ガツ</t>
    </rPh>
    <phoneticPr fontId="5"/>
  </si>
  <si>
    <t>令和5年11月</t>
    <rPh sb="0" eb="2">
      <t>レイワ</t>
    </rPh>
    <rPh sb="3" eb="4">
      <t>ネン</t>
    </rPh>
    <rPh sb="6" eb="7">
      <t>ガツ</t>
    </rPh>
    <phoneticPr fontId="5"/>
  </si>
  <si>
    <t>令和5年12月</t>
    <rPh sb="0" eb="2">
      <t>レイワ</t>
    </rPh>
    <rPh sb="3" eb="4">
      <t>ネン</t>
    </rPh>
    <rPh sb="6" eb="7">
      <t>ガツ</t>
    </rPh>
    <phoneticPr fontId="5"/>
  </si>
  <si>
    <t>令和6年1月</t>
    <rPh sb="0" eb="2">
      <t>レイワ</t>
    </rPh>
    <rPh sb="3" eb="4">
      <t>ネン</t>
    </rPh>
    <rPh sb="5" eb="6">
      <t>ガツ</t>
    </rPh>
    <phoneticPr fontId="5"/>
  </si>
  <si>
    <t>令和6年2月</t>
    <rPh sb="0" eb="2">
      <t>レイワ</t>
    </rPh>
    <rPh sb="3" eb="4">
      <t>ネン</t>
    </rPh>
    <rPh sb="5" eb="6">
      <t>ガツ</t>
    </rPh>
    <phoneticPr fontId="5"/>
  </si>
  <si>
    <t>令和6年3月</t>
    <rPh sb="0" eb="2">
      <t>レイワ</t>
    </rPh>
    <rPh sb="3" eb="4">
      <t>ネン</t>
    </rPh>
    <rPh sb="5" eb="6">
      <t>ガツ</t>
    </rPh>
    <phoneticPr fontId="5"/>
  </si>
  <si>
    <t>令和6年4月</t>
    <rPh sb="0" eb="2">
      <t>レイワ</t>
    </rPh>
    <rPh sb="3" eb="4">
      <t>ネン</t>
    </rPh>
    <rPh sb="5" eb="6">
      <t>ガツ</t>
    </rPh>
    <phoneticPr fontId="5"/>
  </si>
  <si>
    <t>令和6年5月</t>
    <rPh sb="0" eb="2">
      <t>レイワ</t>
    </rPh>
    <rPh sb="3" eb="4">
      <t>ネン</t>
    </rPh>
    <rPh sb="5" eb="6">
      <t>ガツ</t>
    </rPh>
    <phoneticPr fontId="5"/>
  </si>
  <si>
    <t>令和6年6月</t>
    <rPh sb="0" eb="2">
      <t>レイワ</t>
    </rPh>
    <rPh sb="3" eb="4">
      <t>ネン</t>
    </rPh>
    <rPh sb="5" eb="6">
      <t>ガツ</t>
    </rPh>
    <phoneticPr fontId="5"/>
  </si>
  <si>
    <t>令和6年7月</t>
    <rPh sb="0" eb="2">
      <t>レイワ</t>
    </rPh>
    <rPh sb="3" eb="4">
      <t>ネン</t>
    </rPh>
    <rPh sb="5" eb="6">
      <t>ガツ</t>
    </rPh>
    <phoneticPr fontId="5"/>
  </si>
  <si>
    <t>令和6年8月</t>
    <rPh sb="0" eb="2">
      <t>レイワ</t>
    </rPh>
    <rPh sb="3" eb="4">
      <t>ネン</t>
    </rPh>
    <rPh sb="5" eb="6">
      <t>ガツ</t>
    </rPh>
    <phoneticPr fontId="5"/>
  </si>
  <si>
    <t>令和6年9月</t>
    <rPh sb="0" eb="2">
      <t>レイワ</t>
    </rPh>
    <rPh sb="3" eb="4">
      <t>ネン</t>
    </rPh>
    <rPh sb="5" eb="6">
      <t>ガツ</t>
    </rPh>
    <phoneticPr fontId="5"/>
  </si>
  <si>
    <t>令和6年10月</t>
    <rPh sb="0" eb="2">
      <t>レイワ</t>
    </rPh>
    <rPh sb="3" eb="4">
      <t>ネン</t>
    </rPh>
    <rPh sb="6" eb="7">
      <t>ガツ</t>
    </rPh>
    <phoneticPr fontId="5"/>
  </si>
  <si>
    <t>令和6年11月</t>
    <rPh sb="0" eb="2">
      <t>レイワ</t>
    </rPh>
    <rPh sb="3" eb="4">
      <t>ネン</t>
    </rPh>
    <rPh sb="6" eb="7">
      <t>ガツ</t>
    </rPh>
    <phoneticPr fontId="5"/>
  </si>
  <si>
    <t>令和6年12月</t>
    <rPh sb="0" eb="2">
      <t>レイワ</t>
    </rPh>
    <rPh sb="3" eb="4">
      <t>ネン</t>
    </rPh>
    <rPh sb="6" eb="7">
      <t>ガツ</t>
    </rPh>
    <phoneticPr fontId="5"/>
  </si>
  <si>
    <t>令和7年1月</t>
    <rPh sb="0" eb="2">
      <t>レイワ</t>
    </rPh>
    <rPh sb="3" eb="4">
      <t>ネン</t>
    </rPh>
    <rPh sb="5" eb="6">
      <t>ガツ</t>
    </rPh>
    <phoneticPr fontId="5"/>
  </si>
  <si>
    <t>令和7年2月</t>
    <rPh sb="0" eb="2">
      <t>レイワ</t>
    </rPh>
    <rPh sb="3" eb="4">
      <t>ネン</t>
    </rPh>
    <rPh sb="5" eb="6">
      <t>ガツ</t>
    </rPh>
    <phoneticPr fontId="5"/>
  </si>
  <si>
    <t>令和7年3月</t>
    <rPh sb="0" eb="2">
      <t>レイワ</t>
    </rPh>
    <rPh sb="3" eb="4">
      <t>ネン</t>
    </rPh>
    <rPh sb="5" eb="6">
      <t>ガツ</t>
    </rPh>
    <phoneticPr fontId="5"/>
  </si>
  <si>
    <t>令和7年4月</t>
    <rPh sb="0" eb="2">
      <t>レイワ</t>
    </rPh>
    <rPh sb="3" eb="4">
      <t>ネン</t>
    </rPh>
    <rPh sb="5" eb="6">
      <t>ガツ</t>
    </rPh>
    <phoneticPr fontId="5"/>
  </si>
  <si>
    <t>常住人口（令和２年１０月～令和７年４月）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</si>
</sst>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thin">
        <color indexed="64"/>
      </top>
      <bottom style="hair">
        <color theme="0"/>
      </bottom>
      <diagonal/>
    </border>
    <border>
      <left/>
      <right/>
      <top style="thin">
        <color indexed="64"/>
      </top>
      <bottom style="hair">
        <color theme="0"/>
      </bottom>
      <diagonal/>
    </border>
    <border>
      <left/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3" fontId="0" fillId="0" borderId="0" xfId="0" applyNumberFormat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8" fontId="4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1" applyNumberFormat="1" applyFont="1" applyBorder="1">
      <alignment vertical="center"/>
    </xf>
    <xf numFmtId="3" fontId="4" fillId="0" borderId="2" xfId="0" applyNumberFormat="1" applyFont="1" applyBorder="1" applyAlignment="1">
      <alignment horizontal="right" vertical="center" wrapText="1"/>
    </xf>
    <xf numFmtId="38" fontId="4" fillId="0" borderId="2" xfId="1" applyFon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38" fontId="4" fillId="0" borderId="2" xfId="1" applyFont="1" applyFill="1" applyBorder="1">
      <alignment vertical="center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1" xfId="1" applyNumberFormat="1" applyFont="1" applyFill="1" applyBorder="1" applyAlignment="1">
      <alignment horizontal="right" vertical="center" wrapText="1"/>
    </xf>
    <xf numFmtId="0" fontId="4" fillId="0" borderId="4" xfId="1" applyNumberFormat="1" applyFont="1" applyFill="1" applyBorder="1" applyAlignment="1">
      <alignment horizontal="right" vertical="center" wrapTex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3" fillId="0" borderId="0" xfId="0" applyFont="1">
      <alignment vertical="center"/>
    </xf>
    <xf numFmtId="0" fontId="0" fillId="0" borderId="29" xfId="0" applyBorder="1" applyAlignment="1">
      <alignment horizontal="right" vertical="center" wrapText="1"/>
    </xf>
    <xf numFmtId="38" fontId="4" fillId="0" borderId="30" xfId="1" applyFont="1" applyFill="1" applyBorder="1">
      <alignment vertical="center"/>
    </xf>
    <xf numFmtId="38" fontId="4" fillId="0" borderId="31" xfId="1" applyFont="1" applyBorder="1">
      <alignment vertical="center"/>
    </xf>
    <xf numFmtId="0" fontId="4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 wrapText="1"/>
    </xf>
    <xf numFmtId="38" fontId="4" fillId="0" borderId="30" xfId="1" applyFont="1" applyBorder="1">
      <alignment vertical="center"/>
    </xf>
    <xf numFmtId="0" fontId="4" fillId="0" borderId="31" xfId="1" applyNumberFormat="1" applyFont="1" applyFill="1" applyBorder="1" applyAlignment="1">
      <alignment horizontal="right" vertical="center" wrapText="1"/>
    </xf>
    <xf numFmtId="0" fontId="4" fillId="0" borderId="31" xfId="1" applyNumberFormat="1" applyFont="1" applyBorder="1">
      <alignment vertical="center"/>
    </xf>
    <xf numFmtId="0" fontId="4" fillId="0" borderId="32" xfId="1" applyNumberFormat="1" applyFont="1" applyFill="1" applyBorder="1" applyAlignment="1">
      <alignment horizontal="right" vertical="center" wrapText="1"/>
    </xf>
    <xf numFmtId="38" fontId="4" fillId="0" borderId="32" xfId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2E2C556A-A818-4F86-9FEC-17D6DEA982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71"/>
  <sheetViews>
    <sheetView showGridLines="0" tabSelected="1" workbookViewId="0">
      <selection activeCell="A2" sqref="A2"/>
    </sheetView>
  </sheetViews>
  <sheetFormatPr defaultRowHeight="13" x14ac:dyDescent="0.2"/>
  <cols>
    <col min="1" max="1" width="12.08984375" customWidth="1"/>
    <col min="3" max="12" width="7.6328125" customWidth="1"/>
    <col min="14" max="19" width="7.6328125" customWidth="1"/>
  </cols>
  <sheetData>
    <row r="2" spans="1:19" x14ac:dyDescent="0.2">
      <c r="A2" s="20" t="s">
        <v>75</v>
      </c>
    </row>
    <row r="3" spans="1:19" ht="20.25" customHeight="1" x14ac:dyDescent="0.2">
      <c r="A3" s="31" t="s">
        <v>33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</row>
    <row r="4" spans="1:19" ht="15" customHeight="1" x14ac:dyDescent="0.2">
      <c r="A4" s="34" t="s">
        <v>17</v>
      </c>
      <c r="B4" s="36" t="s">
        <v>0</v>
      </c>
      <c r="C4" s="37"/>
      <c r="D4" s="37"/>
      <c r="E4" s="37"/>
      <c r="F4" s="37"/>
      <c r="G4" s="37"/>
      <c r="H4" s="37"/>
      <c r="I4" s="37"/>
      <c r="J4" s="37"/>
      <c r="K4" s="37"/>
      <c r="L4" s="38"/>
      <c r="M4" s="36" t="s">
        <v>1</v>
      </c>
      <c r="N4" s="37"/>
      <c r="O4" s="37"/>
      <c r="P4" s="37"/>
      <c r="Q4" s="37"/>
      <c r="R4" s="37"/>
      <c r="S4" s="38"/>
    </row>
    <row r="5" spans="1:19" ht="15" customHeight="1" x14ac:dyDescent="0.2">
      <c r="A5" s="35"/>
      <c r="B5" s="39" t="s">
        <v>2</v>
      </c>
      <c r="C5" s="40" t="s">
        <v>3</v>
      </c>
      <c r="D5" s="40" t="s">
        <v>4</v>
      </c>
      <c r="E5" s="40" t="s">
        <v>15</v>
      </c>
      <c r="F5" s="40"/>
      <c r="G5" s="40"/>
      <c r="H5" s="40"/>
      <c r="I5" s="40"/>
      <c r="J5" s="40"/>
      <c r="K5" s="40"/>
      <c r="L5" s="41" t="s">
        <v>14</v>
      </c>
      <c r="M5" s="39" t="s">
        <v>2</v>
      </c>
      <c r="N5" s="40" t="s">
        <v>16</v>
      </c>
      <c r="O5" s="40"/>
      <c r="P5" s="40"/>
      <c r="Q5" s="40"/>
      <c r="R5" s="40"/>
      <c r="S5" s="41" t="s">
        <v>14</v>
      </c>
    </row>
    <row r="6" spans="1:19" ht="10" customHeight="1" x14ac:dyDescent="0.2">
      <c r="A6" s="35"/>
      <c r="B6" s="39"/>
      <c r="C6" s="40"/>
      <c r="D6" s="40"/>
      <c r="E6" s="40" t="s">
        <v>5</v>
      </c>
      <c r="F6" s="40"/>
      <c r="G6" s="40"/>
      <c r="H6" s="40" t="s">
        <v>6</v>
      </c>
      <c r="I6" s="40"/>
      <c r="J6" s="40"/>
      <c r="K6" s="44" t="s">
        <v>13</v>
      </c>
      <c r="L6" s="42"/>
      <c r="M6" s="39"/>
      <c r="N6" s="40" t="s">
        <v>7</v>
      </c>
      <c r="O6" s="40" t="s">
        <v>6</v>
      </c>
      <c r="P6" s="40"/>
      <c r="Q6" s="40"/>
      <c r="R6" s="44" t="s">
        <v>13</v>
      </c>
      <c r="S6" s="42"/>
    </row>
    <row r="7" spans="1:19" ht="10" customHeight="1" x14ac:dyDescent="0.2">
      <c r="A7" s="35"/>
      <c r="B7" s="39"/>
      <c r="C7" s="40"/>
      <c r="D7" s="40"/>
      <c r="E7" s="40"/>
      <c r="F7" s="40"/>
      <c r="G7" s="40"/>
      <c r="H7" s="40"/>
      <c r="I7" s="40"/>
      <c r="J7" s="40"/>
      <c r="K7" s="45"/>
      <c r="L7" s="42"/>
      <c r="M7" s="39"/>
      <c r="N7" s="40"/>
      <c r="O7" s="40"/>
      <c r="P7" s="40"/>
      <c r="Q7" s="40"/>
      <c r="R7" s="45"/>
      <c r="S7" s="42"/>
    </row>
    <row r="8" spans="1:19" ht="10" customHeight="1" x14ac:dyDescent="0.2">
      <c r="A8" s="35"/>
      <c r="B8" s="39"/>
      <c r="C8" s="40"/>
      <c r="D8" s="40"/>
      <c r="E8" s="40"/>
      <c r="F8" s="40"/>
      <c r="G8" s="40"/>
      <c r="H8" s="40"/>
      <c r="I8" s="40"/>
      <c r="J8" s="40"/>
      <c r="K8" s="45"/>
      <c r="L8" s="42"/>
      <c r="M8" s="39"/>
      <c r="N8" s="40"/>
      <c r="O8" s="40"/>
      <c r="P8" s="40"/>
      <c r="Q8" s="40"/>
      <c r="R8" s="45"/>
      <c r="S8" s="42"/>
    </row>
    <row r="9" spans="1:19" ht="10" customHeight="1" x14ac:dyDescent="0.2">
      <c r="A9" s="35"/>
      <c r="B9" s="39"/>
      <c r="C9" s="40"/>
      <c r="D9" s="40"/>
      <c r="E9" s="44" t="s">
        <v>8</v>
      </c>
      <c r="F9" s="44" t="s">
        <v>9</v>
      </c>
      <c r="G9" s="44" t="s">
        <v>10</v>
      </c>
      <c r="H9" s="44" t="s">
        <v>11</v>
      </c>
      <c r="I9" s="44" t="s">
        <v>12</v>
      </c>
      <c r="J9" s="44" t="s">
        <v>10</v>
      </c>
      <c r="K9" s="45"/>
      <c r="L9" s="42"/>
      <c r="M9" s="39"/>
      <c r="N9" s="44" t="s">
        <v>9</v>
      </c>
      <c r="O9" s="44" t="s">
        <v>11</v>
      </c>
      <c r="P9" s="44" t="s">
        <v>12</v>
      </c>
      <c r="Q9" s="44" t="s">
        <v>10</v>
      </c>
      <c r="R9" s="45"/>
      <c r="S9" s="42"/>
    </row>
    <row r="10" spans="1:19" ht="10" customHeight="1" x14ac:dyDescent="0.2">
      <c r="A10" s="35"/>
      <c r="B10" s="39"/>
      <c r="C10" s="40"/>
      <c r="D10" s="40"/>
      <c r="E10" s="46"/>
      <c r="F10" s="46"/>
      <c r="G10" s="46"/>
      <c r="H10" s="46"/>
      <c r="I10" s="46"/>
      <c r="J10" s="46"/>
      <c r="K10" s="46"/>
      <c r="L10" s="43"/>
      <c r="M10" s="39"/>
      <c r="N10" s="46"/>
      <c r="O10" s="46"/>
      <c r="P10" s="46"/>
      <c r="Q10" s="46"/>
      <c r="R10" s="46"/>
      <c r="S10" s="43"/>
    </row>
    <row r="11" spans="1:19" ht="20.149999999999999" customHeight="1" x14ac:dyDescent="0.2">
      <c r="A11" s="10" t="s">
        <v>74</v>
      </c>
      <c r="B11" s="7">
        <f t="shared" ref="B11" si="0">IF(C11="","",SUM(C11:D11))</f>
        <v>134107</v>
      </c>
      <c r="C11" s="2">
        <v>66706</v>
      </c>
      <c r="D11" s="2">
        <v>67401</v>
      </c>
      <c r="E11" s="3">
        <v>54</v>
      </c>
      <c r="F11" s="3">
        <v>122</v>
      </c>
      <c r="G11" s="3">
        <f t="shared" ref="G11" si="1">IF(C11="","",E11-F11)</f>
        <v>-68</v>
      </c>
      <c r="H11" s="2">
        <v>1964</v>
      </c>
      <c r="I11" s="2">
        <v>1623</v>
      </c>
      <c r="J11" s="3">
        <f t="shared" ref="J11" si="2">IF(C11="","",H11-I11)</f>
        <v>341</v>
      </c>
      <c r="K11" s="3">
        <v>-7</v>
      </c>
      <c r="L11" s="12">
        <f t="shared" ref="L11" si="3">IF(C11="","",G11+J11+K11)</f>
        <v>266</v>
      </c>
      <c r="M11" s="7">
        <v>65826</v>
      </c>
      <c r="N11" s="2">
        <v>47</v>
      </c>
      <c r="O11" s="2">
        <v>1749</v>
      </c>
      <c r="P11" s="2">
        <v>1084</v>
      </c>
      <c r="Q11" s="3">
        <f t="shared" ref="Q11" si="4">IF(C11="","",O11-P11)</f>
        <v>665</v>
      </c>
      <c r="R11" s="3">
        <v>-10</v>
      </c>
      <c r="S11" s="12">
        <f t="shared" ref="S11" si="5">IF(N11="","",Q11+R11-N11)</f>
        <v>608</v>
      </c>
    </row>
    <row r="12" spans="1:19" ht="20.149999999999999" customHeight="1" x14ac:dyDescent="0.2">
      <c r="A12" s="10" t="s">
        <v>73</v>
      </c>
      <c r="B12" s="7">
        <f t="shared" ref="B12:B18" si="6">IF(C12="","",SUM(C12:D12))</f>
        <v>133841</v>
      </c>
      <c r="C12" s="2">
        <v>66705</v>
      </c>
      <c r="D12" s="2">
        <v>67136</v>
      </c>
      <c r="E12" s="3">
        <v>55</v>
      </c>
      <c r="F12" s="3">
        <v>116</v>
      </c>
      <c r="G12" s="3">
        <f t="shared" ref="G12" si="7">IF(C12="","",E12-F12)</f>
        <v>-61</v>
      </c>
      <c r="H12" s="2">
        <v>738</v>
      </c>
      <c r="I12" s="2">
        <v>795</v>
      </c>
      <c r="J12" s="3">
        <f t="shared" ref="J12" si="8">IF(C12="","",H12-I12)</f>
        <v>-57</v>
      </c>
      <c r="K12" s="3">
        <v>-7</v>
      </c>
      <c r="L12" s="12">
        <f t="shared" ref="L12" si="9">IF(C12="","",G12+J12+K12)</f>
        <v>-125</v>
      </c>
      <c r="M12" s="7">
        <v>64610</v>
      </c>
      <c r="N12" s="2">
        <v>63</v>
      </c>
      <c r="O12" s="2">
        <f>480+179</f>
        <v>659</v>
      </c>
      <c r="P12" s="2">
        <f>413+226</f>
        <v>639</v>
      </c>
      <c r="Q12" s="3">
        <f t="shared" ref="Q12" si="10">IF(C12="","",O12-P12)</f>
        <v>20</v>
      </c>
      <c r="R12" s="3">
        <v>-10</v>
      </c>
      <c r="S12" s="12">
        <f t="shared" ref="S12" si="11">IF(N12="","",Q12+R12-N12)</f>
        <v>-53</v>
      </c>
    </row>
    <row r="13" spans="1:19" ht="20.149999999999999" customHeight="1" x14ac:dyDescent="0.2">
      <c r="A13" s="10" t="s">
        <v>72</v>
      </c>
      <c r="B13" s="7">
        <f>IF(C13="","",SUM(C13:D13))</f>
        <v>133966</v>
      </c>
      <c r="C13" s="2">
        <v>66808</v>
      </c>
      <c r="D13" s="2">
        <v>67158</v>
      </c>
      <c r="E13" s="3">
        <v>62</v>
      </c>
      <c r="F13" s="3">
        <v>171</v>
      </c>
      <c r="G13" s="3">
        <f t="shared" ref="G13" si="12">IF(C13="","",E13-F13)</f>
        <v>-109</v>
      </c>
      <c r="H13" s="2">
        <v>794</v>
      </c>
      <c r="I13" s="2">
        <v>715</v>
      </c>
      <c r="J13" s="3">
        <f t="shared" ref="J13" si="13">IF(C13="","",H13-I13)</f>
        <v>79</v>
      </c>
      <c r="K13" s="3">
        <v>-12</v>
      </c>
      <c r="L13" s="12">
        <f t="shared" ref="L13" si="14">IF(C13="","",G13+J13+K13)</f>
        <v>-42</v>
      </c>
      <c r="M13" s="7">
        <v>64663</v>
      </c>
      <c r="N13" s="2">
        <v>77</v>
      </c>
      <c r="O13" s="2">
        <v>701</v>
      </c>
      <c r="P13" s="2">
        <v>581</v>
      </c>
      <c r="Q13" s="3">
        <f t="shared" ref="Q13" si="15">IF(C13="","",O13-P13)</f>
        <v>120</v>
      </c>
      <c r="R13" s="3">
        <v>-12</v>
      </c>
      <c r="S13" s="12">
        <f t="shared" ref="S13" si="16">IF(N13="","",Q13+R13-N13)</f>
        <v>31</v>
      </c>
    </row>
    <row r="14" spans="1:19" ht="20.149999999999999" customHeight="1" x14ac:dyDescent="0.2">
      <c r="A14" s="10" t="s">
        <v>71</v>
      </c>
      <c r="B14" s="7">
        <f t="shared" si="6"/>
        <v>134008</v>
      </c>
      <c r="C14" s="2">
        <v>66811</v>
      </c>
      <c r="D14" s="2">
        <v>67197</v>
      </c>
      <c r="E14" s="3">
        <v>58</v>
      </c>
      <c r="F14" s="3">
        <v>107</v>
      </c>
      <c r="G14" s="3">
        <f t="shared" ref="G14" si="17">IF(C14="","",E14-F14)</f>
        <v>-49</v>
      </c>
      <c r="H14" s="2">
        <v>700</v>
      </c>
      <c r="I14" s="2">
        <v>812</v>
      </c>
      <c r="J14" s="3">
        <f t="shared" ref="J14" si="18">IF(C14="","",H14-I14)</f>
        <v>-112</v>
      </c>
      <c r="K14" s="3">
        <v>-19</v>
      </c>
      <c r="L14" s="12">
        <f t="shared" ref="L14" si="19">IF(C14="","",G14+J14+K14)</f>
        <v>-180</v>
      </c>
      <c r="M14" s="7">
        <v>64632</v>
      </c>
      <c r="N14" s="2">
        <v>41</v>
      </c>
      <c r="O14" s="2">
        <v>624</v>
      </c>
      <c r="P14" s="2">
        <v>672</v>
      </c>
      <c r="Q14" s="3">
        <f t="shared" ref="Q14" si="20">IF(C14="","",O14-P14)</f>
        <v>-48</v>
      </c>
      <c r="R14" s="3">
        <v>-16</v>
      </c>
      <c r="S14" s="12">
        <f t="shared" ref="S14" si="21">IF(N14="","",Q14+R14-N14)</f>
        <v>-105</v>
      </c>
    </row>
    <row r="15" spans="1:19" ht="20.149999999999999" customHeight="1" x14ac:dyDescent="0.2">
      <c r="A15" s="10" t="s">
        <v>70</v>
      </c>
      <c r="B15" s="7">
        <f t="shared" si="6"/>
        <v>134188</v>
      </c>
      <c r="C15" s="2">
        <v>66893</v>
      </c>
      <c r="D15" s="2">
        <v>67295</v>
      </c>
      <c r="E15" s="3">
        <v>53</v>
      </c>
      <c r="F15" s="3">
        <v>93</v>
      </c>
      <c r="G15" s="3">
        <f t="shared" ref="G15" si="22">IF(C15="","",E15-F15)</f>
        <v>-40</v>
      </c>
      <c r="H15" s="2">
        <v>832</v>
      </c>
      <c r="I15" s="2">
        <v>762</v>
      </c>
      <c r="J15" s="3">
        <f t="shared" ref="J15" si="23">IF(C15="","",H15-I15)</f>
        <v>70</v>
      </c>
      <c r="K15" s="3">
        <v>-9</v>
      </c>
      <c r="L15" s="12">
        <f t="shared" ref="L15" si="24">IF(C15="","",G15+J15+K15)</f>
        <v>21</v>
      </c>
      <c r="M15" s="7">
        <v>64737</v>
      </c>
      <c r="N15" s="2">
        <v>46</v>
      </c>
      <c r="O15" s="2">
        <v>745</v>
      </c>
      <c r="P15" s="2">
        <v>667</v>
      </c>
      <c r="Q15" s="3">
        <f t="shared" ref="Q15" si="25">IF(C15="","",O15-P15)</f>
        <v>78</v>
      </c>
      <c r="R15" s="3">
        <v>-6</v>
      </c>
      <c r="S15" s="12">
        <f t="shared" ref="S15" si="26">IF(N15="","",Q15+R15-N15)</f>
        <v>26</v>
      </c>
    </row>
    <row r="16" spans="1:19" ht="20.149999999999999" customHeight="1" x14ac:dyDescent="0.2">
      <c r="A16" s="10" t="s">
        <v>69</v>
      </c>
      <c r="B16" s="7">
        <f t="shared" si="6"/>
        <v>134167</v>
      </c>
      <c r="C16" s="2">
        <v>66861</v>
      </c>
      <c r="D16" s="2">
        <v>67306</v>
      </c>
      <c r="E16" s="3">
        <v>80</v>
      </c>
      <c r="F16" s="3">
        <v>93</v>
      </c>
      <c r="G16" s="3">
        <f t="shared" ref="G16" si="27">IF(C16="","",E16-F16)</f>
        <v>-13</v>
      </c>
      <c r="H16" s="2">
        <v>1020</v>
      </c>
      <c r="I16" s="2">
        <v>837</v>
      </c>
      <c r="J16" s="3">
        <f t="shared" ref="J16" si="28">IF(C16="","",H16-I16)</f>
        <v>183</v>
      </c>
      <c r="K16" s="3">
        <v>-6</v>
      </c>
      <c r="L16" s="12">
        <f t="shared" ref="L16" si="29">IF(C16="","",G16+J16+K16)</f>
        <v>164</v>
      </c>
      <c r="M16" s="7">
        <v>64711</v>
      </c>
      <c r="N16" s="2">
        <v>43</v>
      </c>
      <c r="O16" s="2">
        <v>922</v>
      </c>
      <c r="P16" s="2">
        <v>688</v>
      </c>
      <c r="Q16" s="3">
        <f t="shared" ref="Q16" si="30">IF(C16="","",O16-P16)</f>
        <v>234</v>
      </c>
      <c r="R16" s="3">
        <v>-8</v>
      </c>
      <c r="S16" s="12">
        <f t="shared" ref="S16" si="31">IF(N16="","",Q16+R16-N16)</f>
        <v>183</v>
      </c>
    </row>
    <row r="17" spans="1:19" ht="20.149999999999999" customHeight="1" x14ac:dyDescent="0.2">
      <c r="A17" s="10" t="s">
        <v>68</v>
      </c>
      <c r="B17" s="7">
        <f t="shared" si="6"/>
        <v>134003</v>
      </c>
      <c r="C17" s="2">
        <v>66735</v>
      </c>
      <c r="D17" s="2">
        <v>67268</v>
      </c>
      <c r="E17" s="3">
        <v>62</v>
      </c>
      <c r="F17" s="3">
        <v>120</v>
      </c>
      <c r="G17" s="3">
        <f t="shared" ref="G17" si="32">IF(C17="","",E17-F17)</f>
        <v>-58</v>
      </c>
      <c r="H17" s="2">
        <v>935</v>
      </c>
      <c r="I17" s="2">
        <v>769</v>
      </c>
      <c r="J17" s="3">
        <f t="shared" ref="J17" si="33">IF(C17="","",H17-I17)</f>
        <v>166</v>
      </c>
      <c r="K17" s="3">
        <v>-11</v>
      </c>
      <c r="L17" s="12">
        <f t="shared" ref="L17" si="34">IF(C17="","",G17+J17+K17)</f>
        <v>97</v>
      </c>
      <c r="M17" s="7">
        <v>64528</v>
      </c>
      <c r="N17" s="2">
        <v>53</v>
      </c>
      <c r="O17" s="2">
        <v>846</v>
      </c>
      <c r="P17" s="2">
        <v>634</v>
      </c>
      <c r="Q17" s="3">
        <f t="shared" ref="Q17" si="35">IF(C17="","",O17-P17)</f>
        <v>212</v>
      </c>
      <c r="R17" s="3">
        <v>-11</v>
      </c>
      <c r="S17" s="12">
        <f t="shared" ref="S17" si="36">IF(N17="","",Q17+R17-N17)</f>
        <v>148</v>
      </c>
    </row>
    <row r="18" spans="1:19" ht="20.149999999999999" customHeight="1" x14ac:dyDescent="0.2">
      <c r="A18" s="10" t="s">
        <v>67</v>
      </c>
      <c r="B18" s="7">
        <f t="shared" si="6"/>
        <v>133906</v>
      </c>
      <c r="C18" s="2">
        <v>66669</v>
      </c>
      <c r="D18" s="2">
        <v>67237</v>
      </c>
      <c r="E18" s="3">
        <v>62</v>
      </c>
      <c r="F18" s="3">
        <v>115</v>
      </c>
      <c r="G18" s="3">
        <f t="shared" ref="G18" si="37">IF(C18="","",E18-F18)</f>
        <v>-53</v>
      </c>
      <c r="H18" s="2">
        <v>760</v>
      </c>
      <c r="I18" s="2">
        <v>656</v>
      </c>
      <c r="J18" s="3">
        <f t="shared" ref="J18" si="38">IF(C18="","",H18-I18)</f>
        <v>104</v>
      </c>
      <c r="K18" s="3">
        <v>-8</v>
      </c>
      <c r="L18" s="12">
        <f t="shared" ref="L18" si="39">IF(C18="","",G18+J18+K18)</f>
        <v>43</v>
      </c>
      <c r="M18" s="7">
        <v>64380</v>
      </c>
      <c r="N18" s="2">
        <v>49</v>
      </c>
      <c r="O18" s="2">
        <v>663</v>
      </c>
      <c r="P18" s="2">
        <v>494</v>
      </c>
      <c r="Q18" s="3">
        <f t="shared" ref="Q18" si="40">IF(C18="","",O18-P18)</f>
        <v>169</v>
      </c>
      <c r="R18" s="3">
        <v>-5</v>
      </c>
      <c r="S18" s="12">
        <f t="shared" ref="S18" si="41">IF(N18="","",Q18+R18-N18)</f>
        <v>115</v>
      </c>
    </row>
    <row r="19" spans="1:19" ht="20.149999999999999" customHeight="1" x14ac:dyDescent="0.2">
      <c r="A19" s="10" t="s">
        <v>66</v>
      </c>
      <c r="B19" s="7">
        <f t="shared" ref="B19" si="42">IF(C19="","",SUM(C19:D19))</f>
        <v>133863</v>
      </c>
      <c r="C19" s="2">
        <v>66621</v>
      </c>
      <c r="D19" s="2">
        <v>67242</v>
      </c>
      <c r="E19" s="3">
        <v>76</v>
      </c>
      <c r="F19" s="3">
        <v>100</v>
      </c>
      <c r="G19" s="3">
        <f t="shared" ref="G19" si="43">IF(C19="","",E19-F19)</f>
        <v>-24</v>
      </c>
      <c r="H19" s="2">
        <v>882</v>
      </c>
      <c r="I19" s="2">
        <v>910</v>
      </c>
      <c r="J19" s="3">
        <f t="shared" ref="J19" si="44">IF(C19="","",H19-I19)</f>
        <v>-28</v>
      </c>
      <c r="K19" s="3">
        <v>11</v>
      </c>
      <c r="L19" s="12">
        <f t="shared" ref="L19" si="45">IF(C19="","",G19+J19+K19)</f>
        <v>-41</v>
      </c>
      <c r="M19" s="7">
        <v>64265</v>
      </c>
      <c r="N19" s="2">
        <v>43</v>
      </c>
      <c r="O19" s="2">
        <v>781</v>
      </c>
      <c r="P19" s="2">
        <v>761</v>
      </c>
      <c r="Q19" s="3">
        <f t="shared" ref="Q19" si="46">IF(C19="","",O19-P19)</f>
        <v>20</v>
      </c>
      <c r="R19" s="3">
        <v>6</v>
      </c>
      <c r="S19" s="12">
        <f t="shared" ref="S19" si="47">IF(N19="","",Q19+R19-N19)</f>
        <v>-17</v>
      </c>
    </row>
    <row r="20" spans="1:19" ht="20.149999999999999" customHeight="1" x14ac:dyDescent="0.2">
      <c r="A20" s="10" t="s">
        <v>65</v>
      </c>
      <c r="B20" s="7">
        <f t="shared" ref="B20" si="48">IF(C20="","",SUM(C20:D20))</f>
        <v>133904</v>
      </c>
      <c r="C20" s="2">
        <v>66643</v>
      </c>
      <c r="D20" s="2">
        <v>67261</v>
      </c>
      <c r="E20" s="3">
        <v>52</v>
      </c>
      <c r="F20" s="3">
        <v>85</v>
      </c>
      <c r="G20" s="3">
        <f t="shared" ref="G20" si="49">IF(C20="","",E20-F20)</f>
        <v>-33</v>
      </c>
      <c r="H20" s="2">
        <v>786</v>
      </c>
      <c r="I20" s="2">
        <v>824</v>
      </c>
      <c r="J20" s="3">
        <f t="shared" ref="J20" si="50">IF(C20="","",H20-I20)</f>
        <v>-38</v>
      </c>
      <c r="K20" s="3">
        <v>-11</v>
      </c>
      <c r="L20" s="12">
        <f t="shared" ref="L20" si="51">IF(C20="","",G20+J20+K20)</f>
        <v>-82</v>
      </c>
      <c r="M20" s="7">
        <v>64282</v>
      </c>
      <c r="N20" s="2">
        <v>43</v>
      </c>
      <c r="O20" s="2">
        <v>709</v>
      </c>
      <c r="P20" s="2">
        <v>686</v>
      </c>
      <c r="Q20" s="3">
        <f t="shared" ref="Q20" si="52">IF(C20="","",O20-P20)</f>
        <v>23</v>
      </c>
      <c r="R20" s="3">
        <v>-3</v>
      </c>
      <c r="S20" s="12">
        <f t="shared" ref="S20" si="53">IF(N20="","",Q20+R20-N20)</f>
        <v>-23</v>
      </c>
    </row>
    <row r="21" spans="1:19" ht="20.149999999999999" customHeight="1" x14ac:dyDescent="0.2">
      <c r="A21" s="10" t="s">
        <v>64</v>
      </c>
      <c r="B21" s="7">
        <f t="shared" ref="B21" si="54">IF(C21="","",SUM(C21:D21))</f>
        <v>133986</v>
      </c>
      <c r="C21" s="2">
        <v>66786</v>
      </c>
      <c r="D21" s="2">
        <v>67200</v>
      </c>
      <c r="E21" s="3">
        <v>70</v>
      </c>
      <c r="F21" s="3">
        <v>96</v>
      </c>
      <c r="G21" s="3">
        <f t="shared" ref="G21" si="55">IF(C21="","",E21-F21)</f>
        <v>-26</v>
      </c>
      <c r="H21" s="2">
        <v>1005</v>
      </c>
      <c r="I21" s="2">
        <v>892</v>
      </c>
      <c r="J21" s="3">
        <f t="shared" ref="J21" si="56">IF(C21="","",H21-I21)</f>
        <v>113</v>
      </c>
      <c r="K21" s="3">
        <v>4</v>
      </c>
      <c r="L21" s="12">
        <f t="shared" ref="L21" si="57">IF(C21="","",G21+J21+K21)</f>
        <v>91</v>
      </c>
      <c r="M21" s="7">
        <v>64305</v>
      </c>
      <c r="N21" s="2">
        <v>39</v>
      </c>
      <c r="O21" s="2">
        <v>890</v>
      </c>
      <c r="P21" s="2">
        <v>727</v>
      </c>
      <c r="Q21" s="3">
        <f t="shared" ref="Q21" si="58">IF(C21="","",O21-P21)</f>
        <v>163</v>
      </c>
      <c r="R21" s="3">
        <v>1</v>
      </c>
      <c r="S21" s="12">
        <f t="shared" ref="S21" si="59">IF(N21="","",Q21+R21-N21)</f>
        <v>125</v>
      </c>
    </row>
    <row r="22" spans="1:19" ht="20.149999999999999" customHeight="1" x14ac:dyDescent="0.2">
      <c r="A22" s="10" t="s">
        <v>63</v>
      </c>
      <c r="B22" s="7">
        <f t="shared" ref="B22" si="60">IF(C22="","",SUM(C22:D22))</f>
        <v>133895</v>
      </c>
      <c r="C22" s="2">
        <v>66765</v>
      </c>
      <c r="D22" s="2">
        <v>67130</v>
      </c>
      <c r="E22" s="3">
        <v>66</v>
      </c>
      <c r="F22" s="3">
        <v>111</v>
      </c>
      <c r="G22" s="3">
        <f t="shared" ref="G22" si="61">IF(C22="","",E22-F22)</f>
        <v>-45</v>
      </c>
      <c r="H22" s="2">
        <v>1649</v>
      </c>
      <c r="I22" s="2">
        <v>1060</v>
      </c>
      <c r="J22" s="3">
        <f t="shared" ref="J22" si="62">IF(C22="","",H22-I22)</f>
        <v>589</v>
      </c>
      <c r="K22" s="3">
        <v>-3</v>
      </c>
      <c r="L22" s="12">
        <f t="shared" ref="L22" si="63">IF(C22="","",G22+J22+K22)</f>
        <v>541</v>
      </c>
      <c r="M22" s="7">
        <v>64180</v>
      </c>
      <c r="N22" s="2">
        <v>44</v>
      </c>
      <c r="O22" s="2">
        <v>1473</v>
      </c>
      <c r="P22" s="2">
        <v>798</v>
      </c>
      <c r="Q22" s="3">
        <f t="shared" ref="Q22" si="64">IF(C22="","",O22-P22)</f>
        <v>675</v>
      </c>
      <c r="R22" s="3">
        <v>-4</v>
      </c>
      <c r="S22" s="12">
        <f t="shared" ref="S22" si="65">IF(N22="","",Q22+R22-N22)</f>
        <v>627</v>
      </c>
    </row>
    <row r="23" spans="1:19" ht="20.149999999999999" customHeight="1" x14ac:dyDescent="0.2">
      <c r="A23" s="10" t="s">
        <v>62</v>
      </c>
      <c r="B23" s="7">
        <f t="shared" ref="B23:B24" si="66">IF(C23="","",SUM(C23:D23))</f>
        <v>133354</v>
      </c>
      <c r="C23" s="2">
        <v>66410</v>
      </c>
      <c r="D23" s="2">
        <v>66944</v>
      </c>
      <c r="E23" s="3">
        <v>64</v>
      </c>
      <c r="F23" s="3">
        <v>110</v>
      </c>
      <c r="G23" s="3">
        <f t="shared" ref="G23:G36" si="67">IF(C23="","",E23-F23)</f>
        <v>-46</v>
      </c>
      <c r="H23" s="2">
        <v>1917</v>
      </c>
      <c r="I23" s="2">
        <v>1493</v>
      </c>
      <c r="J23" s="3">
        <f t="shared" ref="J23:J33" si="68">IF(C23="","",H23-I23)</f>
        <v>424</v>
      </c>
      <c r="K23" s="3">
        <v>-9</v>
      </c>
      <c r="L23" s="12">
        <f t="shared" ref="L23:L36" si="69">IF(C23="","",G23+J23+K23)</f>
        <v>369</v>
      </c>
      <c r="M23" s="7">
        <v>63553</v>
      </c>
      <c r="N23" s="2">
        <v>45</v>
      </c>
      <c r="O23" s="2">
        <v>1657</v>
      </c>
      <c r="P23" s="2">
        <v>993</v>
      </c>
      <c r="Q23" s="3">
        <f t="shared" ref="Q23:Q36" si="70">IF(C23="","",O23-P23)</f>
        <v>664</v>
      </c>
      <c r="R23" s="3">
        <v>-6</v>
      </c>
      <c r="S23" s="12">
        <f t="shared" ref="S23:S33" si="71">IF(N23="","",Q23+R23-N23)</f>
        <v>613</v>
      </c>
    </row>
    <row r="24" spans="1:19" ht="20.149999999999999" customHeight="1" x14ac:dyDescent="0.2">
      <c r="A24" s="10" t="s">
        <v>61</v>
      </c>
      <c r="B24" s="7">
        <f t="shared" si="66"/>
        <v>132985</v>
      </c>
      <c r="C24" s="2">
        <v>66374</v>
      </c>
      <c r="D24" s="2">
        <v>66611</v>
      </c>
      <c r="E24" s="3">
        <v>66</v>
      </c>
      <c r="F24" s="3">
        <v>106</v>
      </c>
      <c r="G24" s="3">
        <f t="shared" ref="G24" si="72">IF(C24="","",E24-F24)</f>
        <v>-40</v>
      </c>
      <c r="H24" s="2">
        <v>873</v>
      </c>
      <c r="I24" s="2">
        <v>789</v>
      </c>
      <c r="J24" s="3">
        <f t="shared" ref="J24" si="73">IF(C24="","",H24-I24)</f>
        <v>84</v>
      </c>
      <c r="K24" s="3">
        <v>0</v>
      </c>
      <c r="L24" s="12">
        <f t="shared" ref="L24" si="74">IF(C24="","",G24+J24+K24)</f>
        <v>44</v>
      </c>
      <c r="M24" s="7">
        <v>62940</v>
      </c>
      <c r="N24" s="2">
        <v>48</v>
      </c>
      <c r="O24" s="2">
        <v>807</v>
      </c>
      <c r="P24" s="2">
        <v>644</v>
      </c>
      <c r="Q24" s="3">
        <f t="shared" ref="Q24" si="75">IF(C24="","",O24-P24)</f>
        <v>163</v>
      </c>
      <c r="R24" s="3">
        <v>-3</v>
      </c>
      <c r="S24" s="12">
        <f t="shared" ref="S24" si="76">IF(N24="","",Q24+R24-N24)</f>
        <v>112</v>
      </c>
    </row>
    <row r="25" spans="1:19" ht="19" customHeight="1" x14ac:dyDescent="0.2">
      <c r="A25" s="10" t="s">
        <v>60</v>
      </c>
      <c r="B25" s="7">
        <f t="shared" ref="B25" si="77">IF(C25="","",SUM(C25:D25))</f>
        <v>132941</v>
      </c>
      <c r="C25" s="2">
        <v>66365</v>
      </c>
      <c r="D25" s="2">
        <v>66576</v>
      </c>
      <c r="E25" s="3">
        <v>54</v>
      </c>
      <c r="F25" s="3">
        <v>149</v>
      </c>
      <c r="G25" s="3">
        <f t="shared" ref="G25" si="78">IF(C25="","",E25-F25)</f>
        <v>-95</v>
      </c>
      <c r="H25" s="2">
        <v>876</v>
      </c>
      <c r="I25" s="2">
        <v>760</v>
      </c>
      <c r="J25" s="3">
        <f t="shared" ref="J25" si="79">IF(C25="","",H25-I25)</f>
        <v>116</v>
      </c>
      <c r="K25" s="3">
        <v>-12</v>
      </c>
      <c r="L25" s="12">
        <f t="shared" ref="L25" si="80">IF(C25="","",G25+J25+K25)</f>
        <v>9</v>
      </c>
      <c r="M25" s="7">
        <v>62828</v>
      </c>
      <c r="N25" s="2">
        <v>65</v>
      </c>
      <c r="O25" s="2">
        <v>783</v>
      </c>
      <c r="P25" s="2">
        <v>639</v>
      </c>
      <c r="Q25" s="3">
        <f t="shared" ref="Q25" si="81">IF(C25="","",O25-P25)</f>
        <v>144</v>
      </c>
      <c r="R25" s="3">
        <v>-7</v>
      </c>
      <c r="S25" s="12">
        <f t="shared" ref="S25" si="82">IF(N25="","",Q25+R25-N25)</f>
        <v>72</v>
      </c>
    </row>
    <row r="26" spans="1:19" ht="20.149999999999999" customHeight="1" x14ac:dyDescent="0.2">
      <c r="A26" s="10" t="s">
        <v>59</v>
      </c>
      <c r="B26" s="7">
        <f t="shared" ref="B26" si="83">IF(C26="","",SUM(C26:D26))</f>
        <v>132932</v>
      </c>
      <c r="C26" s="2">
        <v>66339</v>
      </c>
      <c r="D26" s="2">
        <v>66593</v>
      </c>
      <c r="E26" s="3">
        <v>68</v>
      </c>
      <c r="F26" s="3">
        <v>126</v>
      </c>
      <c r="G26" s="3">
        <f t="shared" ref="G26" si="84">IF(C26="","",E26-F26)</f>
        <v>-58</v>
      </c>
      <c r="H26" s="2">
        <v>786</v>
      </c>
      <c r="I26" s="2">
        <v>791</v>
      </c>
      <c r="J26" s="3">
        <f t="shared" ref="J26" si="85">IF(C26="","",H26-I26)</f>
        <v>-5</v>
      </c>
      <c r="K26" s="3">
        <v>-10</v>
      </c>
      <c r="L26" s="12">
        <f t="shared" ref="L26" si="86">IF(C26="","",G26+J26+K26)</f>
        <v>-73</v>
      </c>
      <c r="M26" s="7">
        <v>62756</v>
      </c>
      <c r="N26" s="2">
        <v>54</v>
      </c>
      <c r="O26" s="2">
        <v>698</v>
      </c>
      <c r="P26" s="2">
        <v>651</v>
      </c>
      <c r="Q26" s="3">
        <f t="shared" ref="Q26" si="87">IF(C26="","",O26-P26)</f>
        <v>47</v>
      </c>
      <c r="R26" s="3">
        <v>-10</v>
      </c>
      <c r="S26" s="12">
        <f t="shared" ref="S26" si="88">IF(N26="","",Q26+R26-N26)</f>
        <v>-17</v>
      </c>
    </row>
    <row r="27" spans="1:19" ht="20.149999999999999" customHeight="1" x14ac:dyDescent="0.2">
      <c r="A27" s="10" t="s">
        <v>58</v>
      </c>
      <c r="B27" s="7">
        <f t="shared" ref="B27" si="89">IF(C27="","",SUM(C27:D27))</f>
        <v>133005</v>
      </c>
      <c r="C27" s="2">
        <v>66351</v>
      </c>
      <c r="D27" s="2">
        <v>66654</v>
      </c>
      <c r="E27" s="3">
        <v>61</v>
      </c>
      <c r="F27" s="3">
        <v>107</v>
      </c>
      <c r="G27" s="3">
        <f t="shared" ref="G27" si="90">IF(C27="","",E27-F27)</f>
        <v>-46</v>
      </c>
      <c r="H27" s="2">
        <v>829</v>
      </c>
      <c r="I27" s="2">
        <v>873</v>
      </c>
      <c r="J27" s="3">
        <f t="shared" ref="J27" si="91">IF(C27="","",H27-I27)</f>
        <v>-44</v>
      </c>
      <c r="K27" s="3">
        <v>-16</v>
      </c>
      <c r="L27" s="12">
        <f t="shared" ref="L27" si="92">IF(C27="","",G27+J27+K27)</f>
        <v>-106</v>
      </c>
      <c r="M27" s="7">
        <v>62773</v>
      </c>
      <c r="N27" s="2">
        <v>41</v>
      </c>
      <c r="O27" s="2">
        <v>752</v>
      </c>
      <c r="P27" s="2">
        <v>740</v>
      </c>
      <c r="Q27" s="3">
        <f t="shared" ref="Q27" si="93">IF(C27="","",O27-P27)</f>
        <v>12</v>
      </c>
      <c r="R27" s="3">
        <v>-13</v>
      </c>
      <c r="S27" s="12">
        <f t="shared" ref="S27" si="94">IF(N27="","",Q27+R27-N27)</f>
        <v>-42</v>
      </c>
    </row>
    <row r="28" spans="1:19" ht="20.149999999999999" customHeight="1" x14ac:dyDescent="0.2">
      <c r="A28" s="10" t="s">
        <v>57</v>
      </c>
      <c r="B28" s="7">
        <f t="shared" ref="B28" si="95">IF(C28="","",SUM(C28:D28))</f>
        <v>133111</v>
      </c>
      <c r="C28" s="2">
        <v>66462</v>
      </c>
      <c r="D28" s="2">
        <v>66649</v>
      </c>
      <c r="E28" s="3">
        <v>69</v>
      </c>
      <c r="F28" s="3">
        <v>124</v>
      </c>
      <c r="G28" s="3">
        <f t="shared" ref="G28" si="96">IF(C28="","",E28-F28)</f>
        <v>-55</v>
      </c>
      <c r="H28" s="2">
        <v>1133</v>
      </c>
      <c r="I28" s="2">
        <v>797</v>
      </c>
      <c r="J28" s="3">
        <f t="shared" ref="J28" si="97">IF(C28="","",H28-I28)</f>
        <v>336</v>
      </c>
      <c r="K28" s="3">
        <v>-8</v>
      </c>
      <c r="L28" s="12">
        <f t="shared" ref="L28" si="98">IF(C28="","",G28+J28+K28)</f>
        <v>273</v>
      </c>
      <c r="M28" s="7">
        <v>62815</v>
      </c>
      <c r="N28" s="2">
        <v>55</v>
      </c>
      <c r="O28" s="2">
        <v>1041</v>
      </c>
      <c r="P28" s="2">
        <v>663</v>
      </c>
      <c r="Q28" s="3">
        <f t="shared" ref="Q28" si="99">IF(C28="","",O28-P28)</f>
        <v>378</v>
      </c>
      <c r="R28" s="3">
        <v>-8</v>
      </c>
      <c r="S28" s="12">
        <f t="shared" ref="S28" si="100">IF(N28="","",Q28+R28-N28)</f>
        <v>315</v>
      </c>
    </row>
    <row r="29" spans="1:19" ht="20.149999999999999" customHeight="1" x14ac:dyDescent="0.2">
      <c r="A29" s="10" t="s">
        <v>56</v>
      </c>
      <c r="B29" s="7">
        <f t="shared" ref="B29" si="101">IF(C29="","",SUM(C29:D29))</f>
        <v>132838</v>
      </c>
      <c r="C29" s="2">
        <v>66210</v>
      </c>
      <c r="D29" s="2">
        <v>66628</v>
      </c>
      <c r="E29" s="3">
        <v>68</v>
      </c>
      <c r="F29" s="3">
        <v>117</v>
      </c>
      <c r="G29" s="3">
        <f t="shared" ref="G29" si="102">IF(C29="","",E29-F29)</f>
        <v>-49</v>
      </c>
      <c r="H29" s="2">
        <v>941</v>
      </c>
      <c r="I29" s="2">
        <v>878</v>
      </c>
      <c r="J29" s="3">
        <f t="shared" si="68"/>
        <v>63</v>
      </c>
      <c r="K29" s="3">
        <v>-7</v>
      </c>
      <c r="L29" s="12">
        <f t="shared" ref="L29" si="103">IF(C29="","",G29+J29+K29)</f>
        <v>7</v>
      </c>
      <c r="M29" s="7">
        <v>62500</v>
      </c>
      <c r="N29" s="2">
        <v>58</v>
      </c>
      <c r="O29" s="2">
        <v>806</v>
      </c>
      <c r="P29" s="2">
        <v>728</v>
      </c>
      <c r="Q29" s="3">
        <f t="shared" ref="Q29" si="104">IF(C29="","",O29-P29)</f>
        <v>78</v>
      </c>
      <c r="R29" s="3">
        <v>-8</v>
      </c>
      <c r="S29" s="12">
        <f t="shared" si="71"/>
        <v>12</v>
      </c>
    </row>
    <row r="30" spans="1:19" ht="20.149999999999999" customHeight="1" x14ac:dyDescent="0.2">
      <c r="A30" s="10" t="s">
        <v>55</v>
      </c>
      <c r="B30" s="7">
        <f t="shared" ref="B30" si="105">IF(C30="","",SUM(C30:D30))</f>
        <v>132831</v>
      </c>
      <c r="C30" s="2">
        <v>66286</v>
      </c>
      <c r="D30" s="2">
        <v>66545</v>
      </c>
      <c r="E30" s="3">
        <v>95</v>
      </c>
      <c r="F30" s="3">
        <v>122</v>
      </c>
      <c r="G30" s="3">
        <f t="shared" ref="G30" si="106">IF(C30="","",E30-F30)</f>
        <v>-27</v>
      </c>
      <c r="H30" s="2">
        <v>1000</v>
      </c>
      <c r="I30" s="2">
        <v>899</v>
      </c>
      <c r="J30" s="3">
        <f t="shared" si="68"/>
        <v>101</v>
      </c>
      <c r="K30" s="3">
        <v>-9</v>
      </c>
      <c r="L30" s="12">
        <f t="shared" ref="L30" si="107">IF(C30="","",G30+J30+K30)</f>
        <v>65</v>
      </c>
      <c r="M30" s="7">
        <v>62488</v>
      </c>
      <c r="N30" s="2">
        <v>44</v>
      </c>
      <c r="O30" s="2">
        <v>893</v>
      </c>
      <c r="P30" s="2">
        <v>757</v>
      </c>
      <c r="Q30" s="3">
        <f t="shared" ref="Q30" si="108">IF(C30="","",O30-P30)</f>
        <v>136</v>
      </c>
      <c r="R30" s="3">
        <v>-9</v>
      </c>
      <c r="S30" s="12">
        <f t="shared" si="71"/>
        <v>83</v>
      </c>
    </row>
    <row r="31" spans="1:19" ht="20.149999999999999" customHeight="1" x14ac:dyDescent="0.2">
      <c r="A31" s="10" t="s">
        <v>54</v>
      </c>
      <c r="B31" s="7">
        <f t="shared" ref="B31" si="109">IF(C31="","",SUM(C31:D31))</f>
        <v>132766</v>
      </c>
      <c r="C31" s="2">
        <v>66247</v>
      </c>
      <c r="D31" s="2">
        <v>66519</v>
      </c>
      <c r="E31" s="3">
        <v>57</v>
      </c>
      <c r="F31" s="3">
        <v>104</v>
      </c>
      <c r="G31" s="3">
        <f t="shared" ref="G31" si="110">IF(C31="","",E31-F31)</f>
        <v>-47</v>
      </c>
      <c r="H31" s="2">
        <v>1027</v>
      </c>
      <c r="I31" s="2">
        <v>809</v>
      </c>
      <c r="J31" s="3">
        <f t="shared" si="68"/>
        <v>218</v>
      </c>
      <c r="K31" s="3">
        <v>-4</v>
      </c>
      <c r="L31" s="12">
        <f t="shared" ref="L31" si="111">IF(C31="","",G31+J31+K31)</f>
        <v>167</v>
      </c>
      <c r="M31" s="7">
        <v>62405</v>
      </c>
      <c r="N31" s="2">
        <v>43</v>
      </c>
      <c r="O31" s="2">
        <v>911</v>
      </c>
      <c r="P31" s="2">
        <v>684</v>
      </c>
      <c r="Q31" s="3">
        <f t="shared" ref="Q31" si="112">IF(C31="","",O31-P31)</f>
        <v>227</v>
      </c>
      <c r="R31" s="3">
        <v>-1</v>
      </c>
      <c r="S31" s="12">
        <f t="shared" si="71"/>
        <v>183</v>
      </c>
    </row>
    <row r="32" spans="1:19" ht="20.149999999999999" customHeight="1" x14ac:dyDescent="0.2">
      <c r="A32" s="10" t="s">
        <v>53</v>
      </c>
      <c r="B32" s="7">
        <f t="shared" ref="B32:B36" si="113">IF(C32="","",SUM(C32:D32))</f>
        <v>132599</v>
      </c>
      <c r="C32" s="2">
        <v>66144</v>
      </c>
      <c r="D32" s="2">
        <v>66455</v>
      </c>
      <c r="E32" s="3">
        <v>64</v>
      </c>
      <c r="F32" s="3">
        <v>115</v>
      </c>
      <c r="G32" s="3">
        <f t="shared" ref="G32" si="114">IF(C32="","",E32-F32)</f>
        <v>-51</v>
      </c>
      <c r="H32" s="2">
        <v>966</v>
      </c>
      <c r="I32" s="2">
        <v>783</v>
      </c>
      <c r="J32" s="3">
        <f t="shared" si="68"/>
        <v>183</v>
      </c>
      <c r="K32" s="3">
        <v>-7</v>
      </c>
      <c r="L32" s="12">
        <f t="shared" si="69"/>
        <v>125</v>
      </c>
      <c r="M32" s="7">
        <v>62222</v>
      </c>
      <c r="N32" s="2">
        <v>47</v>
      </c>
      <c r="O32" s="2">
        <v>858</v>
      </c>
      <c r="P32" s="2">
        <v>643</v>
      </c>
      <c r="Q32" s="3">
        <f t="shared" si="70"/>
        <v>215</v>
      </c>
      <c r="R32" s="3">
        <v>-3</v>
      </c>
      <c r="S32" s="12">
        <f t="shared" si="71"/>
        <v>165</v>
      </c>
    </row>
    <row r="33" spans="1:19" ht="20.149999999999999" customHeight="1" x14ac:dyDescent="0.2">
      <c r="A33" s="10" t="s">
        <v>52</v>
      </c>
      <c r="B33" s="7">
        <f t="shared" si="113"/>
        <v>132474</v>
      </c>
      <c r="C33" s="2">
        <v>66118</v>
      </c>
      <c r="D33" s="2">
        <v>66356</v>
      </c>
      <c r="E33" s="3">
        <v>67</v>
      </c>
      <c r="F33" s="3">
        <v>125</v>
      </c>
      <c r="G33" s="3">
        <f t="shared" ref="G33" si="115">IF(C33="","",E33-F33)</f>
        <v>-58</v>
      </c>
      <c r="H33" s="2">
        <v>922</v>
      </c>
      <c r="I33" s="2">
        <v>849</v>
      </c>
      <c r="J33" s="3">
        <f t="shared" si="68"/>
        <v>73</v>
      </c>
      <c r="K33" s="3">
        <v>-22</v>
      </c>
      <c r="L33" s="12">
        <f t="shared" si="69"/>
        <v>-7</v>
      </c>
      <c r="M33" s="7">
        <v>62057</v>
      </c>
      <c r="N33" s="2">
        <v>50</v>
      </c>
      <c r="O33" s="2">
        <v>825</v>
      </c>
      <c r="P33" s="2">
        <v>710</v>
      </c>
      <c r="Q33" s="3">
        <f t="shared" si="70"/>
        <v>115</v>
      </c>
      <c r="R33" s="3">
        <v>-14</v>
      </c>
      <c r="S33" s="12">
        <f t="shared" si="71"/>
        <v>51</v>
      </c>
    </row>
    <row r="34" spans="1:19" ht="20.149999999999999" customHeight="1" x14ac:dyDescent="0.2">
      <c r="A34" s="10" t="s">
        <v>51</v>
      </c>
      <c r="B34" s="7">
        <f t="shared" si="113"/>
        <v>132481</v>
      </c>
      <c r="C34" s="2">
        <v>66187</v>
      </c>
      <c r="D34" s="2">
        <v>66294</v>
      </c>
      <c r="E34" s="3">
        <v>53</v>
      </c>
      <c r="F34" s="3">
        <v>101</v>
      </c>
      <c r="G34" s="3">
        <f t="shared" ref="G34" si="116">IF(C34="","",E34-F34)</f>
        <v>-48</v>
      </c>
      <c r="H34" s="2">
        <v>1509</v>
      </c>
      <c r="I34" s="2">
        <v>1022</v>
      </c>
      <c r="J34" s="3">
        <f t="shared" ref="J34" si="117">IF(C34="","",H34-I34)</f>
        <v>487</v>
      </c>
      <c r="K34" s="3">
        <v>-15</v>
      </c>
      <c r="L34" s="12">
        <f t="shared" si="69"/>
        <v>424</v>
      </c>
      <c r="M34" s="7">
        <v>62006</v>
      </c>
      <c r="N34" s="2">
        <v>40</v>
      </c>
      <c r="O34" s="2">
        <v>1331</v>
      </c>
      <c r="P34" s="2">
        <v>747</v>
      </c>
      <c r="Q34" s="3">
        <f t="shared" si="70"/>
        <v>584</v>
      </c>
      <c r="R34" s="3">
        <v>-16</v>
      </c>
      <c r="S34" s="12">
        <f t="shared" ref="S34" si="118">IF(N34="","",Q34+R34-N34)</f>
        <v>528</v>
      </c>
    </row>
    <row r="35" spans="1:19" ht="20.149999999999999" customHeight="1" x14ac:dyDescent="0.2">
      <c r="A35" s="10" t="s">
        <v>50</v>
      </c>
      <c r="B35" s="7">
        <f t="shared" si="113"/>
        <v>132057</v>
      </c>
      <c r="C35" s="2">
        <v>65886</v>
      </c>
      <c r="D35" s="2">
        <v>66171</v>
      </c>
      <c r="E35" s="3">
        <v>59</v>
      </c>
      <c r="F35" s="3">
        <v>116</v>
      </c>
      <c r="G35" s="3">
        <f t="shared" si="67"/>
        <v>-57</v>
      </c>
      <c r="H35" s="2">
        <v>2014</v>
      </c>
      <c r="I35" s="2">
        <v>1604</v>
      </c>
      <c r="J35" s="3">
        <f>IF(C35="","",H35-I35)</f>
        <v>410</v>
      </c>
      <c r="K35" s="3">
        <v>-14</v>
      </c>
      <c r="L35" s="12">
        <f t="shared" si="69"/>
        <v>339</v>
      </c>
      <c r="M35" s="7">
        <v>61478</v>
      </c>
      <c r="N35" s="2">
        <v>47</v>
      </c>
      <c r="O35" s="2">
        <v>1754</v>
      </c>
      <c r="P35" s="2">
        <v>1069</v>
      </c>
      <c r="Q35" s="3">
        <f t="shared" si="70"/>
        <v>685</v>
      </c>
      <c r="R35" s="3">
        <v>-20</v>
      </c>
      <c r="S35" s="12">
        <f t="shared" ref="S35:S36" si="119">IF(N35="","",Q35+R35-N35)</f>
        <v>618</v>
      </c>
    </row>
    <row r="36" spans="1:19" ht="20.149999999999999" customHeight="1" x14ac:dyDescent="0.2">
      <c r="A36" s="10" t="s">
        <v>49</v>
      </c>
      <c r="B36" s="7">
        <f t="shared" si="113"/>
        <v>131718</v>
      </c>
      <c r="C36" s="2">
        <v>65816</v>
      </c>
      <c r="D36" s="2">
        <v>65902</v>
      </c>
      <c r="E36" s="3">
        <v>45</v>
      </c>
      <c r="F36" s="3">
        <v>108</v>
      </c>
      <c r="G36" s="3">
        <f t="shared" si="67"/>
        <v>-63</v>
      </c>
      <c r="H36" s="2">
        <v>819</v>
      </c>
      <c r="I36" s="2">
        <v>788</v>
      </c>
      <c r="J36" s="3">
        <f t="shared" ref="J36" si="120">IF(C36="","",H36-I36)</f>
        <v>31</v>
      </c>
      <c r="K36" s="3">
        <v>-31</v>
      </c>
      <c r="L36" s="12">
        <f t="shared" si="69"/>
        <v>-63</v>
      </c>
      <c r="M36" s="7">
        <v>60860</v>
      </c>
      <c r="N36" s="2">
        <v>49</v>
      </c>
      <c r="O36" s="2">
        <v>674</v>
      </c>
      <c r="P36" s="2">
        <v>656</v>
      </c>
      <c r="Q36" s="3">
        <f t="shared" si="70"/>
        <v>18</v>
      </c>
      <c r="R36" s="3">
        <v>-29</v>
      </c>
      <c r="S36" s="12">
        <f t="shared" si="119"/>
        <v>-60</v>
      </c>
    </row>
    <row r="37" spans="1:19" ht="20.149999999999999" customHeight="1" x14ac:dyDescent="0.2">
      <c r="A37" s="10" t="s">
        <v>48</v>
      </c>
      <c r="B37" s="7">
        <f t="shared" ref="B37" si="121">IF(C37="","",SUM(C37:D37))</f>
        <v>131781</v>
      </c>
      <c r="C37" s="2">
        <v>65894</v>
      </c>
      <c r="D37" s="2">
        <v>65887</v>
      </c>
      <c r="E37" s="3">
        <v>78</v>
      </c>
      <c r="F37" s="3">
        <v>164</v>
      </c>
      <c r="G37" s="3">
        <f>IF(C37="","",E37-F37)</f>
        <v>-86</v>
      </c>
      <c r="H37" s="2">
        <v>845</v>
      </c>
      <c r="I37" s="2">
        <v>803</v>
      </c>
      <c r="J37" s="3">
        <f t="shared" ref="J37" si="122">IF(C37="","",H37-I37)</f>
        <v>42</v>
      </c>
      <c r="K37" s="3">
        <v>-28</v>
      </c>
      <c r="L37" s="12">
        <f t="shared" ref="L37" si="123">IF(C37="","",G37+J37+K37)</f>
        <v>-72</v>
      </c>
      <c r="M37" s="7">
        <v>60920</v>
      </c>
      <c r="N37" s="2">
        <v>70</v>
      </c>
      <c r="O37" s="2">
        <v>759</v>
      </c>
      <c r="P37" s="2">
        <v>659</v>
      </c>
      <c r="Q37" s="3">
        <f t="shared" ref="Q37" si="124">IF(C37="","",O37-P37)</f>
        <v>100</v>
      </c>
      <c r="R37" s="3">
        <v>-28</v>
      </c>
      <c r="S37" s="12">
        <f t="shared" ref="S37" si="125">IF(N37="","",Q37+R37-N37)</f>
        <v>2</v>
      </c>
    </row>
    <row r="38" spans="1:19" ht="20.149999999999999" customHeight="1" x14ac:dyDescent="0.2">
      <c r="A38" s="10" t="s">
        <v>47</v>
      </c>
      <c r="B38" s="7">
        <f t="shared" ref="B38" si="126">IF(C38="","",SUM(C38:D38))</f>
        <v>131853</v>
      </c>
      <c r="C38" s="2">
        <v>65899</v>
      </c>
      <c r="D38" s="2">
        <v>65954</v>
      </c>
      <c r="E38" s="3">
        <v>67</v>
      </c>
      <c r="F38" s="3">
        <v>116</v>
      </c>
      <c r="G38" s="3">
        <f t="shared" ref="G38:G41" si="127">IF(C38="","",E38-F38)</f>
        <v>-49</v>
      </c>
      <c r="H38" s="2">
        <v>820</v>
      </c>
      <c r="I38" s="2">
        <v>568</v>
      </c>
      <c r="J38" s="3">
        <f t="shared" ref="J38" si="128">IF(C38="","",H38-I38)</f>
        <v>252</v>
      </c>
      <c r="K38" s="3">
        <v>-25</v>
      </c>
      <c r="L38" s="12">
        <f t="shared" ref="L38" si="129">IF(C38="","",G38+J38+K38)</f>
        <v>178</v>
      </c>
      <c r="M38" s="7">
        <v>60918</v>
      </c>
      <c r="N38" s="2">
        <v>48</v>
      </c>
      <c r="O38" s="2">
        <v>731</v>
      </c>
      <c r="P38" s="2">
        <v>460</v>
      </c>
      <c r="Q38" s="3">
        <f t="shared" ref="Q38" si="130">IF(C38="","",O38-P38)</f>
        <v>271</v>
      </c>
      <c r="R38" s="3">
        <v>-22</v>
      </c>
      <c r="S38" s="12">
        <f t="shared" ref="S38" si="131">IF(N38="","",Q38+R38-N38)</f>
        <v>201</v>
      </c>
    </row>
    <row r="39" spans="1:19" ht="20.149999999999999" customHeight="1" x14ac:dyDescent="0.2">
      <c r="A39" s="10" t="s">
        <v>46</v>
      </c>
      <c r="B39" s="7">
        <f t="shared" ref="B39" si="132">IF(C39="","",SUM(C39:D39))</f>
        <v>131675</v>
      </c>
      <c r="C39" s="2">
        <v>65839</v>
      </c>
      <c r="D39" s="2">
        <v>65836</v>
      </c>
      <c r="E39" s="3">
        <v>64</v>
      </c>
      <c r="F39" s="3">
        <v>97</v>
      </c>
      <c r="G39" s="3">
        <f t="shared" si="127"/>
        <v>-33</v>
      </c>
      <c r="H39" s="2">
        <v>768</v>
      </c>
      <c r="I39" s="2">
        <v>698</v>
      </c>
      <c r="J39" s="3">
        <f t="shared" ref="J39" si="133">IF(C39="","",H39-I39)</f>
        <v>70</v>
      </c>
      <c r="K39" s="3">
        <v>-16</v>
      </c>
      <c r="L39" s="12">
        <f t="shared" ref="L39" si="134">IF(C39="","",G39+J39+K39)</f>
        <v>21</v>
      </c>
      <c r="M39" s="7">
        <v>60717</v>
      </c>
      <c r="N39" s="2">
        <v>47</v>
      </c>
      <c r="O39" s="2">
        <v>639</v>
      </c>
      <c r="P39" s="2">
        <v>561</v>
      </c>
      <c r="Q39" s="3">
        <f t="shared" ref="Q39" si="135">IF(C39="","",O39-P39)</f>
        <v>78</v>
      </c>
      <c r="R39" s="3">
        <v>-18</v>
      </c>
      <c r="S39" s="12">
        <f t="shared" ref="S39" si="136">IF(N39="","",Q39+R39-N39)</f>
        <v>13</v>
      </c>
    </row>
    <row r="40" spans="1:19" ht="20.149999999999999" customHeight="1" x14ac:dyDescent="0.2">
      <c r="A40" s="10" t="s">
        <v>45</v>
      </c>
      <c r="B40" s="7">
        <f t="shared" ref="B40" si="137">IF(C40="","",SUM(C40:D40))</f>
        <v>131654</v>
      </c>
      <c r="C40" s="2">
        <v>65845</v>
      </c>
      <c r="D40" s="2">
        <v>65809</v>
      </c>
      <c r="E40" s="3">
        <v>59</v>
      </c>
      <c r="F40" s="3">
        <v>105</v>
      </c>
      <c r="G40" s="3">
        <f t="shared" si="127"/>
        <v>-46</v>
      </c>
      <c r="H40" s="2">
        <v>866</v>
      </c>
      <c r="I40" s="2">
        <v>630</v>
      </c>
      <c r="J40" s="3">
        <f t="shared" ref="J40" si="138">IF(C40="","",H40-I40)</f>
        <v>236</v>
      </c>
      <c r="K40" s="3">
        <v>-12</v>
      </c>
      <c r="L40" s="12">
        <f t="shared" ref="L40" si="139">IF(C40="","",G40+J40+K40)</f>
        <v>178</v>
      </c>
      <c r="M40" s="7">
        <v>60704</v>
      </c>
      <c r="N40" s="2">
        <v>47</v>
      </c>
      <c r="O40" s="2">
        <v>767</v>
      </c>
      <c r="P40" s="2">
        <v>478</v>
      </c>
      <c r="Q40" s="3">
        <f t="shared" ref="Q40" si="140">IF(C40="","",O40-P40)</f>
        <v>289</v>
      </c>
      <c r="R40" s="3">
        <v>-10</v>
      </c>
      <c r="S40" s="12">
        <f t="shared" ref="S40" si="141">IF(N40="","",Q40+R40-N40)</f>
        <v>232</v>
      </c>
    </row>
    <row r="41" spans="1:19" ht="20.149999999999999" customHeight="1" x14ac:dyDescent="0.2">
      <c r="A41" s="10" t="s">
        <v>44</v>
      </c>
      <c r="B41" s="7">
        <f t="shared" ref="B41" si="142">IF(C41="","",SUM(C41:D41))</f>
        <v>131476</v>
      </c>
      <c r="C41" s="2">
        <v>65709</v>
      </c>
      <c r="D41" s="2">
        <v>65767</v>
      </c>
      <c r="E41" s="3">
        <v>77</v>
      </c>
      <c r="F41" s="3">
        <v>100</v>
      </c>
      <c r="G41" s="3">
        <f t="shared" si="127"/>
        <v>-23</v>
      </c>
      <c r="H41" s="2">
        <v>794</v>
      </c>
      <c r="I41" s="2">
        <v>704</v>
      </c>
      <c r="J41" s="3">
        <f t="shared" ref="J41" si="143">IF(C41="","",H41-I41)</f>
        <v>90</v>
      </c>
      <c r="K41" s="3">
        <v>-10</v>
      </c>
      <c r="L41" s="12">
        <f t="shared" ref="L41" si="144">IF(C41="","",G41+J41+K41)</f>
        <v>57</v>
      </c>
      <c r="M41" s="7">
        <v>60472</v>
      </c>
      <c r="N41" s="2">
        <v>50</v>
      </c>
      <c r="O41" s="2">
        <v>646</v>
      </c>
      <c r="P41" s="2">
        <v>549</v>
      </c>
      <c r="Q41" s="3">
        <f t="shared" ref="Q41" si="145">IF(C41="","",O41-P41)</f>
        <v>97</v>
      </c>
      <c r="R41" s="3">
        <v>-13</v>
      </c>
      <c r="S41" s="12">
        <f t="shared" ref="S41" si="146">IF(N41="","",Q41+R41-N41)</f>
        <v>34</v>
      </c>
    </row>
    <row r="42" spans="1:19" ht="20.149999999999999" customHeight="1" x14ac:dyDescent="0.2">
      <c r="A42" s="10" t="s">
        <v>43</v>
      </c>
      <c r="B42" s="7">
        <f t="shared" ref="B42" si="147">IF(C42="","",SUM(C42:D42))</f>
        <v>131419</v>
      </c>
      <c r="C42" s="2">
        <v>65689</v>
      </c>
      <c r="D42" s="2">
        <v>65730</v>
      </c>
      <c r="E42" s="3">
        <v>71</v>
      </c>
      <c r="F42" s="3">
        <v>112</v>
      </c>
      <c r="G42" s="3">
        <f t="shared" ref="G42" si="148">IF(C42="","",E42-F42)</f>
        <v>-41</v>
      </c>
      <c r="H42" s="2">
        <v>758</v>
      </c>
      <c r="I42" s="2">
        <v>709</v>
      </c>
      <c r="J42" s="3">
        <f t="shared" ref="J42" si="149">IF(C42="","",H42-I42)</f>
        <v>49</v>
      </c>
      <c r="K42" s="3">
        <v>-8</v>
      </c>
      <c r="L42" s="12">
        <f t="shared" ref="L42" si="150">IF(C42="","",G42+J42+K42)</f>
        <v>0</v>
      </c>
      <c r="M42" s="7">
        <v>60438</v>
      </c>
      <c r="N42" s="2">
        <v>53</v>
      </c>
      <c r="O42" s="2">
        <v>648</v>
      </c>
      <c r="P42" s="2">
        <v>557</v>
      </c>
      <c r="Q42" s="3">
        <f t="shared" ref="Q42" si="151">IF(C42="","",O42-P42)</f>
        <v>91</v>
      </c>
      <c r="R42" s="3">
        <v>-7</v>
      </c>
      <c r="S42" s="12">
        <f t="shared" ref="S42" si="152">IF(N42="","",Q42+R42-N42)</f>
        <v>31</v>
      </c>
    </row>
    <row r="43" spans="1:19" ht="20.149999999999999" customHeight="1" x14ac:dyDescent="0.2">
      <c r="A43" s="10" t="s">
        <v>42</v>
      </c>
      <c r="B43" s="7">
        <f t="shared" ref="B43" si="153">IF(C43="","",SUM(C43:D43))</f>
        <v>131419</v>
      </c>
      <c r="C43" s="2">
        <v>65707</v>
      </c>
      <c r="D43" s="2">
        <v>65712</v>
      </c>
      <c r="E43" s="3">
        <v>63</v>
      </c>
      <c r="F43" s="3">
        <v>91</v>
      </c>
      <c r="G43" s="3">
        <f t="shared" ref="G43" si="154">IF(C43="","",E43-F43)</f>
        <v>-28</v>
      </c>
      <c r="H43" s="2">
        <v>726</v>
      </c>
      <c r="I43" s="2">
        <v>945</v>
      </c>
      <c r="J43" s="3">
        <f t="shared" ref="J43" si="155">IF(C43="","",H43-I43)</f>
        <v>-219</v>
      </c>
      <c r="K43" s="3">
        <v>-28</v>
      </c>
      <c r="L43" s="12">
        <f t="shared" ref="L43" si="156">IF(C43="","",G43+J43+K43)</f>
        <v>-275</v>
      </c>
      <c r="M43" s="7">
        <v>60407</v>
      </c>
      <c r="N43" s="2">
        <v>34</v>
      </c>
      <c r="O43" s="2">
        <v>601</v>
      </c>
      <c r="P43" s="2">
        <v>790</v>
      </c>
      <c r="Q43" s="3">
        <f t="shared" ref="Q43" si="157">IF(C43="","",O43-P43)</f>
        <v>-189</v>
      </c>
      <c r="R43" s="3">
        <v>-24</v>
      </c>
      <c r="S43" s="12">
        <f t="shared" ref="S43" si="158">IF(N43="","",Q43+R43-N43)</f>
        <v>-247</v>
      </c>
    </row>
    <row r="44" spans="1:19" ht="20.149999999999999" customHeight="1" x14ac:dyDescent="0.2">
      <c r="A44" s="10" t="s">
        <v>41</v>
      </c>
      <c r="B44" s="7">
        <f t="shared" ref="B44" si="159">IF(C44="","",SUM(C44:D44))</f>
        <v>131694</v>
      </c>
      <c r="C44" s="2">
        <v>65880</v>
      </c>
      <c r="D44" s="2">
        <v>65814</v>
      </c>
      <c r="E44" s="3">
        <v>70</v>
      </c>
      <c r="F44" s="3">
        <v>93</v>
      </c>
      <c r="G44" s="3">
        <f t="shared" ref="G44" si="160">IF(C44="","",E44-F44)</f>
        <v>-23</v>
      </c>
      <c r="H44" s="2">
        <v>1029</v>
      </c>
      <c r="I44" s="2">
        <v>1381</v>
      </c>
      <c r="J44" s="3">
        <f t="shared" ref="J44" si="161">IF(C44="","",H44-I44)</f>
        <v>-352</v>
      </c>
      <c r="K44" s="3">
        <v>-6</v>
      </c>
      <c r="L44" s="12">
        <f t="shared" ref="L44" si="162">IF(C44="","",G44+J44+K44)</f>
        <v>-381</v>
      </c>
      <c r="M44" s="7">
        <v>60654</v>
      </c>
      <c r="N44" s="2">
        <v>41</v>
      </c>
      <c r="O44" s="2">
        <v>915</v>
      </c>
      <c r="P44" s="2">
        <v>1274</v>
      </c>
      <c r="Q44" s="3">
        <f t="shared" ref="Q44" si="163">IF(C44="","",O44-P44)</f>
        <v>-359</v>
      </c>
      <c r="R44" s="3">
        <v>-6</v>
      </c>
      <c r="S44" s="12">
        <f t="shared" ref="S44" si="164">IF(N44="","",Q44+R44-N44)</f>
        <v>-406</v>
      </c>
    </row>
    <row r="45" spans="1:19" ht="20.149999999999999" customHeight="1" x14ac:dyDescent="0.2">
      <c r="A45" s="10" t="s">
        <v>40</v>
      </c>
      <c r="B45" s="7">
        <f t="shared" ref="B45" si="165">IF(C45="","",SUM(C45:D45))</f>
        <v>132075</v>
      </c>
      <c r="C45" s="2">
        <v>66099</v>
      </c>
      <c r="D45" s="2">
        <v>65976</v>
      </c>
      <c r="E45" s="3">
        <v>73</v>
      </c>
      <c r="F45" s="3">
        <v>93</v>
      </c>
      <c r="G45" s="3">
        <f t="shared" ref="G45" si="166">IF(C45="","",E45-F45)</f>
        <v>-20</v>
      </c>
      <c r="H45" s="2">
        <v>1539</v>
      </c>
      <c r="I45" s="2">
        <v>1359</v>
      </c>
      <c r="J45" s="3">
        <f t="shared" ref="J45" si="167">IF(C45="","",H45-I45)</f>
        <v>180</v>
      </c>
      <c r="K45" s="3">
        <v>-14</v>
      </c>
      <c r="L45" s="12">
        <f t="shared" ref="L45" si="168">IF(C45="","",G45+J45+K45)</f>
        <v>146</v>
      </c>
      <c r="M45" s="7">
        <v>61060</v>
      </c>
      <c r="N45" s="2">
        <v>40</v>
      </c>
      <c r="O45" s="2">
        <v>1452</v>
      </c>
      <c r="P45" s="2">
        <v>1201</v>
      </c>
      <c r="Q45" s="3">
        <f t="shared" ref="Q45" si="169">IF(C45="","",O45-P45)</f>
        <v>251</v>
      </c>
      <c r="R45" s="3">
        <v>-15</v>
      </c>
      <c r="S45" s="12">
        <f t="shared" ref="S45" si="170">IF(N45="","",Q45+R45-N45)</f>
        <v>196</v>
      </c>
    </row>
    <row r="46" spans="1:19" ht="20.149999999999999" customHeight="1" x14ac:dyDescent="0.2">
      <c r="A46" s="10" t="s">
        <v>39</v>
      </c>
      <c r="B46" s="7">
        <f t="shared" ref="B46" si="171">IF(C46="","",SUM(C46:D46))</f>
        <v>131929</v>
      </c>
      <c r="C46" s="2">
        <v>66059</v>
      </c>
      <c r="D46" s="2">
        <v>65870</v>
      </c>
      <c r="E46" s="3">
        <v>58</v>
      </c>
      <c r="F46" s="3">
        <v>86</v>
      </c>
      <c r="G46" s="3">
        <f t="shared" ref="G46" si="172">IF(C46="","",E46-F46)</f>
        <v>-28</v>
      </c>
      <c r="H46" s="2">
        <v>1783</v>
      </c>
      <c r="I46" s="2">
        <v>922</v>
      </c>
      <c r="J46" s="3">
        <f t="shared" ref="J46" si="173">IF(C46="","",H46-I46)</f>
        <v>861</v>
      </c>
      <c r="K46" s="3">
        <v>-15</v>
      </c>
      <c r="L46" s="12">
        <f t="shared" ref="L46" si="174">IF(C46="","",G46+J46+K46)</f>
        <v>818</v>
      </c>
      <c r="M46" s="7">
        <v>60864</v>
      </c>
      <c r="N46" s="2">
        <v>49</v>
      </c>
      <c r="O46" s="2">
        <v>1604</v>
      </c>
      <c r="P46" s="2">
        <v>639</v>
      </c>
      <c r="Q46" s="3">
        <f t="shared" ref="Q46" si="175">IF(C46="","",O46-P46)</f>
        <v>965</v>
      </c>
      <c r="R46" s="3">
        <v>-14</v>
      </c>
      <c r="S46" s="12">
        <f t="shared" ref="S46" si="176">IF(N46="","",Q46+R46-N46)</f>
        <v>902</v>
      </c>
    </row>
    <row r="47" spans="1:19" ht="20.149999999999999" customHeight="1" x14ac:dyDescent="0.2">
      <c r="A47" s="10" t="s">
        <v>38</v>
      </c>
      <c r="B47" s="7">
        <f t="shared" ref="B47" si="177">IF(C47="","",SUM(C47:D47))</f>
        <v>131111</v>
      </c>
      <c r="C47" s="2">
        <v>65424</v>
      </c>
      <c r="D47" s="2">
        <v>65687</v>
      </c>
      <c r="E47" s="3">
        <v>62</v>
      </c>
      <c r="F47" s="3">
        <v>117</v>
      </c>
      <c r="G47" s="3">
        <f t="shared" ref="G47" si="178">IF(C47="","",E47-F47)</f>
        <v>-55</v>
      </c>
      <c r="H47" s="2">
        <v>1474</v>
      </c>
      <c r="I47" s="2">
        <v>1218</v>
      </c>
      <c r="J47" s="3">
        <f t="shared" ref="J47" si="179">IF(C47="","",H47-I47)</f>
        <v>256</v>
      </c>
      <c r="K47" s="3">
        <v>-18</v>
      </c>
      <c r="L47" s="12">
        <f t="shared" ref="L47" si="180">IF(C47="","",G47+J47+K47)</f>
        <v>183</v>
      </c>
      <c r="M47" s="7">
        <v>59962</v>
      </c>
      <c r="N47" s="2">
        <v>37</v>
      </c>
      <c r="O47" s="2">
        <v>1220</v>
      </c>
      <c r="P47" s="2">
        <v>705</v>
      </c>
      <c r="Q47" s="3">
        <f t="shared" ref="Q47" si="181">IF(C47="","",O47-P47)</f>
        <v>515</v>
      </c>
      <c r="R47" s="3">
        <v>-22</v>
      </c>
      <c r="S47" s="12">
        <f t="shared" ref="S47" si="182">IF(N47="","",Q47+R47-N47)</f>
        <v>456</v>
      </c>
    </row>
    <row r="48" spans="1:19" ht="20.149999999999999" customHeight="1" x14ac:dyDescent="0.2">
      <c r="A48" s="10" t="s">
        <v>37</v>
      </c>
      <c r="B48" s="7">
        <f t="shared" ref="B48" si="183">IF(C48="","",SUM(C48:D48))</f>
        <v>130928</v>
      </c>
      <c r="C48" s="2">
        <v>65324</v>
      </c>
      <c r="D48" s="2">
        <v>65604</v>
      </c>
      <c r="E48" s="3">
        <v>63</v>
      </c>
      <c r="F48" s="3">
        <v>111</v>
      </c>
      <c r="G48" s="3">
        <f t="shared" ref="G48" si="184">IF(C48="","",E48-F48)</f>
        <v>-48</v>
      </c>
      <c r="H48" s="2">
        <v>449</v>
      </c>
      <c r="I48" s="2">
        <v>514</v>
      </c>
      <c r="J48" s="3">
        <f t="shared" ref="J48" si="185">IF(C48="","",H48-I48)</f>
        <v>-65</v>
      </c>
      <c r="K48" s="3">
        <v>-19</v>
      </c>
      <c r="L48" s="12">
        <f t="shared" ref="L48" si="186">IF(C48="","",G48+J48+K48)</f>
        <v>-132</v>
      </c>
      <c r="M48" s="7">
        <v>59506</v>
      </c>
      <c r="N48" s="2">
        <v>59</v>
      </c>
      <c r="O48" s="2">
        <v>340</v>
      </c>
      <c r="P48" s="2">
        <v>368</v>
      </c>
      <c r="Q48" s="3">
        <f t="shared" ref="Q48" si="187">IF(C48="","",O48-P48)</f>
        <v>-28</v>
      </c>
      <c r="R48" s="3">
        <v>-17</v>
      </c>
      <c r="S48" s="12">
        <f t="shared" ref="S48" si="188">IF(N48="","",Q48+R48-N48)</f>
        <v>-104</v>
      </c>
    </row>
    <row r="49" spans="1:19" ht="20.149999999999999" customHeight="1" x14ac:dyDescent="0.2">
      <c r="A49" s="10" t="s">
        <v>36</v>
      </c>
      <c r="B49" s="7">
        <f t="shared" ref="B49" si="189">IF(C49="","",SUM(C49:D49))</f>
        <v>131060</v>
      </c>
      <c r="C49" s="2">
        <v>65415</v>
      </c>
      <c r="D49" s="2">
        <v>65645</v>
      </c>
      <c r="E49" s="3">
        <v>67</v>
      </c>
      <c r="F49" s="3">
        <v>128</v>
      </c>
      <c r="G49" s="3">
        <f t="shared" ref="G49" si="190">IF(C49="","",E49-F49)</f>
        <v>-61</v>
      </c>
      <c r="H49" s="2">
        <v>412</v>
      </c>
      <c r="I49" s="2">
        <v>487</v>
      </c>
      <c r="J49" s="3">
        <f t="shared" ref="J49" si="191">IF(C49="","",H49-I49)</f>
        <v>-75</v>
      </c>
      <c r="K49" s="3">
        <v>-31</v>
      </c>
      <c r="L49" s="12">
        <f t="shared" ref="L49" si="192">IF(C49="","",G49+J49+K49)</f>
        <v>-167</v>
      </c>
      <c r="M49" s="7">
        <v>59610</v>
      </c>
      <c r="N49" s="2">
        <v>59</v>
      </c>
      <c r="O49" s="2">
        <v>334</v>
      </c>
      <c r="P49" s="2">
        <v>368</v>
      </c>
      <c r="Q49" s="3">
        <f t="shared" ref="Q49" si="193">IF(C49="","",O49-P49)</f>
        <v>-34</v>
      </c>
      <c r="R49" s="3">
        <v>-26</v>
      </c>
      <c r="S49" s="12">
        <f t="shared" ref="S49" si="194">IF(N49="","",Q49+R49-N49)</f>
        <v>-119</v>
      </c>
    </row>
    <row r="50" spans="1:19" ht="20.149999999999999" customHeight="1" x14ac:dyDescent="0.2">
      <c r="A50" s="10" t="s">
        <v>35</v>
      </c>
      <c r="B50" s="7">
        <f t="shared" ref="B50:B55" si="195">IF(C50="","",SUM(C50:D50))</f>
        <v>131227</v>
      </c>
      <c r="C50" s="2">
        <v>65485</v>
      </c>
      <c r="D50" s="2">
        <v>65742</v>
      </c>
      <c r="E50" s="3">
        <v>61</v>
      </c>
      <c r="F50" s="3">
        <v>90</v>
      </c>
      <c r="G50" s="3">
        <f t="shared" ref="G50" si="196">IF(C50="","",E50-F50)</f>
        <v>-29</v>
      </c>
      <c r="H50" s="2">
        <v>366</v>
      </c>
      <c r="I50" s="2">
        <v>480</v>
      </c>
      <c r="J50" s="3">
        <f t="shared" ref="J50" si="197">IF(C50="","",H50-I50)</f>
        <v>-114</v>
      </c>
      <c r="K50" s="3">
        <v>-32</v>
      </c>
      <c r="L50" s="12">
        <f t="shared" ref="L50" si="198">IF(C50="","",G50+J50+K50)</f>
        <v>-175</v>
      </c>
      <c r="M50" s="7">
        <v>59729</v>
      </c>
      <c r="N50" s="2">
        <v>32</v>
      </c>
      <c r="O50" s="2">
        <v>293</v>
      </c>
      <c r="P50" s="2">
        <v>347</v>
      </c>
      <c r="Q50" s="3">
        <f t="shared" ref="Q50" si="199">IF(C50="","",O50-P50)</f>
        <v>-54</v>
      </c>
      <c r="R50" s="3">
        <v>-27</v>
      </c>
      <c r="S50" s="12">
        <f t="shared" ref="S50" si="200">IF(N50="","",Q50+R50-N50)</f>
        <v>-113</v>
      </c>
    </row>
    <row r="51" spans="1:19" ht="20.149999999999999" customHeight="1" x14ac:dyDescent="0.2">
      <c r="A51" s="10" t="s">
        <v>34</v>
      </c>
      <c r="B51" s="7">
        <f t="shared" si="195"/>
        <v>131402</v>
      </c>
      <c r="C51" s="2">
        <v>65564</v>
      </c>
      <c r="D51" s="2">
        <v>65838</v>
      </c>
      <c r="E51" s="3">
        <v>64</v>
      </c>
      <c r="F51" s="3">
        <v>110</v>
      </c>
      <c r="G51" s="3">
        <f t="shared" ref="G51" si="201">IF(C51="","",E51-F51)</f>
        <v>-46</v>
      </c>
      <c r="H51" s="2">
        <v>418</v>
      </c>
      <c r="I51" s="2">
        <v>450</v>
      </c>
      <c r="J51" s="3">
        <f t="shared" ref="J51" si="202">IF(C51="","",H51-I51)</f>
        <v>-32</v>
      </c>
      <c r="K51" s="3">
        <v>-11</v>
      </c>
      <c r="L51" s="12">
        <f t="shared" ref="L51" si="203">IF(C51="","",G51+J51+K51)</f>
        <v>-89</v>
      </c>
      <c r="M51" s="7">
        <v>59842</v>
      </c>
      <c r="N51" s="2">
        <v>46</v>
      </c>
      <c r="O51" s="2">
        <v>344</v>
      </c>
      <c r="P51" s="2">
        <v>313</v>
      </c>
      <c r="Q51" s="3">
        <f t="shared" ref="Q51:Q56" si="204">IF(C51="","",O51-P51)</f>
        <v>31</v>
      </c>
      <c r="R51" s="3">
        <v>-12</v>
      </c>
      <c r="S51" s="12">
        <f t="shared" ref="S51" si="205">IF(N51="","",Q51+R51-N51)</f>
        <v>-27</v>
      </c>
    </row>
    <row r="52" spans="1:19" ht="20.149999999999999" customHeight="1" x14ac:dyDescent="0.2">
      <c r="A52" s="10" t="s">
        <v>32</v>
      </c>
      <c r="B52" s="7">
        <f t="shared" si="195"/>
        <v>131491</v>
      </c>
      <c r="C52" s="2">
        <v>65601</v>
      </c>
      <c r="D52" s="2">
        <v>65890</v>
      </c>
      <c r="E52" s="3">
        <v>67</v>
      </c>
      <c r="F52" s="3">
        <v>107</v>
      </c>
      <c r="G52" s="3">
        <f t="shared" ref="G52" si="206">IF(C52="","",E52-F52)</f>
        <v>-40</v>
      </c>
      <c r="H52" s="2">
        <v>463</v>
      </c>
      <c r="I52" s="2">
        <v>512</v>
      </c>
      <c r="J52" s="3">
        <f t="shared" ref="J52" si="207">IF(C52="","",H52-I52)</f>
        <v>-49</v>
      </c>
      <c r="K52" s="3">
        <v>-17</v>
      </c>
      <c r="L52" s="12">
        <f t="shared" ref="L52" si="208">IF(C52="","",G52+J52+K52)</f>
        <v>-106</v>
      </c>
      <c r="M52" s="7">
        <v>59869</v>
      </c>
      <c r="N52" s="2">
        <v>41</v>
      </c>
      <c r="O52" s="2">
        <v>389</v>
      </c>
      <c r="P52" s="2">
        <v>376</v>
      </c>
      <c r="Q52" s="3">
        <f t="shared" si="204"/>
        <v>13</v>
      </c>
      <c r="R52" s="3">
        <v>-12</v>
      </c>
      <c r="S52" s="12">
        <f t="shared" ref="S52" si="209">IF(N52="","",Q52+R52-N52)</f>
        <v>-40</v>
      </c>
    </row>
    <row r="53" spans="1:19" ht="20.149999999999999" customHeight="1" x14ac:dyDescent="0.2">
      <c r="A53" s="10" t="s">
        <v>31</v>
      </c>
      <c r="B53" s="7">
        <f t="shared" si="195"/>
        <v>131597</v>
      </c>
      <c r="C53" s="2">
        <v>65653</v>
      </c>
      <c r="D53" s="2">
        <v>65944</v>
      </c>
      <c r="E53" s="3">
        <v>78</v>
      </c>
      <c r="F53" s="3">
        <v>92</v>
      </c>
      <c r="G53" s="3">
        <f t="shared" ref="G53" si="210">IF(C53="","",E53-F53)</f>
        <v>-14</v>
      </c>
      <c r="H53" s="2">
        <v>441</v>
      </c>
      <c r="I53" s="2">
        <v>512</v>
      </c>
      <c r="J53" s="3">
        <f t="shared" ref="J53" si="211">IF(C53="","",H53-I53)</f>
        <v>-71</v>
      </c>
      <c r="K53" s="3">
        <v>-23</v>
      </c>
      <c r="L53" s="12">
        <f t="shared" ref="L53" si="212">IF(C53="","",G53+J53+K53)</f>
        <v>-108</v>
      </c>
      <c r="M53" s="7">
        <v>59909</v>
      </c>
      <c r="N53" s="2">
        <v>37</v>
      </c>
      <c r="O53" s="2">
        <v>357</v>
      </c>
      <c r="P53" s="2">
        <v>380</v>
      </c>
      <c r="Q53" s="3">
        <f t="shared" si="204"/>
        <v>-23</v>
      </c>
      <c r="R53" s="3">
        <v>-11</v>
      </c>
      <c r="S53" s="12">
        <f t="shared" ref="S53" si="213">IF(N53="","",Q53+R53-N53)</f>
        <v>-71</v>
      </c>
    </row>
    <row r="54" spans="1:19" ht="20.149999999999999" customHeight="1" x14ac:dyDescent="0.2">
      <c r="A54" s="10" t="s">
        <v>30</v>
      </c>
      <c r="B54" s="7">
        <f t="shared" si="195"/>
        <v>131705</v>
      </c>
      <c r="C54" s="2">
        <v>65705</v>
      </c>
      <c r="D54" s="2">
        <v>66000</v>
      </c>
      <c r="E54" s="3">
        <v>94</v>
      </c>
      <c r="F54" s="3">
        <v>95</v>
      </c>
      <c r="G54" s="3">
        <f t="shared" ref="G54" si="214">IF(C54="","",E54-F54)</f>
        <v>-1</v>
      </c>
      <c r="H54" s="2">
        <v>436</v>
      </c>
      <c r="I54" s="2">
        <v>464</v>
      </c>
      <c r="J54" s="3">
        <f t="shared" ref="J54" si="215">IF(C54="","",H54-I54)</f>
        <v>-28</v>
      </c>
      <c r="K54" s="3">
        <v>-14</v>
      </c>
      <c r="L54" s="12">
        <f t="shared" ref="L54" si="216">IF(C54="","",G54+J54+K54)</f>
        <v>-43</v>
      </c>
      <c r="M54" s="7">
        <v>59980</v>
      </c>
      <c r="N54" s="2">
        <v>36</v>
      </c>
      <c r="O54" s="2">
        <v>388</v>
      </c>
      <c r="P54" s="2">
        <v>323</v>
      </c>
      <c r="Q54" s="3">
        <f t="shared" si="204"/>
        <v>65</v>
      </c>
      <c r="R54" s="3">
        <v>-9</v>
      </c>
      <c r="S54" s="12">
        <f t="shared" ref="S54" si="217">IF(N54="","",Q54+R54-N54)</f>
        <v>20</v>
      </c>
    </row>
    <row r="55" spans="1:19" ht="20.149999999999999" customHeight="1" x14ac:dyDescent="0.2">
      <c r="A55" s="10" t="s">
        <v>29</v>
      </c>
      <c r="B55" s="7">
        <f t="shared" si="195"/>
        <v>131748</v>
      </c>
      <c r="C55" s="2">
        <v>65703</v>
      </c>
      <c r="D55" s="2">
        <v>66045</v>
      </c>
      <c r="E55" s="3">
        <v>81</v>
      </c>
      <c r="F55" s="3">
        <v>88</v>
      </c>
      <c r="G55" s="3">
        <f t="shared" ref="G55" si="218">IF(C55="","",E55-F55)</f>
        <v>-7</v>
      </c>
      <c r="H55" s="2">
        <v>380</v>
      </c>
      <c r="I55" s="2">
        <v>503</v>
      </c>
      <c r="J55" s="3">
        <f t="shared" ref="J55" si="219">IF(C55="","",H55-I55)</f>
        <v>-123</v>
      </c>
      <c r="K55" s="3">
        <v>-10</v>
      </c>
      <c r="L55" s="12">
        <f t="shared" ref="L55" si="220">IF(C55="","",G55+J55+K55)</f>
        <v>-140</v>
      </c>
      <c r="M55" s="7">
        <v>59960</v>
      </c>
      <c r="N55" s="2">
        <v>39</v>
      </c>
      <c r="O55" s="2">
        <v>305</v>
      </c>
      <c r="P55" s="2">
        <v>354</v>
      </c>
      <c r="Q55" s="3">
        <f t="shared" si="204"/>
        <v>-49</v>
      </c>
      <c r="R55" s="3">
        <v>-12</v>
      </c>
      <c r="S55" s="12">
        <f t="shared" ref="S55" si="221">IF(N55="","",Q55+R55-N55)</f>
        <v>-100</v>
      </c>
    </row>
    <row r="56" spans="1:19" ht="20.149999999999999" customHeight="1" x14ac:dyDescent="0.2">
      <c r="A56" s="10" t="s">
        <v>20</v>
      </c>
      <c r="B56" s="7">
        <f t="shared" ref="B56:B64" si="222">IF(C56="","",SUM(C56:D56))</f>
        <v>131888</v>
      </c>
      <c r="C56" s="2">
        <v>65778</v>
      </c>
      <c r="D56" s="2">
        <v>66110</v>
      </c>
      <c r="E56" s="3">
        <v>67</v>
      </c>
      <c r="F56" s="3">
        <v>80</v>
      </c>
      <c r="G56" s="3">
        <f t="shared" ref="G56:G64" si="223">IF(C56="","",E56-F56)</f>
        <v>-13</v>
      </c>
      <c r="H56" s="2">
        <v>398</v>
      </c>
      <c r="I56" s="2">
        <v>460</v>
      </c>
      <c r="J56" s="3">
        <f t="shared" ref="J56:J64" si="224">IF(C56="","",H56-I56)</f>
        <v>-62</v>
      </c>
      <c r="K56" s="3">
        <v>-13</v>
      </c>
      <c r="L56" s="12">
        <f t="shared" ref="L56:L62" si="225">IF(C56="","",G56+J56+K56)</f>
        <v>-88</v>
      </c>
      <c r="M56" s="7">
        <v>60060</v>
      </c>
      <c r="N56" s="2">
        <v>33</v>
      </c>
      <c r="O56" s="2">
        <v>324</v>
      </c>
      <c r="P56" s="2">
        <v>337</v>
      </c>
      <c r="Q56" s="3">
        <f t="shared" si="204"/>
        <v>-13</v>
      </c>
      <c r="R56" s="3">
        <v>-7</v>
      </c>
      <c r="S56" s="12">
        <f t="shared" ref="S56:S65" si="226">IF(N56="","",Q56+R56-N56)</f>
        <v>-53</v>
      </c>
    </row>
    <row r="57" spans="1:19" ht="20.149999999999999" customHeight="1" x14ac:dyDescent="0.2">
      <c r="A57" s="9" t="s">
        <v>21</v>
      </c>
      <c r="B57" s="7">
        <f t="shared" si="222"/>
        <v>131976</v>
      </c>
      <c r="C57" s="2">
        <v>65820</v>
      </c>
      <c r="D57" s="2">
        <v>66156</v>
      </c>
      <c r="E57" s="3">
        <v>67</v>
      </c>
      <c r="F57" s="3">
        <v>92</v>
      </c>
      <c r="G57" s="3">
        <f t="shared" si="223"/>
        <v>-25</v>
      </c>
      <c r="H57" s="2">
        <v>425</v>
      </c>
      <c r="I57" s="2">
        <v>538</v>
      </c>
      <c r="J57" s="3">
        <f t="shared" si="224"/>
        <v>-113</v>
      </c>
      <c r="K57" s="3">
        <v>-9</v>
      </c>
      <c r="L57" s="12">
        <f t="shared" si="225"/>
        <v>-147</v>
      </c>
      <c r="M57" s="7">
        <v>60113</v>
      </c>
      <c r="N57" s="2">
        <v>39</v>
      </c>
      <c r="O57" s="2">
        <v>360</v>
      </c>
      <c r="P57" s="2">
        <v>362</v>
      </c>
      <c r="Q57" s="3">
        <f t="shared" ref="Q57:Q64" si="227">IF(C57="","",O57-P57)</f>
        <v>-2</v>
      </c>
      <c r="R57" s="3">
        <v>-10</v>
      </c>
      <c r="S57" s="12">
        <f t="shared" si="226"/>
        <v>-51</v>
      </c>
    </row>
    <row r="58" spans="1:19" ht="20.149999999999999" customHeight="1" x14ac:dyDescent="0.2">
      <c r="A58" s="10" t="s">
        <v>22</v>
      </c>
      <c r="B58" s="7">
        <f t="shared" si="222"/>
        <v>132123</v>
      </c>
      <c r="C58" s="2">
        <v>65883</v>
      </c>
      <c r="D58" s="2">
        <v>66240</v>
      </c>
      <c r="E58" s="3">
        <v>83</v>
      </c>
      <c r="F58" s="3">
        <v>89</v>
      </c>
      <c r="G58" s="3">
        <f t="shared" si="223"/>
        <v>-6</v>
      </c>
      <c r="H58" s="2">
        <v>854</v>
      </c>
      <c r="I58" s="2">
        <v>872</v>
      </c>
      <c r="J58" s="3">
        <f t="shared" si="224"/>
        <v>-18</v>
      </c>
      <c r="K58" s="3">
        <v>-25</v>
      </c>
      <c r="L58" s="12">
        <f>IF(C58="","",G58+J58+K58)</f>
        <v>-49</v>
      </c>
      <c r="M58" s="7">
        <v>60164</v>
      </c>
      <c r="N58" s="2">
        <v>33</v>
      </c>
      <c r="O58" s="2">
        <v>673</v>
      </c>
      <c r="P58" s="2">
        <v>563</v>
      </c>
      <c r="Q58" s="3">
        <f t="shared" si="227"/>
        <v>110</v>
      </c>
      <c r="R58" s="3">
        <v>-22</v>
      </c>
      <c r="S58" s="12">
        <f t="shared" si="226"/>
        <v>55</v>
      </c>
    </row>
    <row r="59" spans="1:19" ht="20.149999999999999" customHeight="1" x14ac:dyDescent="0.2">
      <c r="A59" s="9" t="s">
        <v>23</v>
      </c>
      <c r="B59" s="7">
        <f t="shared" si="222"/>
        <v>132172</v>
      </c>
      <c r="C59" s="2">
        <v>65886</v>
      </c>
      <c r="D59" s="2">
        <v>66286</v>
      </c>
      <c r="E59" s="3">
        <v>80</v>
      </c>
      <c r="F59" s="3">
        <v>107</v>
      </c>
      <c r="G59" s="3">
        <f t="shared" si="223"/>
        <v>-27</v>
      </c>
      <c r="H59" s="2">
        <v>1371</v>
      </c>
      <c r="I59" s="2">
        <v>1385</v>
      </c>
      <c r="J59" s="3">
        <f t="shared" si="224"/>
        <v>-14</v>
      </c>
      <c r="K59" s="3">
        <v>-24</v>
      </c>
      <c r="L59" s="12">
        <f t="shared" si="225"/>
        <v>-65</v>
      </c>
      <c r="M59" s="7">
        <v>60109</v>
      </c>
      <c r="N59" s="2">
        <v>41</v>
      </c>
      <c r="O59" s="2">
        <v>1122</v>
      </c>
      <c r="P59" s="2">
        <v>822</v>
      </c>
      <c r="Q59" s="3">
        <f t="shared" si="227"/>
        <v>300</v>
      </c>
      <c r="R59" s="3">
        <v>-24</v>
      </c>
      <c r="S59" s="12">
        <f t="shared" si="226"/>
        <v>235</v>
      </c>
    </row>
    <row r="60" spans="1:19" ht="20.149999999999999" customHeight="1" x14ac:dyDescent="0.2">
      <c r="A60" s="10" t="s">
        <v>24</v>
      </c>
      <c r="B60" s="7">
        <f t="shared" si="222"/>
        <v>132237</v>
      </c>
      <c r="C60" s="2">
        <v>65912</v>
      </c>
      <c r="D60" s="2">
        <v>66325</v>
      </c>
      <c r="E60" s="3">
        <v>52</v>
      </c>
      <c r="F60" s="3">
        <v>112</v>
      </c>
      <c r="G60" s="3">
        <f t="shared" si="223"/>
        <v>-60</v>
      </c>
      <c r="H60" s="2">
        <v>472</v>
      </c>
      <c r="I60" s="2">
        <v>837</v>
      </c>
      <c r="J60" s="3">
        <f t="shared" si="224"/>
        <v>-365</v>
      </c>
      <c r="K60" s="3">
        <v>-17</v>
      </c>
      <c r="L60" s="12">
        <f t="shared" si="225"/>
        <v>-442</v>
      </c>
      <c r="M60" s="7">
        <v>59874</v>
      </c>
      <c r="N60" s="2">
        <v>49</v>
      </c>
      <c r="O60" s="2">
        <v>381</v>
      </c>
      <c r="P60" s="2">
        <v>696</v>
      </c>
      <c r="Q60" s="3">
        <f t="shared" si="227"/>
        <v>-315</v>
      </c>
      <c r="R60" s="3">
        <v>-8</v>
      </c>
      <c r="S60" s="12">
        <f>IF(N60="","",Q60+R60-N60)</f>
        <v>-372</v>
      </c>
    </row>
    <row r="61" spans="1:19" ht="20.149999999999999" customHeight="1" x14ac:dyDescent="0.2">
      <c r="A61" s="9" t="s">
        <v>25</v>
      </c>
      <c r="B61" s="7">
        <f t="shared" si="222"/>
        <v>132679</v>
      </c>
      <c r="C61" s="2">
        <v>66187</v>
      </c>
      <c r="D61" s="2">
        <v>66492</v>
      </c>
      <c r="E61" s="3">
        <v>71</v>
      </c>
      <c r="F61" s="3">
        <v>117</v>
      </c>
      <c r="G61" s="3">
        <f t="shared" si="223"/>
        <v>-46</v>
      </c>
      <c r="H61" s="2">
        <v>735</v>
      </c>
      <c r="I61" s="2">
        <v>738</v>
      </c>
      <c r="J61" s="3">
        <f t="shared" si="224"/>
        <v>-3</v>
      </c>
      <c r="K61" s="3">
        <v>-14</v>
      </c>
      <c r="L61" s="12">
        <f>IF(C61="","",G61+J61+K61)</f>
        <v>-63</v>
      </c>
      <c r="M61" s="7">
        <v>60246</v>
      </c>
      <c r="N61" s="2">
        <v>47</v>
      </c>
      <c r="O61" s="2">
        <v>657</v>
      </c>
      <c r="P61" s="2">
        <v>636</v>
      </c>
      <c r="Q61" s="3">
        <f t="shared" si="227"/>
        <v>21</v>
      </c>
      <c r="R61" s="3">
        <v>-8</v>
      </c>
      <c r="S61" s="12">
        <f t="shared" si="226"/>
        <v>-34</v>
      </c>
    </row>
    <row r="62" spans="1:19" ht="20.149999999999999" customHeight="1" x14ac:dyDescent="0.2">
      <c r="A62" s="18" t="s">
        <v>28</v>
      </c>
      <c r="B62" s="11">
        <f>IF(C62="","",SUM(C62:D62))</f>
        <v>132742</v>
      </c>
      <c r="C62" s="4">
        <v>66210</v>
      </c>
      <c r="D62" s="4">
        <v>66532</v>
      </c>
      <c r="E62" s="5">
        <v>69</v>
      </c>
      <c r="F62" s="5">
        <v>114</v>
      </c>
      <c r="G62" s="3">
        <f t="shared" si="223"/>
        <v>-45</v>
      </c>
      <c r="H62" s="5">
        <v>676</v>
      </c>
      <c r="I62" s="5">
        <v>621</v>
      </c>
      <c r="J62" s="3">
        <f t="shared" si="224"/>
        <v>55</v>
      </c>
      <c r="K62" s="5">
        <v>-29</v>
      </c>
      <c r="L62" s="12">
        <f t="shared" si="225"/>
        <v>-19</v>
      </c>
      <c r="M62" s="8">
        <v>60280</v>
      </c>
      <c r="N62" s="4">
        <v>46</v>
      </c>
      <c r="O62" s="4">
        <v>566</v>
      </c>
      <c r="P62" s="4">
        <v>488</v>
      </c>
      <c r="Q62" s="13">
        <f t="shared" si="227"/>
        <v>78</v>
      </c>
      <c r="R62" s="6">
        <v>-20</v>
      </c>
      <c r="S62" s="14">
        <f t="shared" si="226"/>
        <v>12</v>
      </c>
    </row>
    <row r="63" spans="1:19" ht="20.149999999999999" customHeight="1" x14ac:dyDescent="0.2">
      <c r="A63" s="19" t="s">
        <v>26</v>
      </c>
      <c r="B63" s="11">
        <f t="shared" si="222"/>
        <v>132761</v>
      </c>
      <c r="C63" s="4">
        <v>66166</v>
      </c>
      <c r="D63" s="4">
        <v>66595</v>
      </c>
      <c r="E63" s="5">
        <v>71</v>
      </c>
      <c r="F63" s="5">
        <v>108</v>
      </c>
      <c r="G63" s="3">
        <f t="shared" si="223"/>
        <v>-37</v>
      </c>
      <c r="H63" s="5">
        <v>567</v>
      </c>
      <c r="I63" s="5">
        <v>572</v>
      </c>
      <c r="J63" s="3">
        <f t="shared" si="224"/>
        <v>-5</v>
      </c>
      <c r="K63" s="5">
        <v>-39</v>
      </c>
      <c r="L63" s="12">
        <f>IF(C63="","",G63+J63+K63)</f>
        <v>-81</v>
      </c>
      <c r="M63" s="8">
        <v>60268</v>
      </c>
      <c r="N63" s="4">
        <v>47</v>
      </c>
      <c r="O63" s="4">
        <v>478</v>
      </c>
      <c r="P63" s="4">
        <v>405</v>
      </c>
      <c r="Q63" s="13">
        <f t="shared" si="227"/>
        <v>73</v>
      </c>
      <c r="R63" s="6">
        <v>-30</v>
      </c>
      <c r="S63" s="14">
        <f t="shared" si="226"/>
        <v>-4</v>
      </c>
    </row>
    <row r="64" spans="1:19" ht="20.149999999999999" customHeight="1" x14ac:dyDescent="0.2">
      <c r="A64" s="19" t="s">
        <v>27</v>
      </c>
      <c r="B64" s="11">
        <f t="shared" si="222"/>
        <v>132842</v>
      </c>
      <c r="C64" s="4">
        <v>66185</v>
      </c>
      <c r="D64" s="4">
        <v>66657</v>
      </c>
      <c r="E64" s="5">
        <v>83</v>
      </c>
      <c r="F64" s="5">
        <v>92</v>
      </c>
      <c r="G64" s="3">
        <f t="shared" si="223"/>
        <v>-9</v>
      </c>
      <c r="H64" s="5">
        <v>671</v>
      </c>
      <c r="I64" s="5">
        <v>694</v>
      </c>
      <c r="J64" s="3">
        <f t="shared" si="224"/>
        <v>-23</v>
      </c>
      <c r="K64" s="5">
        <v>-32</v>
      </c>
      <c r="L64" s="12">
        <f>IF(C64="","",G64+J64+K64)</f>
        <v>-64</v>
      </c>
      <c r="M64" s="8">
        <v>60272</v>
      </c>
      <c r="N64" s="4">
        <v>30</v>
      </c>
      <c r="O64" s="4">
        <v>581</v>
      </c>
      <c r="P64" s="4">
        <v>486</v>
      </c>
      <c r="Q64" s="13">
        <f t="shared" si="227"/>
        <v>95</v>
      </c>
      <c r="R64" s="6">
        <v>-24</v>
      </c>
      <c r="S64" s="14">
        <f t="shared" si="226"/>
        <v>41</v>
      </c>
    </row>
    <row r="65" spans="1:19" ht="20.149999999999999" customHeight="1" x14ac:dyDescent="0.2">
      <c r="A65" s="21" t="s">
        <v>19</v>
      </c>
      <c r="B65" s="22">
        <f t="shared" ref="B65" si="228">IF(C65="","",SUM(C65:D65))</f>
        <v>132906</v>
      </c>
      <c r="C65" s="23">
        <v>66231</v>
      </c>
      <c r="D65" s="23">
        <v>66675</v>
      </c>
      <c r="E65" s="24">
        <v>78</v>
      </c>
      <c r="F65" s="24">
        <v>98</v>
      </c>
      <c r="G65" s="25">
        <f t="shared" ref="G65" si="229">IF(C65="","",E65-F65)</f>
        <v>-20</v>
      </c>
      <c r="H65" s="24">
        <v>453</v>
      </c>
      <c r="I65" s="24">
        <v>871</v>
      </c>
      <c r="J65" s="25">
        <f t="shared" ref="J65" si="230">IF(C65="","",H65-I65)</f>
        <v>-418</v>
      </c>
      <c r="K65" s="23">
        <v>1519</v>
      </c>
      <c r="L65" s="30">
        <f>IF(C65="","",G65+J65+K65)</f>
        <v>1081</v>
      </c>
      <c r="M65" s="26">
        <v>60231</v>
      </c>
      <c r="N65" s="23">
        <v>41</v>
      </c>
      <c r="O65" s="23">
        <v>383</v>
      </c>
      <c r="P65" s="23">
        <v>659</v>
      </c>
      <c r="Q65" s="27">
        <f t="shared" ref="Q65" si="231">IF(C65="","",O65-P65)</f>
        <v>-276</v>
      </c>
      <c r="R65" s="28">
        <v>477</v>
      </c>
      <c r="S65" s="29">
        <f t="shared" si="226"/>
        <v>160</v>
      </c>
    </row>
    <row r="66" spans="1:19" ht="6.75" customHeight="1" x14ac:dyDescent="0.2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9"/>
    </row>
    <row r="67" spans="1:19" ht="16.5" customHeight="1" x14ac:dyDescent="0.2">
      <c r="A67" s="15" t="s">
        <v>18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</row>
    <row r="68" spans="1:19" ht="16.5" customHeight="1" x14ac:dyDescent="0.2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2"/>
    </row>
    <row r="69" spans="1:19" ht="18.75" customHeight="1" x14ac:dyDescent="0.2">
      <c r="L69" s="1"/>
    </row>
    <row r="70" spans="1:19" ht="18.75" customHeight="1" x14ac:dyDescent="0.2">
      <c r="L70" s="1"/>
    </row>
    <row r="71" spans="1:19" x14ac:dyDescent="0.2">
      <c r="L71" s="1"/>
    </row>
  </sheetData>
  <mergeCells count="30">
    <mergeCell ref="A66:S66"/>
    <mergeCell ref="A68:S68"/>
    <mergeCell ref="G9:G10"/>
    <mergeCell ref="H9:H10"/>
    <mergeCell ref="I9:I10"/>
    <mergeCell ref="J9:J10"/>
    <mergeCell ref="N9:N10"/>
    <mergeCell ref="O9:O10"/>
    <mergeCell ref="O6:Q8"/>
    <mergeCell ref="R6:R10"/>
    <mergeCell ref="E9:E10"/>
    <mergeCell ref="F9:F10"/>
    <mergeCell ref="P9:P10"/>
    <mergeCell ref="Q9:Q10"/>
    <mergeCell ref="A3:S3"/>
    <mergeCell ref="A4:A10"/>
    <mergeCell ref="B4:L4"/>
    <mergeCell ref="M4:S4"/>
    <mergeCell ref="B5:B10"/>
    <mergeCell ref="C5:C10"/>
    <mergeCell ref="D5:D10"/>
    <mergeCell ref="E5:K5"/>
    <mergeCell ref="L5:L10"/>
    <mergeCell ref="M5:M10"/>
    <mergeCell ref="N5:R5"/>
    <mergeCell ref="S5:S10"/>
    <mergeCell ref="E6:G8"/>
    <mergeCell ref="H6:J8"/>
    <mergeCell ref="K6:K10"/>
    <mergeCell ref="N6:N8"/>
  </mergeCells>
  <phoneticPr fontId="5"/>
  <dataValidations count="1">
    <dataValidation imeMode="disabled" allowBlank="1" showInputMessage="1" showErrorMessage="1" sqref="B11:S65" xr:uid="{00000000-0002-0000-0000-000000000000}"/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R2.10～(確報値)</vt:lpstr>
      <vt:lpstr>'R2.10～(確報値)'!Print_Area</vt:lpstr>
      <vt:lpstr>'R2.10～(確報値)'!Print_Titles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