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66\Desktop\"/>
    </mc:Choice>
  </mc:AlternateContent>
  <workbookProtection workbookAlgorithmName="SHA-512" workbookHashValue="JdPMwwT5b7cNKVATjX/69yhFrG5qSbZu0JVKpo25Ui4bvV+mpMsuYASI+1702Xpapcav0DdwXqPpcVICcm2d+w==" workbookSaltValue="rKr5ZhArb0BHF4A6aZu+Sw==" workbookSpinCount="100000" lockStructure="1"/>
  <bookViews>
    <workbookView xWindow="0" yWindow="0" windowWidth="21600" windowHeight="9585"/>
  </bookViews>
  <sheets>
    <sheet name="計算シート" sheetId="1" r:id="rId1"/>
    <sheet name="Sheet2" sheetId="2" state="hidden" r:id="rId2"/>
  </sheets>
  <definedNames>
    <definedName name="_xlnm.Print_Area" localSheetId="0">計算シート!$A$1:$M$44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13" i="1" l="1"/>
  <c r="H9" i="1"/>
  <c r="F39" i="1" l="1"/>
  <c r="J39" i="1"/>
  <c r="H39" i="1"/>
  <c r="D25" i="1"/>
  <c r="F41" i="1" s="1"/>
  <c r="D26" i="1"/>
  <c r="D21" i="1"/>
  <c r="F34" i="1" l="1"/>
  <c r="H25" i="1"/>
</calcChain>
</file>

<file path=xl/sharedStrings.xml><?xml version="1.0" encoding="utf-8"?>
<sst xmlns="http://schemas.openxmlformats.org/spreadsheetml/2006/main" count="54" uniqueCount="40">
  <si>
    <t>基準額</t>
    <rPh sb="0" eb="2">
      <t>キジュン</t>
    </rPh>
    <rPh sb="2" eb="3">
      <t>ガク</t>
    </rPh>
    <phoneticPr fontId="1"/>
  </si>
  <si>
    <t>世帯人数</t>
    <rPh sb="0" eb="2">
      <t>セタイ</t>
    </rPh>
    <rPh sb="2" eb="4">
      <t>ニンズウ</t>
    </rPh>
    <phoneticPr fontId="1"/>
  </si>
  <si>
    <t>※世帯人数が10人まで計算できます。11人以上の場合はお問合せください。</t>
    <rPh sb="1" eb="3">
      <t>セタイ</t>
    </rPh>
    <rPh sb="3" eb="5">
      <t>ニンズウ</t>
    </rPh>
    <rPh sb="8" eb="9">
      <t>ニン</t>
    </rPh>
    <rPh sb="11" eb="13">
      <t>ケイサン</t>
    </rPh>
    <rPh sb="20" eb="21">
      <t>ニン</t>
    </rPh>
    <rPh sb="21" eb="23">
      <t>イジョウ</t>
    </rPh>
    <rPh sb="24" eb="26">
      <t>バアイ</t>
    </rPh>
    <rPh sb="28" eb="30">
      <t>トイアワ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</si>
  <si>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</si>
  <si>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</si>
  <si>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家賃上限額</t>
    <rPh sb="0" eb="2">
      <t>ヤチン</t>
    </rPh>
    <rPh sb="2" eb="4">
      <t>ジョウゲン</t>
    </rPh>
    <rPh sb="4" eb="5">
      <t>ガク</t>
    </rPh>
    <phoneticPr fontId="1"/>
  </si>
  <si>
    <t>本人負担額</t>
    <rPh sb="0" eb="2">
      <t>ホンニン</t>
    </rPh>
    <rPh sb="2" eb="4">
      <t>フタン</t>
    </rPh>
    <rPh sb="4" eb="5">
      <t>ガク</t>
    </rPh>
    <phoneticPr fontId="1"/>
  </si>
  <si>
    <t>※収入基準額と家賃上限額は世帯人数によって設定されています。</t>
    <rPh sb="1" eb="3">
      <t>シュウニュウ</t>
    </rPh>
    <rPh sb="3" eb="5">
      <t>キジュン</t>
    </rPh>
    <rPh sb="5" eb="6">
      <t>ガク</t>
    </rPh>
    <rPh sb="7" eb="9">
      <t>ヤチン</t>
    </rPh>
    <rPh sb="9" eb="11">
      <t>ジョウゲン</t>
    </rPh>
    <rPh sb="11" eb="12">
      <t>ガク</t>
    </rPh>
    <rPh sb="13" eb="15">
      <t>セタイ</t>
    </rPh>
    <rPh sb="15" eb="17">
      <t>ニンズウ</t>
    </rPh>
    <rPh sb="21" eb="23">
      <t>セッテイ</t>
    </rPh>
    <phoneticPr fontId="1"/>
  </si>
  <si>
    <t>【計算式】</t>
    <rPh sb="1" eb="4">
      <t>ケイサンシキ</t>
    </rPh>
    <phoneticPr fontId="1"/>
  </si>
  <si>
    <t>支給額</t>
    <rPh sb="0" eb="3">
      <t>シキュウガク</t>
    </rPh>
    <phoneticPr fontId="1"/>
  </si>
  <si>
    <t>＝</t>
    <phoneticPr fontId="1"/>
  </si>
  <si>
    <t>ー</t>
    <phoneticPr fontId="1"/>
  </si>
  <si>
    <t>家賃限度額</t>
    <rPh sb="0" eb="2">
      <t>ヤチン</t>
    </rPh>
    <rPh sb="2" eb="4">
      <t>ゲンド</t>
    </rPh>
    <rPh sb="4" eb="5">
      <t>ガク</t>
    </rPh>
    <phoneticPr fontId="1"/>
  </si>
  <si>
    <t>収入基準額</t>
    <rPh sb="0" eb="2">
      <t>シュウニュウ</t>
    </rPh>
    <rPh sb="2" eb="4">
      <t>キジュン</t>
    </rPh>
    <rPh sb="4" eb="5">
      <t>ガク</t>
    </rPh>
    <phoneticPr fontId="1"/>
  </si>
  <si>
    <t>支給額</t>
    <rPh sb="0" eb="2">
      <t>シキュウ</t>
    </rPh>
    <rPh sb="2" eb="3">
      <t>ガク</t>
    </rPh>
    <phoneticPr fontId="1"/>
  </si>
  <si>
    <t>①世帯人数</t>
    <rPh sb="1" eb="3">
      <t>セタイ</t>
    </rPh>
    <rPh sb="3" eb="5">
      <t>ニンズウ</t>
    </rPh>
    <phoneticPr fontId="1"/>
  </si>
  <si>
    <t>家賃額</t>
    <rPh sb="0" eb="2">
      <t>ヤチン</t>
    </rPh>
    <rPh sb="2" eb="3">
      <t>ガク</t>
    </rPh>
    <phoneticPr fontId="1"/>
  </si>
  <si>
    <t>収入基準額</t>
    <rPh sb="0" eb="2">
      <t>シュウニュウ</t>
    </rPh>
    <rPh sb="2" eb="4">
      <t>キジュン</t>
    </rPh>
    <rPh sb="4" eb="5">
      <t>ガク</t>
    </rPh>
    <phoneticPr fontId="1"/>
  </si>
  <si>
    <t>円</t>
    <rPh sb="0" eb="1">
      <t>エン</t>
    </rPh>
    <phoneticPr fontId="1"/>
  </si>
  <si>
    <t>下記の①～③</t>
    <rPh sb="0" eb="2">
      <t>カキ</t>
    </rPh>
    <phoneticPr fontId="1"/>
  </si>
  <si>
    <t>「住居確保給付金」の支給概算額の計算シート(成田市)</t>
    <rPh sb="1" eb="3">
      <t>ジュウキョ</t>
    </rPh>
    <rPh sb="3" eb="5">
      <t>カクホ</t>
    </rPh>
    <rPh sb="5" eb="8">
      <t>キュウフキン</t>
    </rPh>
    <rPh sb="10" eb="12">
      <t>シキュウ</t>
    </rPh>
    <rPh sb="12" eb="14">
      <t>ガイサン</t>
    </rPh>
    <rPh sb="14" eb="15">
      <t>ガク</t>
    </rPh>
    <rPh sb="16" eb="18">
      <t>ケイサン</t>
    </rPh>
    <rPh sb="22" eb="25">
      <t>ナリタシ</t>
    </rPh>
    <phoneticPr fontId="1"/>
  </si>
  <si>
    <t>👈必ず世帯全員の合計月収入金額を入力してください。</t>
    <rPh sb="2" eb="3">
      <t>カナラ</t>
    </rPh>
    <rPh sb="4" eb="6">
      <t>セタイ</t>
    </rPh>
    <rPh sb="6" eb="8">
      <t>ゼンイン</t>
    </rPh>
    <rPh sb="9" eb="11">
      <t>ゴウケイ</t>
    </rPh>
    <rPh sb="11" eb="12">
      <t>ツキ</t>
    </rPh>
    <rPh sb="12" eb="14">
      <t>シュウニュウ</t>
    </rPh>
    <rPh sb="14" eb="15">
      <t>キン</t>
    </rPh>
    <rPh sb="15" eb="16">
      <t>ガク</t>
    </rPh>
    <rPh sb="17" eb="19">
      <t>ニュウリョク</t>
    </rPh>
    <phoneticPr fontId="1"/>
  </si>
  <si>
    <t>に入力してください。</t>
    <phoneticPr fontId="1"/>
  </si>
  <si>
    <r>
      <t>※収入は、給付金を申請する月の月収で計算してください。
　申請日以降、申請月末日までに振り込まれる予定の収入も加えてください。
※</t>
    </r>
    <r>
      <rPr>
        <u/>
        <sz val="11"/>
        <color theme="1"/>
        <rFont val="游ゴシック"/>
        <family val="3"/>
        <charset val="128"/>
        <scheme val="minor"/>
      </rPr>
      <t>給与の場合、交通費を除いた総収入</t>
    </r>
    <r>
      <rPr>
        <sz val="11"/>
        <color theme="1"/>
        <rFont val="游ゴシック"/>
        <family val="3"/>
        <charset val="128"/>
        <scheme val="minor"/>
      </rPr>
      <t>です。
　</t>
    </r>
    <r>
      <rPr>
        <u/>
        <sz val="11"/>
        <color theme="1"/>
        <rFont val="游ゴシック"/>
        <family val="3"/>
        <charset val="128"/>
        <scheme val="minor"/>
      </rPr>
      <t>年金などの公的給付の場合は、介護保険料や社会保険料等を含んだ総収入</t>
    </r>
    <r>
      <rPr>
        <sz val="11"/>
        <color theme="1"/>
        <rFont val="游ゴシック"/>
        <family val="3"/>
        <charset val="128"/>
        <scheme val="minor"/>
      </rPr>
      <t>です。
　複数月の金額が一括で支給される給付等については、1か月分相当額で算定します。</t>
    </r>
    <rPh sb="1" eb="3">
      <t>シュウニュウ</t>
    </rPh>
    <rPh sb="5" eb="8">
      <t>キュウフキン</t>
    </rPh>
    <rPh sb="9" eb="11">
      <t>シンセイ</t>
    </rPh>
    <rPh sb="13" eb="14">
      <t>ツキ</t>
    </rPh>
    <rPh sb="15" eb="17">
      <t>ゲッシュウ</t>
    </rPh>
    <rPh sb="18" eb="20">
      <t>ケイサン</t>
    </rPh>
    <rPh sb="29" eb="31">
      <t>シンセイ</t>
    </rPh>
    <rPh sb="31" eb="32">
      <t>ビ</t>
    </rPh>
    <rPh sb="32" eb="34">
      <t>イコウ</t>
    </rPh>
    <rPh sb="35" eb="37">
      <t>シンセイ</t>
    </rPh>
    <rPh sb="37" eb="38">
      <t>ヅキ</t>
    </rPh>
    <rPh sb="38" eb="39">
      <t>マツ</t>
    </rPh>
    <rPh sb="39" eb="40">
      <t>ヒ</t>
    </rPh>
    <rPh sb="43" eb="44">
      <t>フ</t>
    </rPh>
    <rPh sb="45" eb="46">
      <t>コ</t>
    </rPh>
    <rPh sb="49" eb="51">
      <t>ヨテイ</t>
    </rPh>
    <rPh sb="52" eb="54">
      <t>シュウニュウ</t>
    </rPh>
    <rPh sb="55" eb="56">
      <t>クワ</t>
    </rPh>
    <rPh sb="65" eb="67">
      <t>キュウヨ</t>
    </rPh>
    <rPh sb="68" eb="70">
      <t>バアイ</t>
    </rPh>
    <rPh sb="71" eb="74">
      <t>コウツウヒ</t>
    </rPh>
    <rPh sb="75" eb="76">
      <t>ノゾ</t>
    </rPh>
    <rPh sb="78" eb="81">
      <t>ソウシュウニュウ</t>
    </rPh>
    <rPh sb="90" eb="92">
      <t>コウテキ</t>
    </rPh>
    <rPh sb="92" eb="94">
      <t>キュウフ</t>
    </rPh>
    <rPh sb="95" eb="97">
      <t>バアイ</t>
    </rPh>
    <rPh sb="99" eb="101">
      <t>カイゴ</t>
    </rPh>
    <rPh sb="101" eb="104">
      <t>ホケンリョウ</t>
    </rPh>
    <rPh sb="105" eb="107">
      <t>シャカイ</t>
    </rPh>
    <rPh sb="107" eb="110">
      <t>ホケンリョウ</t>
    </rPh>
    <rPh sb="110" eb="111">
      <t>トウ</t>
    </rPh>
    <rPh sb="112" eb="113">
      <t>フク</t>
    </rPh>
    <rPh sb="115" eb="118">
      <t>ソウシュウニュウ</t>
    </rPh>
    <rPh sb="150" eb="151">
      <t>ゲツ</t>
    </rPh>
    <rPh sb="151" eb="152">
      <t>ブン</t>
    </rPh>
    <rPh sb="152" eb="154">
      <t>ソウトウ</t>
    </rPh>
    <rPh sb="154" eb="155">
      <t>ガク</t>
    </rPh>
    <phoneticPr fontId="1"/>
  </si>
  <si>
    <t>②家賃額</t>
    <rPh sb="1" eb="3">
      <t>ヤチン</t>
    </rPh>
    <rPh sb="3" eb="4">
      <t>ガク</t>
    </rPh>
    <phoneticPr fontId="1"/>
  </si>
  <si>
    <t>①世帯の人数、②住宅の家賃額、③世帯の月収額を入力すると支給概算額がわかります。</t>
    <rPh sb="1" eb="3">
      <t>セタイ</t>
    </rPh>
    <rPh sb="4" eb="6">
      <t>ニンズウ</t>
    </rPh>
    <rPh sb="8" eb="10">
      <t>ジュウタク</t>
    </rPh>
    <rPh sb="11" eb="13">
      <t>ヤチン</t>
    </rPh>
    <rPh sb="13" eb="14">
      <t>ガク</t>
    </rPh>
    <rPh sb="16" eb="18">
      <t>セタイ</t>
    </rPh>
    <rPh sb="19" eb="21">
      <t>ゲッシュウ</t>
    </rPh>
    <rPh sb="21" eb="22">
      <t>ガク</t>
    </rPh>
    <rPh sb="23" eb="25">
      <t>ニュウリョク</t>
    </rPh>
    <rPh sb="28" eb="30">
      <t>シキュウ</t>
    </rPh>
    <rPh sb="30" eb="32">
      <t>ガイサン</t>
    </rPh>
    <rPh sb="32" eb="33">
      <t>ガク</t>
    </rPh>
    <phoneticPr fontId="1"/>
  </si>
  <si>
    <t>③世帯収入額</t>
    <rPh sb="1" eb="3">
      <t>セタイ</t>
    </rPh>
    <rPh sb="3" eb="5">
      <t>シュウニュウ</t>
    </rPh>
    <rPh sb="5" eb="6">
      <t>ガク</t>
    </rPh>
    <phoneticPr fontId="1"/>
  </si>
  <si>
    <r>
      <t>※家賃額には、</t>
    </r>
    <r>
      <rPr>
        <u/>
        <sz val="11"/>
        <color theme="1"/>
        <rFont val="游ゴシック"/>
        <family val="3"/>
        <charset val="128"/>
        <scheme val="minor"/>
      </rPr>
      <t>共益費・管理費等は含みません。</t>
    </r>
    <rPh sb="1" eb="3">
      <t>ヤチン</t>
    </rPh>
    <rPh sb="3" eb="4">
      <t>ガク</t>
    </rPh>
    <rPh sb="7" eb="10">
      <t>キョウエキヒ</t>
    </rPh>
    <rPh sb="11" eb="14">
      <t>カンリヒ</t>
    </rPh>
    <rPh sb="14" eb="15">
      <t>トウ</t>
    </rPh>
    <rPh sb="16" eb="17">
      <t>フク</t>
    </rPh>
    <phoneticPr fontId="1"/>
  </si>
  <si>
    <t>※世帯収入額が収入基準額を上回る場合は支給対象になりません。</t>
    <rPh sb="1" eb="3">
      <t>セタイ</t>
    </rPh>
    <rPh sb="3" eb="5">
      <t>シュウニュウ</t>
    </rPh>
    <rPh sb="5" eb="6">
      <t>ガク</t>
    </rPh>
    <rPh sb="7" eb="9">
      <t>シュウニュウ</t>
    </rPh>
    <rPh sb="9" eb="11">
      <t>キジュン</t>
    </rPh>
    <rPh sb="11" eb="12">
      <t>ガク</t>
    </rPh>
    <rPh sb="13" eb="15">
      <t>ウワマワ</t>
    </rPh>
    <rPh sb="16" eb="18">
      <t>バアイ</t>
    </rPh>
    <rPh sb="19" eb="21">
      <t>シキュウ</t>
    </rPh>
    <rPh sb="21" eb="23">
      <t>タイショウ</t>
    </rPh>
    <phoneticPr fontId="1"/>
  </si>
  <si>
    <t>令和2年7月改正版</t>
    <phoneticPr fontId="1"/>
  </si>
  <si>
    <t>≒</t>
    <phoneticPr fontId="1"/>
  </si>
  <si>
    <t>①世帯収入額が基準額以下の場合</t>
    <phoneticPr fontId="1"/>
  </si>
  <si>
    <t>≒</t>
    <phoneticPr fontId="1"/>
  </si>
  <si>
    <t>円</t>
    <rPh sb="0" eb="1">
      <t>エン</t>
    </rPh>
    <phoneticPr fontId="1"/>
  </si>
  <si>
    <t>＋</t>
    <phoneticPr fontId="1"/>
  </si>
  <si>
    <t>②世帯収入額が基準額を超える場合</t>
    <phoneticPr fontId="1"/>
  </si>
  <si>
    <t>＝</t>
    <phoneticPr fontId="1"/>
  </si>
  <si>
    <t>世帯
収入額</t>
    <rPh sb="0" eb="2">
      <t>セタイ</t>
    </rPh>
    <rPh sb="3" eb="5">
      <t>シュウニュウ</t>
    </rPh>
    <rPh sb="5" eb="6">
      <t>ガク</t>
    </rPh>
    <phoneticPr fontId="1"/>
  </si>
  <si>
    <t>※世帯収入額が基準額を超える場合、支給額は100円単位で切り上げた額となります。
※収入額にかかわらず、家賃が家賃上限額を超える部分は本人負担となります。</t>
    <rPh sb="31" eb="34">
      <t>シキュウガク</t>
    </rPh>
    <rPh sb="38" eb="39">
      <t>エン</t>
    </rPh>
    <rPh sb="39" eb="41">
      <t>タンイ</t>
    </rPh>
    <rPh sb="42" eb="43">
      <t>キ</t>
    </rPh>
    <rPh sb="44" eb="45">
      <t>ア</t>
    </rPh>
    <rPh sb="47" eb="48">
      <t>ガク</t>
    </rPh>
    <rPh sb="56" eb="58">
      <t>シュウニュウ</t>
    </rPh>
    <rPh sb="58" eb="59">
      <t>ガク</t>
    </rPh>
    <rPh sb="66" eb="68">
      <t>ヤチン</t>
    </rPh>
    <rPh sb="69" eb="71">
      <t>ヤチン</t>
    </rPh>
    <rPh sb="71" eb="73">
      <t>ジョウゲン</t>
    </rPh>
    <rPh sb="73" eb="74">
      <t>ガク</t>
    </rPh>
    <rPh sb="75" eb="76">
      <t>コブブンホンニンフタン</t>
    </rPh>
    <phoneticPr fontId="1"/>
  </si>
  <si>
    <t>※支給額は家賃上限額が上限となります。</t>
    <rPh sb="1" eb="4">
      <t>シキュウガク</t>
    </rPh>
    <rPh sb="5" eb="7">
      <t>ヤチン</t>
    </rPh>
    <rPh sb="9" eb="10">
      <t>ガク</t>
    </rPh>
    <rPh sb="11" eb="13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</si>
</sst>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176" fontId="2" fillId="5" borderId="1" xfId="0" applyNumberFormat="1" applyFont="1" applyFill="1" applyBorder="1">
      <alignment vertical="center"/>
    </xf>
    <xf numFmtId="0" fontId="2" fillId="3" borderId="0" xfId="0" applyFont="1" applyFill="1" applyBorder="1">
      <alignment vertical="center"/>
    </xf>
    <xf numFmtId="176" fontId="2" fillId="3" borderId="0" xfId="0" applyNumberFormat="1" applyFont="1" applyFill="1" applyBorder="1">
      <alignment vertical="center"/>
    </xf>
    <xf numFmtId="176" fontId="2" fillId="6" borderId="1" xfId="0" applyNumberFormat="1" applyFont="1" applyFill="1" applyBorder="1">
      <alignment vertical="center"/>
    </xf>
    <xf numFmtId="0" fontId="4" fillId="7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Alignment="1">
      <alignment vertical="center" wrapText="1"/>
    </xf>
    <xf numFmtId="0" fontId="5" fillId="7" borderId="0" xfId="0" applyFont="1" applyFill="1">
      <alignment vertical="center"/>
    </xf>
    <xf numFmtId="0" fontId="3" fillId="7" borderId="0" xfId="0" applyFont="1" applyFill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76" fontId="6" fillId="5" borderId="0" xfId="0" applyNumberFormat="1" applyFont="1" applyFill="1" applyAlignment="1">
      <alignment horizontal="center" vertical="center"/>
    </xf>
    <xf numFmtId="176" fontId="6" fillId="4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7" borderId="0" xfId="0" applyFont="1" applyFill="1">
      <alignment vertical="center"/>
    </xf>
    <xf numFmtId="0" fontId="8" fillId="3" borderId="0" xfId="0" applyFont="1" applyFill="1">
      <alignment vertical="center"/>
    </xf>
    <xf numFmtId="0" fontId="2" fillId="3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5" fillId="8" borderId="0" xfId="0" applyFont="1" applyFill="1">
      <alignment vertical="center"/>
    </xf>
    <xf numFmtId="0" fontId="6" fillId="7" borderId="0" xfId="0" applyFont="1" applyFill="1" applyAlignment="1">
      <alignment horizontal="center" vertical="center" wrapText="1"/>
    </xf>
    <xf numFmtId="49" fontId="4" fillId="7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5" fillId="9" borderId="0" xfId="0" applyFont="1" applyFill="1">
      <alignment vertical="center"/>
    </xf>
    <xf numFmtId="0" fontId="6" fillId="7" borderId="0" xfId="0" applyFont="1" applyFill="1">
      <alignment vertical="center"/>
    </xf>
    <xf numFmtId="0" fontId="7" fillId="7" borderId="0" xfId="0" applyFont="1" applyFill="1" applyAlignment="1">
      <alignment horizontal="center" vertical="center"/>
    </xf>
    <xf numFmtId="176" fontId="2" fillId="4" borderId="1" xfId="0" applyNumberFormat="1" applyFont="1" applyFill="1" applyBorder="1" applyProtection="1">
      <alignment vertical="center"/>
      <protection locked="0"/>
    </xf>
    <xf numFmtId="0" fontId="7" fillId="10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6B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view="pageBreakPreview" topLeftCell="A4" zoomScaleNormal="100" zoomScaleSheetLayoutView="100" workbookViewId="0">
      <selection activeCell="D9" sqref="D9"/>
    </sheetView>
  </sheetViews>
  <sheetFormatPr defaultRowHeight="18.75" x14ac:dyDescent="0.4"/>
  <cols>
    <col min="1" max="1" width="2.625" style="10" customWidth="1"/>
    <col min="2" max="2" width="1.25" style="10" customWidth="1"/>
    <col min="3" max="3" width="12.625" style="10" customWidth="1"/>
    <col min="4" max="4" width="9.625" style="10" customWidth="1"/>
    <col min="5" max="5" width="4.75" style="10" customWidth="1"/>
    <col min="6" max="6" width="14.625" style="10" customWidth="1"/>
    <col min="7" max="7" width="12.625" style="10" customWidth="1"/>
    <col min="8" max="8" width="9.625" style="10" customWidth="1"/>
    <col min="9" max="9" width="5.625" style="10" customWidth="1"/>
    <col min="10" max="10" width="9.875" style="10" bestFit="1" customWidth="1"/>
    <col min="11" max="11" width="9" style="10"/>
    <col min="12" max="12" width="1.25" style="10" customWidth="1"/>
    <col min="13" max="13" width="2.875" style="10" customWidth="1"/>
    <col min="14" max="16384" width="9" style="10"/>
  </cols>
  <sheetData>
    <row r="2" spans="2:12" ht="24" x14ac:dyDescent="0.4">
      <c r="B2" s="38"/>
      <c r="C2" s="42" t="s">
        <v>20</v>
      </c>
      <c r="D2" s="42"/>
      <c r="E2" s="42"/>
      <c r="F2" s="42"/>
      <c r="G2" s="42"/>
      <c r="H2" s="42"/>
      <c r="I2" s="42"/>
      <c r="J2" s="42"/>
      <c r="K2" s="42"/>
      <c r="L2" s="37"/>
    </row>
    <row r="3" spans="2:12" x14ac:dyDescent="0.4">
      <c r="J3" s="10" t="s">
        <v>29</v>
      </c>
    </row>
    <row r="4" spans="2:12" ht="14.25" customHeight="1" x14ac:dyDescent="0.4"/>
    <row r="5" spans="2:12" ht="19.5" x14ac:dyDescent="0.4">
      <c r="C5" s="25" t="s">
        <v>25</v>
      </c>
      <c r="D5" s="2"/>
      <c r="E5" s="2"/>
      <c r="F5" s="2"/>
      <c r="G5" s="2"/>
      <c r="H5" s="2"/>
      <c r="I5" s="2"/>
    </row>
    <row r="6" spans="2:12" ht="19.5" customHeight="1" x14ac:dyDescent="0.4">
      <c r="C6" s="2"/>
      <c r="D6" s="2"/>
      <c r="E6" s="2"/>
      <c r="F6" s="2"/>
      <c r="G6" s="2"/>
      <c r="H6" s="2"/>
      <c r="I6" s="2"/>
    </row>
    <row r="7" spans="2:12" x14ac:dyDescent="0.4">
      <c r="C7" s="2" t="s">
        <v>19</v>
      </c>
      <c r="D7" s="11"/>
      <c r="E7" s="2" t="s">
        <v>22</v>
      </c>
      <c r="G7" s="6"/>
      <c r="H7" s="7"/>
      <c r="I7" s="12"/>
    </row>
    <row r="8" spans="2:12" ht="17.25" customHeight="1" x14ac:dyDescent="0.4"/>
    <row r="9" spans="2:12" x14ac:dyDescent="0.4">
      <c r="C9" s="3" t="s">
        <v>15</v>
      </c>
      <c r="D9" s="41"/>
      <c r="E9" s="10" t="s">
        <v>3</v>
      </c>
      <c r="G9" s="3" t="s">
        <v>0</v>
      </c>
      <c r="H9" s="5">
        <f>IF(D9="",0,VLOOKUP(D9,Sheet2!B3:E12,3,))</f>
        <v>0</v>
      </c>
      <c r="I9" s="10" t="s">
        <v>4</v>
      </c>
    </row>
    <row r="10" spans="2:12" ht="4.5" customHeight="1" x14ac:dyDescent="0.4">
      <c r="C10" s="6"/>
      <c r="D10" s="7"/>
      <c r="G10" s="6"/>
      <c r="H10" s="7"/>
    </row>
    <row r="11" spans="2:12" x14ac:dyDescent="0.4">
      <c r="C11" s="10" t="s">
        <v>2</v>
      </c>
    </row>
    <row r="13" spans="2:12" x14ac:dyDescent="0.4">
      <c r="C13" s="3" t="s">
        <v>24</v>
      </c>
      <c r="D13" s="41"/>
      <c r="E13" s="10" t="s">
        <v>4</v>
      </c>
      <c r="G13" s="3" t="s">
        <v>5</v>
      </c>
      <c r="H13" s="5">
        <f>IF(D9="",0,VLOOKUP(D9,Sheet2!B3:E12,2,))</f>
        <v>0</v>
      </c>
      <c r="I13" s="10" t="s">
        <v>4</v>
      </c>
    </row>
    <row r="14" spans="2:12" ht="4.5" customHeight="1" x14ac:dyDescent="0.4">
      <c r="C14" s="6"/>
      <c r="D14" s="7"/>
      <c r="G14" s="6"/>
      <c r="H14" s="7"/>
    </row>
    <row r="15" spans="2:12" ht="37.5" customHeight="1" x14ac:dyDescent="0.4">
      <c r="C15" s="43" t="s">
        <v>27</v>
      </c>
      <c r="D15" s="43"/>
      <c r="E15" s="43"/>
      <c r="G15" s="43" t="s">
        <v>7</v>
      </c>
      <c r="H15" s="43"/>
      <c r="I15" s="43"/>
      <c r="J15" s="43"/>
    </row>
    <row r="17" spans="2:12" x14ac:dyDescent="0.4">
      <c r="C17" s="3" t="s">
        <v>26</v>
      </c>
      <c r="D17" s="41"/>
      <c r="E17" s="10" t="s">
        <v>4</v>
      </c>
      <c r="F17" s="22" t="s">
        <v>21</v>
      </c>
    </row>
    <row r="18" spans="2:12" ht="4.5" customHeight="1" x14ac:dyDescent="0.4">
      <c r="C18" s="6"/>
      <c r="D18" s="7"/>
      <c r="F18" s="22"/>
    </row>
    <row r="19" spans="2:12" ht="93.75" customHeight="1" x14ac:dyDescent="0.4">
      <c r="C19" s="43" t="s">
        <v>23</v>
      </c>
      <c r="D19" s="43"/>
      <c r="E19" s="43"/>
      <c r="F19" s="43"/>
      <c r="G19" s="43"/>
      <c r="H19" s="43"/>
      <c r="I19" s="43"/>
      <c r="J19" s="43"/>
    </row>
    <row r="20" spans="2:12" ht="13.5" customHeight="1" x14ac:dyDescent="0.4">
      <c r="C20" s="13"/>
      <c r="D20" s="13"/>
      <c r="E20" s="13"/>
      <c r="F20" s="13"/>
      <c r="G20" s="13"/>
      <c r="H20" s="13"/>
      <c r="I20" s="13"/>
      <c r="J20" s="13"/>
    </row>
    <row r="21" spans="2:12" ht="18.75" customHeight="1" x14ac:dyDescent="0.4">
      <c r="C21" s="3" t="s">
        <v>17</v>
      </c>
      <c r="D21" s="8" t="str">
        <f>IF(OR(ISBLANK(D9),ISBLANK(D13)),"",MIN(H9+H13,H9+D13))</f>
        <v/>
      </c>
      <c r="E21" s="10" t="s">
        <v>18</v>
      </c>
      <c r="F21" s="13" t="str">
        <f>IF(OR(ISBLANK(C7),ISBLANK(C10),ISBLANK(C13)),"",IF(C13&gt;MIN(G7+G10,G7+C10),"対象外です",""))</f>
        <v/>
      </c>
      <c r="G21" s="13"/>
      <c r="H21" s="13"/>
      <c r="I21" s="13"/>
      <c r="J21" s="13"/>
    </row>
    <row r="22" spans="2:12" ht="4.5" customHeight="1" x14ac:dyDescent="0.4">
      <c r="C22" s="6"/>
      <c r="D22" s="7"/>
      <c r="F22" s="26"/>
      <c r="G22" s="26"/>
      <c r="H22" s="26"/>
      <c r="I22" s="26"/>
      <c r="J22" s="26"/>
    </row>
    <row r="23" spans="2:12" ht="18.75" customHeight="1" x14ac:dyDescent="0.4">
      <c r="C23" s="43" t="s">
        <v>28</v>
      </c>
      <c r="D23" s="43"/>
      <c r="E23" s="43"/>
      <c r="F23" s="43"/>
      <c r="G23" s="43"/>
      <c r="H23" s="43"/>
      <c r="I23" s="43"/>
      <c r="J23" s="13"/>
    </row>
    <row r="24" spans="2:12" x14ac:dyDescent="0.4">
      <c r="C24" s="13"/>
      <c r="D24" s="13"/>
      <c r="E24" s="13"/>
      <c r="F24" s="13"/>
      <c r="G24" s="13"/>
      <c r="H24" s="13"/>
      <c r="I24" s="13"/>
      <c r="J24" s="13"/>
    </row>
    <row r="25" spans="2:12" ht="18.75" customHeight="1" x14ac:dyDescent="0.4">
      <c r="C25" s="4" t="s">
        <v>14</v>
      </c>
      <c r="D25" s="36" t="str">
        <f>IF(OR(ISBLANK(D9),ISBLANK(D13),ISBLANK(D17)),"",IF(D17&gt;MIN(H9+H13,H9+D13),0,IF(D17&lt;=H9,MIN(D13,H13),MIN(ROUNDUP(D13+H9-D17,-2),H13))))</f>
        <v/>
      </c>
      <c r="E25" s="13" t="s">
        <v>4</v>
      </c>
      <c r="F25" s="13"/>
      <c r="G25" s="4" t="s">
        <v>6</v>
      </c>
      <c r="H25" s="36" t="str">
        <f>IF(OR(ISBLANK(D9),ISBLANK(D13),ISBLANK(D17)),"",IF(D13-D25&lt;0,0,D13-D25))</f>
        <v/>
      </c>
      <c r="I25" s="13" t="s">
        <v>4</v>
      </c>
      <c r="J25" s="13"/>
    </row>
    <row r="26" spans="2:12" ht="18.75" customHeight="1" x14ac:dyDescent="0.4">
      <c r="C26" s="23"/>
      <c r="D26" s="29" t="str">
        <f>IF(OR(ISBLANK(D9),ISBLANK(D13),ISBLANK(D17)),"",IF(D17&gt;MIN(H9+H13,H9+D13),"対象外です",""))</f>
        <v/>
      </c>
      <c r="E26" s="13"/>
      <c r="F26" s="13"/>
      <c r="G26" s="23"/>
      <c r="H26" s="24"/>
      <c r="I26" s="13"/>
      <c r="J26" s="13"/>
    </row>
    <row r="27" spans="2:12" ht="37.5" customHeight="1" x14ac:dyDescent="0.4">
      <c r="C27" s="43" t="s">
        <v>38</v>
      </c>
      <c r="D27" s="43"/>
      <c r="E27" s="43"/>
      <c r="F27" s="43"/>
      <c r="G27" s="43"/>
      <c r="H27" s="43"/>
      <c r="I27" s="43"/>
      <c r="J27" s="43"/>
    </row>
    <row r="28" spans="2:12" ht="15.75" customHeight="1" x14ac:dyDescent="0.4">
      <c r="C28" s="13"/>
      <c r="D28" s="13"/>
      <c r="E28" s="13"/>
      <c r="F28" s="13"/>
      <c r="G28" s="13"/>
      <c r="H28" s="13"/>
      <c r="I28" s="13"/>
      <c r="J28" s="13"/>
    </row>
    <row r="29" spans="2:12" ht="7.5" customHeight="1" x14ac:dyDescent="0.4"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30"/>
    </row>
    <row r="30" spans="2:12" ht="24" x14ac:dyDescent="0.4">
      <c r="B30" s="27"/>
      <c r="C30" s="40" t="s">
        <v>8</v>
      </c>
      <c r="D30" s="14"/>
      <c r="E30" s="14"/>
      <c r="F30" s="14"/>
      <c r="G30" s="14"/>
      <c r="H30" s="14"/>
      <c r="I30" s="14"/>
      <c r="J30" s="14"/>
      <c r="K30" s="14"/>
      <c r="L30" s="27"/>
    </row>
    <row r="31" spans="2:12" ht="19.5" x14ac:dyDescent="0.4">
      <c r="B31" s="27"/>
      <c r="C31" s="39" t="s">
        <v>31</v>
      </c>
      <c r="D31" s="14"/>
      <c r="E31" s="14"/>
      <c r="F31" s="14"/>
      <c r="G31" s="14"/>
      <c r="H31" s="14"/>
      <c r="I31" s="14"/>
      <c r="J31" s="14"/>
      <c r="K31" s="14"/>
      <c r="L31" s="27"/>
    </row>
    <row r="32" spans="2:12" ht="25.5" x14ac:dyDescent="0.4">
      <c r="B32" s="27"/>
      <c r="C32" s="21"/>
      <c r="D32" s="16" t="s">
        <v>9</v>
      </c>
      <c r="E32" s="32" t="s">
        <v>36</v>
      </c>
      <c r="F32" s="17" t="s">
        <v>16</v>
      </c>
      <c r="G32" s="14"/>
      <c r="H32" s="14"/>
      <c r="I32" s="14"/>
      <c r="J32" s="14"/>
      <c r="K32" s="14"/>
      <c r="L32" s="27"/>
    </row>
    <row r="33" spans="2:12" x14ac:dyDescent="0.4">
      <c r="B33" s="27"/>
      <c r="C33" s="14"/>
      <c r="D33" s="14"/>
      <c r="E33" s="14"/>
      <c r="F33" s="14"/>
      <c r="G33" s="14"/>
      <c r="H33" s="14"/>
      <c r="I33" s="14"/>
      <c r="J33" s="14"/>
      <c r="K33" s="14"/>
      <c r="L33" s="27"/>
    </row>
    <row r="34" spans="2:12" ht="25.5" x14ac:dyDescent="0.4">
      <c r="B34" s="27"/>
      <c r="C34" s="21"/>
      <c r="D34" s="31"/>
      <c r="E34" s="9" t="s">
        <v>32</v>
      </c>
      <c r="F34" s="35" t="str">
        <f>IF(OR(ISBLANK(D9),ISBLANK(D13),ISBLANK(D17)),"",IF(D17&lt;=H9,D25,""))</f>
        <v/>
      </c>
      <c r="G34" s="14" t="s">
        <v>33</v>
      </c>
      <c r="H34" s="14"/>
      <c r="I34" s="14"/>
      <c r="J34" s="14"/>
      <c r="K34" s="14"/>
      <c r="L34" s="27"/>
    </row>
    <row r="35" spans="2:12" x14ac:dyDescent="0.4">
      <c r="B35" s="27"/>
      <c r="C35" s="14"/>
      <c r="D35" s="14"/>
      <c r="E35" s="14"/>
      <c r="F35" s="14" t="s">
        <v>39</v>
      </c>
      <c r="G35" s="14"/>
      <c r="H35" s="14"/>
      <c r="I35" s="14"/>
      <c r="J35" s="14"/>
      <c r="K35" s="14"/>
      <c r="L35" s="27"/>
    </row>
    <row r="36" spans="2:12" ht="19.5" x14ac:dyDescent="0.4">
      <c r="B36" s="27"/>
      <c r="C36" s="39" t="s">
        <v>35</v>
      </c>
      <c r="D36" s="14"/>
      <c r="E36" s="14"/>
      <c r="F36" s="14"/>
      <c r="G36" s="14"/>
      <c r="H36" s="14"/>
      <c r="I36" s="14"/>
      <c r="J36" s="14"/>
      <c r="K36" s="14"/>
      <c r="L36" s="27"/>
    </row>
    <row r="37" spans="2:12" ht="36" x14ac:dyDescent="0.4">
      <c r="B37" s="27"/>
      <c r="C37" s="14"/>
      <c r="D37" s="16" t="s">
        <v>9</v>
      </c>
      <c r="E37" s="32" t="s">
        <v>10</v>
      </c>
      <c r="F37" s="17" t="s">
        <v>16</v>
      </c>
      <c r="G37" s="32" t="s">
        <v>34</v>
      </c>
      <c r="H37" s="34" t="s">
        <v>0</v>
      </c>
      <c r="I37" s="32" t="s">
        <v>11</v>
      </c>
      <c r="J37" s="33" t="s">
        <v>37</v>
      </c>
      <c r="K37" s="15"/>
      <c r="L37" s="28"/>
    </row>
    <row r="38" spans="2:12" x14ac:dyDescent="0.4">
      <c r="B38" s="27"/>
      <c r="C38" s="14"/>
      <c r="D38" s="14"/>
      <c r="E38" s="14"/>
      <c r="F38" s="14"/>
      <c r="G38" s="14"/>
      <c r="H38" s="14"/>
      <c r="I38" s="14"/>
      <c r="J38" s="14"/>
      <c r="K38" s="14"/>
      <c r="L38" s="27"/>
    </row>
    <row r="39" spans="2:12" ht="25.5" x14ac:dyDescent="0.4">
      <c r="B39" s="27"/>
      <c r="C39" s="14"/>
      <c r="D39" s="14"/>
      <c r="E39" s="32" t="s">
        <v>10</v>
      </c>
      <c r="F39" s="19" t="str">
        <f>IF(OR(ISBLANK(D9),ISBLANK(D13),ISBLANK(D17)),"",IF(D17&gt;MIN(H9+H13,H9+D13),"",IF(D17&gt;H9,D13,"")))</f>
        <v/>
      </c>
      <c r="G39" s="32" t="s">
        <v>34</v>
      </c>
      <c r="H39" s="18" t="str">
        <f>IF(OR(ISBLANK(D9),ISBLANK(D13),ISBLANK(D17)),"",IF(D17&gt;MIN(H9+H13,H9+D13),"",IF(D17&gt;H9,H9,"")))</f>
        <v/>
      </c>
      <c r="I39" s="32" t="s">
        <v>11</v>
      </c>
      <c r="J39" s="19" t="str">
        <f>IF(OR(ISBLANK(D9),ISBLANK(D13),ISBLANK(D17)),"",IF(D17&gt;MIN(H9+H13,H9+D13),"",IF(D17&gt;H9,D17,"")))</f>
        <v/>
      </c>
      <c r="K39" s="14"/>
      <c r="L39" s="27"/>
    </row>
    <row r="40" spans="2:12" x14ac:dyDescent="0.4">
      <c r="B40" s="27"/>
      <c r="C40" s="14"/>
      <c r="D40" s="14"/>
      <c r="E40" s="14"/>
      <c r="F40" s="14"/>
      <c r="G40" s="14"/>
      <c r="H40" s="14"/>
      <c r="I40" s="14"/>
      <c r="J40" s="14"/>
      <c r="K40" s="14"/>
      <c r="L40" s="27"/>
    </row>
    <row r="41" spans="2:12" ht="25.5" x14ac:dyDescent="0.4">
      <c r="B41" s="27"/>
      <c r="C41" s="14"/>
      <c r="D41" s="14"/>
      <c r="E41" s="32" t="s">
        <v>30</v>
      </c>
      <c r="F41" s="20" t="str">
        <f>IF(OR(ISBLANK(D9),ISBLANK(D13),ISBLANK(D17)),"",IF(D17&gt;MIN(H9+H13,H9+D13),"",IF(D17&gt;H9,D25,"")))</f>
        <v/>
      </c>
      <c r="G41" s="14" t="s">
        <v>4</v>
      </c>
      <c r="H41" s="14"/>
      <c r="I41" s="14"/>
      <c r="J41" s="14"/>
      <c r="K41" s="14"/>
      <c r="L41" s="27"/>
    </row>
    <row r="42" spans="2:12" x14ac:dyDescent="0.4">
      <c r="B42" s="27"/>
      <c r="C42" s="14"/>
      <c r="D42" s="14"/>
      <c r="E42" s="14"/>
      <c r="F42" s="14" t="s">
        <v>39</v>
      </c>
      <c r="G42" s="14"/>
      <c r="H42" s="14"/>
      <c r="I42" s="14"/>
      <c r="J42" s="14"/>
      <c r="K42" s="14"/>
      <c r="L42" s="27"/>
    </row>
    <row r="43" spans="2:12" ht="9" customHeight="1" x14ac:dyDescent="0.4">
      <c r="B43" s="30"/>
      <c r="C43" s="27"/>
      <c r="D43" s="27"/>
      <c r="E43" s="27"/>
      <c r="F43" s="27"/>
      <c r="G43" s="27"/>
      <c r="H43" s="27"/>
      <c r="I43" s="27"/>
      <c r="J43" s="27"/>
      <c r="K43" s="27"/>
      <c r="L43" s="30"/>
    </row>
    <row r="44" spans="2:12" ht="15.75" customHeight="1" x14ac:dyDescent="0.4"/>
  </sheetData>
  <sheetProtection algorithmName="SHA-512" hashValue="vmilAz41yYq8O7TLEC1kPlzOkz9e28KAHa6I2NNVdfDQC2xThXmye0Mexvo2O1DNdgVxQCR4YopEtFDA8CO/1g==" saltValue="EirHuw1jhBMHgiVUgOAHWg==" spinCount="100000" sheet="1" selectLockedCells="1"/>
  <mergeCells count="6">
    <mergeCell ref="C2:K2"/>
    <mergeCell ref="C23:I23"/>
    <mergeCell ref="C19:J19"/>
    <mergeCell ref="C27:J27"/>
    <mergeCell ref="C15:E15"/>
    <mergeCell ref="G15:J15"/>
  </mergeCells>
  <phoneticPr fontId="1"/>
  <dataValidations count="2">
    <dataValidation type="whole" operator="greaterThanOrEqual" allowBlank="1" showInputMessage="1" showErrorMessage="1" sqref="D14 D18">
      <formula1>0</formula1>
    </dataValidation>
    <dataValidation type="whole" operator="greaterThanOrEqual" allowBlank="1" showInputMessage="1" showErrorMessage="1" error="入力できません。" sqref="D13 D17">
      <formula1>0</formula1>
    </dataValidation>
  </dataValidations>
  <pageMargins left="0.7" right="0.7" top="0.75" bottom="0.75" header="0.3" footer="0.3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Sheet2!$B$3:$B$12</xm:f>
          </x14:formula1>
          <xm:sqref>D10</xm:sqref>
        </x14:dataValidation>
        <x14:dataValidation type="list" allowBlank="1" showInputMessage="1" showErrorMessage="1" error="世帯人数が10人まで計算できます。11人以上の場合はお問合せください。">
          <x14:formula1>
            <xm:f>Sheet2!$B$3:$B$12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G6" sqref="G6"/>
    </sheetView>
  </sheetViews>
  <sheetFormatPr defaultRowHeight="18.75" x14ac:dyDescent="0.4"/>
  <cols>
    <col min="2" max="2" width="9" customWidth="1"/>
    <col min="3" max="3" width="11" bestFit="1" customWidth="1"/>
    <col min="4" max="4" width="8" bestFit="1" customWidth="1"/>
    <col min="5" max="5" width="11" bestFit="1" customWidth="1"/>
  </cols>
  <sheetData>
    <row r="2" spans="2:5" x14ac:dyDescent="0.4">
      <c r="B2" t="s">
        <v>1</v>
      </c>
      <c r="C2" t="s">
        <v>12</v>
      </c>
      <c r="D2" t="s">
        <v>0</v>
      </c>
      <c r="E2" t="s">
        <v>13</v>
      </c>
    </row>
    <row r="3" spans="2:5" x14ac:dyDescent="0.4">
      <c r="B3">
        <v>1</v>
      </c>
      <c r="C3" s="1">
        <v>37200</v>
      </c>
      <c r="D3" s="1">
        <v>78000</v>
      </c>
      <c r="E3" s="1">
        <v>115200</v>
      </c>
    </row>
    <row r="4" spans="2:5" x14ac:dyDescent="0.4">
      <c r="B4">
        <v>2</v>
      </c>
      <c r="C4" s="1">
        <v>45000</v>
      </c>
      <c r="D4" s="1">
        <v>115000</v>
      </c>
      <c r="E4" s="1">
        <v>160000</v>
      </c>
    </row>
    <row r="5" spans="2:5" x14ac:dyDescent="0.4">
      <c r="B5">
        <v>3</v>
      </c>
      <c r="C5" s="1">
        <v>48400</v>
      </c>
      <c r="D5" s="1">
        <v>140000</v>
      </c>
      <c r="E5" s="1">
        <v>188400</v>
      </c>
    </row>
    <row r="6" spans="2:5" x14ac:dyDescent="0.4">
      <c r="B6">
        <v>4</v>
      </c>
      <c r="C6" s="1">
        <v>48400</v>
      </c>
      <c r="D6" s="1">
        <v>175000</v>
      </c>
      <c r="E6" s="1">
        <v>223400</v>
      </c>
    </row>
    <row r="7" spans="2:5" x14ac:dyDescent="0.4">
      <c r="B7">
        <v>5</v>
      </c>
      <c r="C7" s="1">
        <v>48400</v>
      </c>
      <c r="D7" s="1">
        <v>209000</v>
      </c>
      <c r="E7" s="1">
        <v>257400</v>
      </c>
    </row>
    <row r="8" spans="2:5" x14ac:dyDescent="0.4">
      <c r="B8">
        <v>6</v>
      </c>
      <c r="C8" s="1">
        <v>52000</v>
      </c>
      <c r="D8" s="1">
        <v>242000</v>
      </c>
      <c r="E8" s="1">
        <v>294000</v>
      </c>
    </row>
    <row r="9" spans="2:5" x14ac:dyDescent="0.4">
      <c r="B9">
        <v>7</v>
      </c>
      <c r="C9" s="1">
        <v>58100</v>
      </c>
      <c r="D9" s="1">
        <v>275000</v>
      </c>
      <c r="E9" s="1">
        <v>333100</v>
      </c>
    </row>
    <row r="10" spans="2:5" x14ac:dyDescent="0.4">
      <c r="B10">
        <v>8</v>
      </c>
      <c r="C10" s="1">
        <v>58100</v>
      </c>
      <c r="D10" s="1">
        <v>308000</v>
      </c>
      <c r="E10" s="1">
        <v>366100</v>
      </c>
    </row>
    <row r="11" spans="2:5" x14ac:dyDescent="0.4">
      <c r="B11">
        <v>9</v>
      </c>
      <c r="C11" s="1">
        <v>58100</v>
      </c>
      <c r="D11" s="1">
        <v>337000</v>
      </c>
      <c r="E11" s="1">
        <v>395100</v>
      </c>
    </row>
    <row r="12" spans="2:5" x14ac:dyDescent="0.4">
      <c r="B12">
        <v>10</v>
      </c>
      <c r="C12" s="1">
        <v>58100</v>
      </c>
      <c r="D12" s="1">
        <v>366000</v>
      </c>
      <c r="E12" s="1">
        <v>424100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Sheet2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浦邉 和輝</cp:lastModifiedBy>
  <cp:lastPrinted>2020-07-06T23:56:36Z</cp:lastPrinted>
  <dcterms:created xsi:type="dcterms:W3CDTF">2020-06-30T09:17:18Z</dcterms:created>
  <dcterms:modified xsi:type="dcterms:W3CDTF">2021-06-02T01:34:59Z</dcterms:modified>
</cp:coreProperties>
</file>