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-15" windowWidth="10830" windowHeight="9810"/>
  </bookViews>
  <sheets>
    <sheet name="１１ 民生・労働" sheetId="14" r:id="rId1"/>
    <sheet name="102" sheetId="10" r:id="rId2"/>
    <sheet name="103" sheetId="2" r:id="rId3"/>
    <sheet name="104" sheetId="15" r:id="rId4"/>
    <sheet name="105" sheetId="9" r:id="rId5"/>
    <sheet name="106" sheetId="12" r:id="rId6"/>
    <sheet name="107" sheetId="6" r:id="rId7"/>
    <sheet name="108" sheetId="7" r:id="rId8"/>
  </sheets>
  <calcPr calcId="162913"/>
</workbook>
</file>

<file path=xl/calcChain.xml><?xml version="1.0" encoding="utf-8"?>
<calcChain xmlns="http://schemas.openxmlformats.org/spreadsheetml/2006/main">
  <c r="U6" i="10" l="1"/>
  <c r="G7" i="10"/>
  <c r="U7" i="10"/>
  <c r="U21" i="10"/>
  <c r="E7" i="10"/>
  <c r="S7" i="10"/>
  <c r="G21" i="10" l="1"/>
  <c r="G33" i="10"/>
  <c r="G32" i="10"/>
  <c r="G23" i="10"/>
  <c r="G22" i="10"/>
  <c r="G31" i="10"/>
  <c r="E33" i="10"/>
  <c r="I7" i="10"/>
  <c r="B22" i="12" l="1"/>
  <c r="K9" i="12"/>
  <c r="C40" i="9"/>
  <c r="K11" i="12" l="1"/>
  <c r="G20" i="10"/>
  <c r="G13" i="10"/>
  <c r="F43" i="15"/>
  <c r="F49" i="15"/>
  <c r="F50" i="15"/>
  <c r="F51" i="15"/>
  <c r="F52" i="15"/>
  <c r="C30" i="15"/>
  <c r="C29" i="15"/>
  <c r="C28" i="15"/>
  <c r="C27" i="15"/>
  <c r="C26" i="15"/>
  <c r="C25" i="15"/>
  <c r="C24" i="15"/>
  <c r="C23" i="15"/>
  <c r="F38" i="15"/>
  <c r="F39" i="15"/>
  <c r="F40" i="15"/>
  <c r="F41" i="15"/>
  <c r="F42" i="15"/>
  <c r="F44" i="15"/>
  <c r="F45" i="15"/>
  <c r="F46" i="15"/>
  <c r="F47" i="15"/>
  <c r="F48" i="15"/>
  <c r="F53" i="15"/>
  <c r="R20" i="9"/>
  <c r="I20" i="9"/>
  <c r="R19" i="9"/>
  <c r="I19" i="9"/>
  <c r="R18" i="9"/>
  <c r="I18" i="9"/>
  <c r="G49" i="10"/>
  <c r="G48" i="10"/>
  <c r="G46" i="10"/>
  <c r="G44" i="10"/>
  <c r="G43" i="10"/>
  <c r="G42" i="10" s="1"/>
  <c r="U42" i="10"/>
  <c r="S42" i="10"/>
  <c r="Q42" i="10"/>
  <c r="O42" i="10"/>
  <c r="M42" i="10"/>
  <c r="L42" i="10"/>
  <c r="K42" i="10"/>
  <c r="I42" i="10"/>
  <c r="E42" i="10"/>
  <c r="G41" i="10"/>
  <c r="G40" i="10"/>
  <c r="G39" i="10"/>
  <c r="G38" i="10"/>
  <c r="G37" i="10"/>
  <c r="G36" i="10"/>
  <c r="G35" i="10"/>
  <c r="G34" i="10"/>
  <c r="U33" i="10"/>
  <c r="M33" i="10"/>
  <c r="K33" i="10"/>
  <c r="I33" i="10"/>
  <c r="G30" i="10"/>
  <c r="G29" i="10"/>
  <c r="G28" i="10"/>
  <c r="G27" i="10"/>
  <c r="G26" i="10"/>
  <c r="G25" i="10"/>
  <c r="G24" i="10"/>
  <c r="S21" i="10"/>
  <c r="Q21" i="10"/>
  <c r="O21" i="10"/>
  <c r="M21" i="10"/>
  <c r="K21" i="10"/>
  <c r="I21" i="10"/>
  <c r="E21" i="10"/>
  <c r="G19" i="10"/>
  <c r="G18" i="10"/>
  <c r="G17" i="10"/>
  <c r="G16" i="10"/>
  <c r="G14" i="10"/>
  <c r="G12" i="10"/>
  <c r="G11" i="10"/>
  <c r="G10" i="10"/>
  <c r="G9" i="10"/>
  <c r="G8" i="10"/>
  <c r="Q7" i="10"/>
  <c r="O7" i="10"/>
  <c r="M7" i="10"/>
  <c r="L7" i="10"/>
  <c r="L6" i="10" s="1"/>
  <c r="K7" i="10"/>
  <c r="R6" i="10"/>
  <c r="C7" i="6"/>
  <c r="C43" i="9"/>
  <c r="C42" i="9"/>
  <c r="C41" i="9"/>
  <c r="C27" i="2"/>
  <c r="C26" i="2"/>
  <c r="C25" i="2"/>
  <c r="C24" i="2"/>
  <c r="C23" i="2"/>
  <c r="B25" i="12"/>
  <c r="B24" i="12"/>
  <c r="B23" i="12"/>
  <c r="B21" i="12"/>
  <c r="B20" i="12"/>
  <c r="B19" i="12"/>
  <c r="K12" i="12"/>
  <c r="K10" i="12"/>
  <c r="K8" i="12"/>
  <c r="K7" i="12"/>
  <c r="K6" i="12"/>
  <c r="C39" i="9"/>
  <c r="C38" i="9"/>
  <c r="C37" i="9"/>
  <c r="C36" i="9"/>
  <c r="C35" i="9"/>
  <c r="C34" i="9"/>
  <c r="C33" i="9"/>
  <c r="C32" i="9"/>
  <c r="C31" i="9"/>
  <c r="C30" i="9"/>
  <c r="C29" i="9"/>
  <c r="C28" i="9"/>
  <c r="R21" i="9"/>
  <c r="I21" i="9"/>
  <c r="R17" i="9"/>
  <c r="I17" i="9"/>
  <c r="R16" i="9"/>
  <c r="I16" i="9"/>
  <c r="R15" i="9"/>
  <c r="I15" i="9"/>
  <c r="R14" i="9"/>
  <c r="I14" i="9"/>
  <c r="R13" i="9"/>
  <c r="I13" i="9"/>
  <c r="R12" i="9"/>
  <c r="I12" i="9"/>
  <c r="R11" i="9"/>
  <c r="I11" i="9"/>
  <c r="R10" i="9"/>
  <c r="I10" i="9"/>
  <c r="R9" i="9"/>
  <c r="I9" i="9"/>
  <c r="R8" i="9"/>
  <c r="I8" i="9"/>
  <c r="R7" i="9"/>
  <c r="I7" i="9"/>
  <c r="R6" i="9"/>
  <c r="I6" i="9"/>
  <c r="C10" i="6"/>
  <c r="C22" i="2"/>
  <c r="C21" i="2"/>
  <c r="C20" i="2"/>
  <c r="C9" i="6"/>
  <c r="C8" i="6"/>
  <c r="D41" i="2"/>
  <c r="D40" i="2"/>
  <c r="D39" i="2"/>
  <c r="D38" i="2"/>
  <c r="D37" i="2"/>
  <c r="D36" i="2"/>
  <c r="D35" i="2"/>
  <c r="D34" i="2"/>
  <c r="C6" i="6"/>
  <c r="E6" i="10" l="1"/>
  <c r="O6" i="10"/>
  <c r="K6" i="10"/>
  <c r="Q6" i="10"/>
  <c r="S6" i="10"/>
  <c r="I6" i="10"/>
  <c r="M6" i="10"/>
  <c r="G6" i="10" l="1"/>
</calcChain>
</file>

<file path=xl/sharedStrings.xml><?xml version="1.0" encoding="utf-8"?>
<sst xmlns="http://schemas.openxmlformats.org/spreadsheetml/2006/main" count="474" uniqueCount="241">
  <si>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</si>
  <si>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</si>
  <si>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</si>
  <si>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</si>
  <si>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</si>
  <si>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</si>
  <si>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</si>
  <si>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</si>
  <si>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松崎保育園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</si>
  <si>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</si>
  <si>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</si>
  <si>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</si>
  <si>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</si>
  <si>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</si>
  <si>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</si>
  <si>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</si>
  <si>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</si>
  <si>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</si>
  <si>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大室保育園</t>
  </si>
  <si>
    <t>つのぶえ保育園</t>
  </si>
  <si>
    <t>市 外 へ の 委 託 分</t>
  </si>
  <si>
    <t>年　度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</si>
  <si>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</si>
  <si>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</si>
  <si>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</si>
  <si>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</si>
  <si>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</si>
  <si>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</si>
  <si>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</si>
  <si>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</si>
  <si>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</si>
  <si>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</si>
  <si>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</si>
  <si>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</si>
  <si>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視覚</t>
  </si>
  <si>
    <t>介護扶助</t>
    <rPh sb="0" eb="2">
      <t>カイゴ</t>
    </rPh>
    <rPh sb="2" eb="4">
      <t>フジョ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</si>
  <si>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</si>
  <si>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</si>
  <si>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</si>
  <si>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</si>
  <si>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</si>
  <si>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</si>
  <si>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</si>
  <si>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</si>
  <si>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</si>
  <si>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</si>
  <si>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</si>
  <si>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</si>
  <si>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</si>
  <si>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</si>
  <si>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</si>
  <si>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障　害　福　祉　年　金</t>
  </si>
  <si>
    <t>障　害　基　礎　年　金</t>
  </si>
  <si>
    <t>受給者数</t>
  </si>
  <si>
    <t>年 金 額</t>
  </si>
  <si>
    <t>強制加入</t>
  </si>
  <si>
    <t>任意加入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</si>
  <si>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</si>
  <si>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</si>
  <si>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</si>
  <si>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</si>
  <si>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</si>
  <si>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</si>
  <si>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</si>
  <si>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</si>
  <si>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母子（準母子）年金</t>
  </si>
  <si>
    <t>遺児年金</t>
  </si>
  <si>
    <t>寡婦年金</t>
  </si>
  <si>
    <t>死亡一時金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</si>
  <si>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</si>
  <si>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</si>
  <si>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</si>
  <si>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</si>
  <si>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</si>
  <si>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</si>
  <si>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</si>
  <si>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</si>
  <si>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昭和  60</t>
    <rPh sb="0" eb="2">
      <t>ショウワ</t>
    </rPh>
    <phoneticPr fontId="2"/>
  </si>
  <si>
    <t>昭和 60</t>
    <rPh sb="0" eb="2">
      <t>ショウワ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</si>
  <si>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</si>
  <si>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</si>
  <si>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</si>
  <si>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</si>
  <si>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</si>
  <si>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</si>
  <si>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</si>
  <si>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</si>
  <si>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</si>
  <si>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総       額</t>
    <rPh sb="0" eb="1">
      <t>フサ</t>
    </rPh>
    <rPh sb="8" eb="9">
      <t>ガク</t>
    </rPh>
    <phoneticPr fontId="2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</si>
  <si>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</si>
  <si>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</si>
  <si>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</si>
  <si>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</si>
  <si>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</si>
  <si>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</si>
  <si>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</si>
  <si>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</si>
  <si>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</si>
  <si>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</si>
  <si>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</si>
  <si>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r>
      <t xml:space="preserve">保護人口
</t>
    </r>
    <r>
      <rPr>
        <sz val="8"/>
        <rFont val="ＭＳ Ｐ明朝"/>
        <family val="1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</si>
  <si>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>民生・労働</t>
    <phoneticPr fontId="9"/>
  </si>
  <si>
    <t>平成   7</t>
    <rPh sb="0" eb="2">
      <t>ヘイセイ</t>
    </rPh>
    <phoneticPr fontId="2"/>
  </si>
  <si>
    <t>－</t>
  </si>
  <si>
    <t>資料　社会福祉課</t>
    <phoneticPr fontId="2"/>
  </si>
  <si>
    <t>資料　愛光園</t>
    <phoneticPr fontId="2"/>
  </si>
  <si>
    <t xml:space="preserve">平成  7 </t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</si>
  <si>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</si>
  <si>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検認率（％）</t>
    <phoneticPr fontId="2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</si>
  <si>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</si>
  <si>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</si>
  <si>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1" eb="2">
      <t>チュウ</t>
    </rPh>
    <rPh sb="3" eb="5">
      <t>ショウワ</t>
    </rPh>
    <phoneticPr fontId="2"/>
  </si>
  <si>
    <t>　　　平成14年度より検認事務が廃止された。</t>
    <rPh sb="3" eb="5">
      <t>ヘイセイ</t>
    </rPh>
    <rPh sb="7" eb="9">
      <t>ネンド</t>
    </rPh>
    <rPh sb="11" eb="13">
      <t>ケンニン</t>
    </rPh>
    <rPh sb="13" eb="15">
      <t>ジム</t>
    </rPh>
    <rPh sb="16" eb="18">
      <t>ハイシ</t>
    </rPh>
    <phoneticPr fontId="2"/>
  </si>
  <si>
    <t>（注）昭和61年度より国民年金制度が改正された。</t>
    <rPh sb="3" eb="5">
      <t>ショウワ</t>
    </rPh>
    <phoneticPr fontId="2"/>
  </si>
  <si>
    <t>　　　老齢基礎年金は，平成4年度より厚生年金分を含む。</t>
    <phoneticPr fontId="2"/>
  </si>
  <si>
    <t>　　　遺族基礎年金は，平成3年度より厚生年金分を含む。</t>
    <phoneticPr fontId="2"/>
  </si>
  <si>
    <t xml:space="preserve">     区分
年度</t>
    <phoneticPr fontId="2"/>
  </si>
  <si>
    <t>平成    7</t>
    <phoneticPr fontId="2"/>
  </si>
  <si>
    <t>数(65歳以上)</t>
    <rPh sb="0" eb="1">
      <t>スウ</t>
    </rPh>
    <rPh sb="4" eb="7">
      <t>サイイジョウ</t>
    </rPh>
    <phoneticPr fontId="2"/>
  </si>
  <si>
    <t xml:space="preserve">     区分
年度</t>
    <rPh sb="5" eb="7">
      <t>クブン</t>
    </rPh>
    <rPh sb="8" eb="10">
      <t>ネンド</t>
    </rPh>
    <phoneticPr fontId="2"/>
  </si>
  <si>
    <t>施設サービス
給付費</t>
  </si>
  <si>
    <t>特定入所者
介護サービス費</t>
  </si>
  <si>
    <t xml:space="preserve">      区分
年度</t>
    <rPh sb="6" eb="7">
      <t>ク</t>
    </rPh>
    <phoneticPr fontId="3"/>
  </si>
  <si>
    <t>金　　　　　　額</t>
    <phoneticPr fontId="2"/>
  </si>
  <si>
    <t>資料　障がい者福祉課</t>
    <phoneticPr fontId="2"/>
  </si>
  <si>
    <t xml:space="preserve">       区分
年度</t>
    <phoneticPr fontId="2"/>
  </si>
  <si>
    <t>総　　額</t>
    <phoneticPr fontId="2"/>
  </si>
  <si>
    <t xml:space="preserve">                     区分
年</t>
    <rPh sb="21" eb="23">
      <t>クブン</t>
    </rPh>
    <rPh sb="24" eb="25">
      <t>ネン</t>
    </rPh>
    <phoneticPr fontId="3"/>
  </si>
  <si>
    <t>（注）各年度とも月平均の数値である。</t>
    <rPh sb="1" eb="2">
      <t>チュウ</t>
    </rPh>
    <phoneticPr fontId="2"/>
  </si>
  <si>
    <t>（各年5月末）</t>
    <rPh sb="1" eb="3">
      <t>カクネンド</t>
    </rPh>
    <rPh sb="4" eb="5">
      <t>ガツ</t>
    </rPh>
    <rPh sb="5" eb="6">
      <t>マツ</t>
    </rPh>
    <phoneticPr fontId="3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</si>
  <si>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</si>
  <si>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</si>
  <si>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6">
      <t>ｋｓ、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</si>
  <si>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</si>
  <si>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</si>
  <si>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</si>
  <si>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</si>
  <si>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</si>
  <si>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</si>
  <si>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</si>
  <si>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</si>
  <si>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</si>
  <si>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</si>
  <si>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 xml:space="preserve">        区分
年度</t>
    <phoneticPr fontId="2"/>
  </si>
  <si>
    <t xml:space="preserve">               区分
年度</t>
    <rPh sb="15" eb="17">
      <t>クブン</t>
    </rPh>
    <rPh sb="18" eb="20">
      <t>ネンド</t>
    </rPh>
    <phoneticPr fontId="3"/>
  </si>
  <si>
    <t>－</t>
    <phoneticPr fontId="3"/>
  </si>
  <si>
    <t>こ　　ど　　も　　発　　達　　支　　援　　セ　　ン　　タ　　ー</t>
    <phoneticPr fontId="2"/>
  </si>
  <si>
    <t>年　度</t>
    <phoneticPr fontId="2"/>
  </si>
  <si>
    <t>資料　保険年金課</t>
    <phoneticPr fontId="2"/>
  </si>
  <si>
    <t>１１ 民生・労働</t>
    <phoneticPr fontId="9"/>
  </si>
  <si>
    <t xml:space="preserve">平成　7 </t>
  </si>
  <si>
    <t>平成　12</t>
  </si>
  <si>
    <t>平成  12</t>
  </si>
  <si>
    <t xml:space="preserve">平成 7 </t>
  </si>
  <si>
    <t>赤坂保育園</t>
  </si>
  <si>
    <t>第３号被保険者</t>
    <phoneticPr fontId="2"/>
  </si>
  <si>
    <t>地域密着型
サービス給付費</t>
    <phoneticPr fontId="3"/>
  </si>
  <si>
    <t>平成</t>
  </si>
  <si>
    <t>平成   7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</si>
  <si>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</si>
  <si>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</si>
  <si>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</si>
  <si>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</si>
  <si>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</si>
  <si>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</si>
  <si>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</si>
  <si>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心臓
呼吸器
膀胱
直腸・小腸
肝臓・免疫</t>
    <phoneticPr fontId="3"/>
  </si>
  <si>
    <t>じん臓</t>
    <phoneticPr fontId="3"/>
  </si>
  <si>
    <t>－</t>
    <phoneticPr fontId="3"/>
  </si>
  <si>
    <t xml:space="preserve">－ </t>
  </si>
  <si>
    <t>－　</t>
  </si>
  <si>
    <t>赤坂ふれあいセンター</t>
    <rPh sb="0" eb="2">
      <t>アカサカ</t>
    </rPh>
    <phoneticPr fontId="2"/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</si>
  <si>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</si>
  <si>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</si>
  <si>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</si>
  <si>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</si>
  <si>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</si>
  <si>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</si>
  <si>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</si>
  <si>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</si>
  <si>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</si>
  <si>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</si>
  <si>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</si>
  <si>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</si>
  <si>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１１-８　国民健康保険の加入状況</t>
    <phoneticPr fontId="2"/>
  </si>
  <si>
    <t>１１-９　国民健康保険の給付状況</t>
    <phoneticPr fontId="2"/>
  </si>
  <si>
    <t>１１-１０　介護保険の認定状況</t>
    <rPh sb="6" eb="8">
      <t>カイゴ</t>
    </rPh>
    <rPh sb="8" eb="10">
      <t>ホケン</t>
    </rPh>
    <rPh sb="11" eb="13">
      <t>ニンテイ</t>
    </rPh>
    <rPh sb="13" eb="15">
      <t>ジョウキョウ</t>
    </rPh>
    <phoneticPr fontId="2"/>
  </si>
  <si>
    <t>１１-１１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</si>
  <si>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１１-１２　福祉年金の状況</t>
    <phoneticPr fontId="2"/>
  </si>
  <si>
    <t>１１-１３　国民年金（拠出年金）の加入状況</t>
    <phoneticPr fontId="2"/>
  </si>
  <si>
    <t>１１-１４　国民年金（拠出年金）の給付状況</t>
    <phoneticPr fontId="2"/>
  </si>
  <si>
    <t>１１-１５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</si>
  <si>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愛光園は平成26年3月31日で閉園。</t>
    <phoneticPr fontId="2"/>
  </si>
  <si>
    <t>あい・あい保育園　本三里塚園</t>
    <rPh sb="5" eb="8">
      <t>ホイクエン</t>
    </rPh>
    <rPh sb="9" eb="13">
      <t>ホンサンリヅカ</t>
    </rPh>
    <rPh sb="13" eb="14">
      <t>エン</t>
    </rPh>
    <phoneticPr fontId="3"/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</si>
  <si>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</si>
  <si>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</si>
  <si>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</si>
  <si>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</si>
  <si>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</si>
  <si>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</si>
  <si>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</si>
  <si>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</si>
  <si>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</si>
  <si>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家庭的保育事業所</t>
    <rPh sb="0" eb="3">
      <t>カテイテキ</t>
    </rPh>
    <rPh sb="3" eb="5">
      <t>ホイク</t>
    </rPh>
    <rPh sb="5" eb="8">
      <t>ジギョウショ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</si>
  <si>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</si>
  <si>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</si>
  <si>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26（～8月）</t>
  </si>
  <si>
    <t>26（9月～）</t>
  </si>
  <si>
    <t>利用者数</t>
    <phoneticPr fontId="3"/>
  </si>
  <si>
    <t>肢体不
自由児</t>
    <phoneticPr fontId="3"/>
  </si>
  <si>
    <t>知的障
がい児</t>
    <phoneticPr fontId="3"/>
  </si>
  <si>
    <t>１１-２　生活保護の状況</t>
    <phoneticPr fontId="2"/>
  </si>
  <si>
    <t>１１-３　生活保護費の状況</t>
    <phoneticPr fontId="2"/>
  </si>
  <si>
    <t>１１-４　愛光園（救護施設）入園状況</t>
    <rPh sb="5" eb="6">
      <t>アイ</t>
    </rPh>
    <rPh sb="6" eb="7">
      <t>コウ</t>
    </rPh>
    <rPh sb="7" eb="8">
      <t>エン</t>
    </rPh>
    <rPh sb="9" eb="11">
      <t>キュウゴ</t>
    </rPh>
    <rPh sb="11" eb="13">
      <t>シセツ</t>
    </rPh>
    <rPh sb="14" eb="16">
      <t>ニュウエン</t>
    </rPh>
    <rPh sb="16" eb="18">
      <t>ジョウキョウ</t>
    </rPh>
    <phoneticPr fontId="3"/>
  </si>
  <si>
    <t>１１-５　はり・きゅう・マッサージ等</t>
    <rPh sb="17" eb="18">
      <t>トウ</t>
    </rPh>
    <phoneticPr fontId="3"/>
  </si>
  <si>
    <t>１１-６　障害者手帳所持者数</t>
    <rPh sb="5" eb="8">
      <t>ショウガイシャ</t>
    </rPh>
    <phoneticPr fontId="2"/>
  </si>
  <si>
    <t>１１-７　赤坂ふれあいセンター及びこども</t>
    <rPh sb="5" eb="7">
      <t>アカサカ</t>
    </rPh>
    <rPh sb="15" eb="16">
      <t>オヨ</t>
    </rPh>
    <phoneticPr fontId="3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</si>
  <si>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</si>
  <si>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</si>
  <si>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</si>
  <si>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</si>
  <si>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</si>
  <si>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</si>
  <si>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 xml:space="preserve">   ( )は，休園中のため赤坂保育園を利用している園児数，保育士数。</t>
    <rPh sb="8" eb="11">
      <t>キュウエンチュウ</t>
    </rPh>
    <rPh sb="30" eb="32">
      <t>ホイク</t>
    </rPh>
    <rPh sb="32" eb="33">
      <t>シ</t>
    </rPh>
    <rPh sb="33" eb="34">
      <t>スウ</t>
    </rPh>
    <phoneticPr fontId="3"/>
  </si>
  <si>
    <t>資料　高齢者福祉課，障がい者福祉課</t>
  </si>
  <si>
    <t>（平成30年5月1日）</t>
    <phoneticPr fontId="3"/>
  </si>
  <si>
    <t>(122)</t>
    <phoneticPr fontId="2"/>
  </si>
  <si>
    <t>(150)</t>
  </si>
  <si>
    <t>(4)</t>
  </si>
  <si>
    <t>(19)</t>
  </si>
  <si>
    <t>(30)</t>
  </si>
  <si>
    <t>(26)</t>
  </si>
  <si>
    <t>(20)</t>
  </si>
  <si>
    <t>(29)</t>
  </si>
  <si>
    <t>(35)</t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</si>
  <si>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</si>
  <si>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r>
      <t>わくわく保育園</t>
    </r>
    <r>
      <rPr>
        <sz val="11"/>
        <rFont val="ＭＳ Ｐ明朝"/>
        <family val="1"/>
        <charset val="128"/>
      </rPr>
      <t>成田園</t>
    </r>
    <rPh sb="4" eb="7">
      <t>ホイクエン</t>
    </rPh>
    <rPh sb="7" eb="9">
      <t>ナリタ</t>
    </rPh>
    <rPh sb="9" eb="10">
      <t>エン</t>
    </rPh>
    <phoneticPr fontId="3"/>
  </si>
  <si>
    <r>
      <t>ことり保育園</t>
    </r>
    <r>
      <rPr>
        <sz val="11"/>
        <rFont val="ＭＳ Ｐ明朝"/>
        <family val="1"/>
        <charset val="128"/>
      </rPr>
      <t>スカイタウン園</t>
    </r>
    <rPh sb="3" eb="6">
      <t>ホイクエン</t>
    </rPh>
    <rPh sb="12" eb="13">
      <t>エン</t>
    </rPh>
    <phoneticPr fontId="3"/>
  </si>
  <si>
    <t>（注）赤坂保育園は，休園する保育園の代替施設も兼ねる〔平成30年度休園：玉造保育園〕</t>
    <rPh sb="36" eb="38">
      <t>タマツクリ</t>
    </rPh>
    <phoneticPr fontId="2"/>
  </si>
  <si>
    <t>（注）赤坂ふれあいセンター利用者数について，平成26年8月までは</t>
    <rPh sb="3" eb="5">
      <t>アカサカ</t>
    </rPh>
    <rPh sb="13" eb="15">
      <t>リヨウ</t>
    </rPh>
    <rPh sb="15" eb="16">
      <t>シャ</t>
    </rPh>
    <rPh sb="16" eb="17">
      <t>スウ</t>
    </rPh>
    <rPh sb="22" eb="24">
      <t>ヘイセイ</t>
    </rPh>
    <rPh sb="26" eb="27">
      <t>ネン</t>
    </rPh>
    <rPh sb="28" eb="29">
      <t>ガツ</t>
    </rPh>
    <phoneticPr fontId="3"/>
  </si>
  <si>
    <t xml:space="preserve">   老人福祉センターの利用者数。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</si>
</sst>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1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2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" fillId="0" borderId="0"/>
  </cellStyleXfs>
  <cellXfs count="45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3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179" fontId="6" fillId="0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textRotation="255"/>
    </xf>
    <xf numFmtId="176" fontId="0" fillId="0" borderId="19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distributed" wrapText="1"/>
    </xf>
    <xf numFmtId="0" fontId="0" fillId="0" borderId="20" xfId="0" applyFont="1" applyFill="1" applyBorder="1" applyAlignment="1">
      <alignment horizontal="distributed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31" applyFont="1"/>
    <xf numFmtId="0" fontId="0" fillId="0" borderId="4" xfId="31" applyFont="1" applyBorder="1" applyAlignment="1">
      <alignment horizontal="distributed" vertical="center" indent="1"/>
    </xf>
    <xf numFmtId="0" fontId="0" fillId="0" borderId="0" xfId="31" applyFont="1" applyAlignment="1">
      <alignment horizontal="center" vertical="center"/>
    </xf>
    <xf numFmtId="176" fontId="0" fillId="0" borderId="5" xfId="31" applyNumberFormat="1" applyFont="1" applyBorder="1" applyAlignment="1">
      <alignment horizontal="right" vertical="center" indent="1"/>
    </xf>
    <xf numFmtId="176" fontId="0" fillId="0" borderId="1" xfId="31" applyNumberFormat="1" applyFont="1" applyBorder="1" applyAlignment="1">
      <alignment horizontal="right" vertical="center" indent="2"/>
    </xf>
    <xf numFmtId="176" fontId="0" fillId="0" borderId="2" xfId="31" applyNumberFormat="1" applyFont="1" applyBorder="1" applyAlignment="1">
      <alignment horizontal="right" vertical="center" indent="2"/>
    </xf>
    <xf numFmtId="0" fontId="0" fillId="0" borderId="0" xfId="31" applyFont="1" applyBorder="1"/>
    <xf numFmtId="176" fontId="0" fillId="0" borderId="3" xfId="31" applyNumberFormat="1" applyFont="1" applyBorder="1" applyAlignment="1">
      <alignment horizontal="right" vertical="center" indent="2"/>
    </xf>
    <xf numFmtId="176" fontId="0" fillId="0" borderId="0" xfId="31" applyNumberFormat="1" applyFont="1" applyBorder="1" applyAlignment="1">
      <alignment horizontal="right" vertical="center" indent="2"/>
    </xf>
    <xf numFmtId="176" fontId="0" fillId="0" borderId="0" xfId="31" applyNumberFormat="1" applyFont="1" applyAlignment="1">
      <alignment horizontal="right" vertical="center" indent="2"/>
    </xf>
    <xf numFmtId="0" fontId="0" fillId="0" borderId="0" xfId="31" applyFont="1" applyBorder="1" applyAlignment="1">
      <alignment horizontal="center" vertical="center"/>
    </xf>
    <xf numFmtId="176" fontId="0" fillId="0" borderId="0" xfId="31" applyNumberFormat="1" applyFont="1" applyBorder="1" applyAlignment="1">
      <alignment horizontal="right" vertical="center" indent="1"/>
    </xf>
    <xf numFmtId="0" fontId="0" fillId="0" borderId="6" xfId="31" applyFont="1" applyBorder="1" applyAlignment="1">
      <alignment horizontal="center" vertical="center"/>
    </xf>
    <xf numFmtId="176" fontId="0" fillId="0" borderId="6" xfId="31" applyNumberFormat="1" applyFont="1" applyBorder="1" applyAlignment="1">
      <alignment horizontal="right" vertical="center" indent="1"/>
    </xf>
    <xf numFmtId="176" fontId="0" fillId="0" borderId="11" xfId="31" applyNumberFormat="1" applyFont="1" applyFill="1" applyBorder="1" applyAlignment="1">
      <alignment horizontal="right" vertical="center" indent="2"/>
    </xf>
    <xf numFmtId="176" fontId="0" fillId="0" borderId="6" xfId="31" applyNumberFormat="1" applyFont="1" applyFill="1" applyBorder="1" applyAlignment="1">
      <alignment horizontal="right" vertical="center" indent="2"/>
    </xf>
    <xf numFmtId="0" fontId="0" fillId="0" borderId="0" xfId="31" applyFont="1" applyAlignment="1">
      <alignment horizontal="left" vertical="center"/>
    </xf>
    <xf numFmtId="0" fontId="0" fillId="0" borderId="0" xfId="3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6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49" fontId="0" fillId="0" borderId="5" xfId="0" applyNumberFormat="1" applyFont="1" applyBorder="1" applyAlignment="1">
      <alignment horizontal="left" vertical="center"/>
    </xf>
    <xf numFmtId="176" fontId="0" fillId="0" borderId="3" xfId="0" applyNumberFormat="1" applyFont="1" applyBorder="1" applyAlignment="1">
      <alignment horizontal="right" vertical="center"/>
    </xf>
    <xf numFmtId="49" fontId="0" fillId="0" borderId="8" xfId="0" applyNumberFormat="1" applyFont="1" applyBorder="1" applyAlignment="1">
      <alignment horizontal="lef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distributed" wrapText="1"/>
    </xf>
    <xf numFmtId="0" fontId="0" fillId="0" borderId="18" xfId="0" applyFont="1" applyFill="1" applyBorder="1" applyAlignment="1">
      <alignment horizontal="left" vertical="distributed" wrapText="1"/>
    </xf>
    <xf numFmtId="176" fontId="0" fillId="0" borderId="6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right"/>
    </xf>
    <xf numFmtId="176" fontId="4" fillId="0" borderId="2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0" fillId="0" borderId="6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 applyProtection="1">
      <alignment horizontal="right" vertical="center"/>
      <protection locked="0"/>
    </xf>
    <xf numFmtId="179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0" quotePrefix="1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right" vertical="center"/>
      <protection locked="0"/>
    </xf>
    <xf numFmtId="176" fontId="0" fillId="0" borderId="19" xfId="0" applyNumberFormat="1" applyFont="1" applyFill="1" applyBorder="1" applyAlignment="1" applyProtection="1">
      <alignment horizontal="right" vertical="center"/>
      <protection locked="0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>
      <alignment horizontal="left" vertical="center"/>
    </xf>
    <xf numFmtId="0" fontId="17" fillId="0" borderId="25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1" xfId="0" applyFont="1" applyBorder="1" applyAlignment="1">
      <alignment horizontal="distributed" vertical="center" indent="1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0" fillId="0" borderId="1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textRotation="255" wrapText="1" shrinkToFit="1"/>
    </xf>
    <xf numFmtId="0" fontId="3" fillId="0" borderId="5" xfId="0" applyFont="1" applyFill="1" applyBorder="1" applyAlignment="1">
      <alignment vertical="center" textRotation="255" shrinkToFit="1"/>
    </xf>
    <xf numFmtId="0" fontId="3" fillId="0" borderId="8" xfId="0" applyFont="1" applyFill="1" applyBorder="1" applyAlignment="1">
      <alignment vertical="center" textRotation="255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27" xfId="0" applyFont="1" applyFill="1" applyBorder="1" applyAlignment="1">
      <alignment horizontal="left" vertical="justify"/>
    </xf>
    <xf numFmtId="0" fontId="0" fillId="0" borderId="28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/>
    </xf>
    <xf numFmtId="176" fontId="0" fillId="0" borderId="2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 wrapText="1" indent="1"/>
    </xf>
    <xf numFmtId="176" fontId="0" fillId="0" borderId="23" xfId="2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distributed" vertical="center" wrapText="1"/>
    </xf>
    <xf numFmtId="176" fontId="0" fillId="0" borderId="11" xfId="2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indent="5"/>
    </xf>
    <xf numFmtId="0" fontId="0" fillId="0" borderId="12" xfId="0" applyFont="1" applyFill="1" applyBorder="1" applyAlignment="1">
      <alignment horizontal="distributed" vertical="center" indent="5"/>
    </xf>
    <xf numFmtId="0" fontId="0" fillId="0" borderId="14" xfId="0" applyFont="1" applyFill="1" applyBorder="1" applyAlignment="1">
      <alignment horizontal="distributed" vertical="center" indent="5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24" xfId="0" applyFont="1" applyFill="1" applyBorder="1" applyAlignment="1">
      <alignment horizontal="distributed" vertical="center" wrapText="1"/>
    </xf>
    <xf numFmtId="176" fontId="5" fillId="0" borderId="0" xfId="2" applyNumberFormat="1" applyFont="1" applyBorder="1" applyAlignment="1">
      <alignment horizontal="right" vertical="center"/>
    </xf>
    <xf numFmtId="176" fontId="10" fillId="0" borderId="3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176" fontId="0" fillId="0" borderId="0" xfId="2" applyNumberFormat="1" applyFont="1" applyBorder="1" applyAlignment="1">
      <alignment horizontal="right" vertical="center" indent="1"/>
    </xf>
    <xf numFmtId="0" fontId="0" fillId="0" borderId="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 wrapText="1"/>
    </xf>
    <xf numFmtId="176" fontId="0" fillId="0" borderId="11" xfId="2" applyNumberFormat="1" applyFont="1" applyFill="1" applyBorder="1" applyAlignment="1">
      <alignment horizontal="right" vertical="center" indent="1"/>
    </xf>
    <xf numFmtId="176" fontId="0" fillId="0" borderId="6" xfId="2" applyNumberFormat="1" applyFont="1" applyFill="1" applyBorder="1" applyAlignment="1">
      <alignment horizontal="right" vertical="center" indent="1"/>
    </xf>
    <xf numFmtId="176" fontId="0" fillId="0" borderId="6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0" fillId="0" borderId="28" xfId="0" applyFont="1" applyBorder="1" applyAlignment="1">
      <alignment horizontal="left" vertical="distributed"/>
    </xf>
    <xf numFmtId="0" fontId="0" fillId="0" borderId="13" xfId="0" applyFont="1" applyBorder="1" applyAlignment="1">
      <alignment horizontal="left" vertical="distributed"/>
    </xf>
    <xf numFmtId="0" fontId="0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 wrapText="1"/>
    </xf>
    <xf numFmtId="178" fontId="0" fillId="0" borderId="0" xfId="2" applyNumberFormat="1" applyFont="1" applyBorder="1" applyAlignment="1">
      <alignment horizontal="right" vertical="center" indent="1"/>
    </xf>
    <xf numFmtId="38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horizontal="right" vertical="center"/>
    </xf>
    <xf numFmtId="176" fontId="10" fillId="0" borderId="6" xfId="2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 indent="1"/>
    </xf>
    <xf numFmtId="176" fontId="0" fillId="0" borderId="0" xfId="0" applyNumberFormat="1" applyFont="1" applyAlignment="1">
      <alignment horizontal="right" vertical="center" indent="1"/>
    </xf>
    <xf numFmtId="176" fontId="0" fillId="0" borderId="3" xfId="2" applyNumberFormat="1" applyFont="1" applyBorder="1" applyAlignment="1">
      <alignment horizontal="right" vertical="center" inden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right" vertical="center" indent="1"/>
    </xf>
    <xf numFmtId="0" fontId="0" fillId="0" borderId="9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 indent="1"/>
    </xf>
    <xf numFmtId="0" fontId="0" fillId="0" borderId="17" xfId="0" applyFont="1" applyBorder="1" applyAlignment="1">
      <alignment horizontal="left" vertical="distributed" wrapText="1"/>
    </xf>
    <xf numFmtId="0" fontId="0" fillId="0" borderId="29" xfId="0" applyFont="1" applyBorder="1" applyAlignment="1">
      <alignment horizontal="left" vertical="distributed"/>
    </xf>
    <xf numFmtId="0" fontId="0" fillId="0" borderId="18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178" fontId="0" fillId="0" borderId="0" xfId="0" applyNumberFormat="1" applyFont="1" applyBorder="1" applyAlignment="1">
      <alignment horizontal="right" vertical="center" indent="1"/>
    </xf>
    <xf numFmtId="176" fontId="0" fillId="0" borderId="1" xfId="0" applyNumberFormat="1" applyFont="1" applyBorder="1" applyAlignment="1">
      <alignment horizontal="right" vertical="center" indent="1"/>
    </xf>
    <xf numFmtId="176" fontId="0" fillId="0" borderId="3" xfId="0" applyNumberFormat="1" applyFont="1" applyBorder="1" applyAlignment="1">
      <alignment horizontal="right" vertical="center" indent="1"/>
    </xf>
    <xf numFmtId="176" fontId="0" fillId="0" borderId="0" xfId="0" applyNumberFormat="1" applyFont="1" applyBorder="1" applyAlignment="1">
      <alignment horizontal="right" vertical="center" indent="1"/>
    </xf>
    <xf numFmtId="0" fontId="0" fillId="0" borderId="14" xfId="0" applyFont="1" applyBorder="1" applyAlignment="1">
      <alignment horizontal="center" vertical="center"/>
    </xf>
    <xf numFmtId="176" fontId="0" fillId="0" borderId="1" xfId="2" applyNumberFormat="1" applyFont="1" applyBorder="1" applyAlignment="1">
      <alignment horizontal="right" vertical="center" indent="1"/>
    </xf>
    <xf numFmtId="176" fontId="0" fillId="0" borderId="2" xfId="2" applyNumberFormat="1" applyFont="1" applyBorder="1" applyAlignment="1">
      <alignment horizontal="right" vertical="center" indent="1"/>
    </xf>
    <xf numFmtId="176" fontId="10" fillId="0" borderId="1" xfId="2" applyNumberFormat="1" applyFont="1" applyBorder="1" applyAlignment="1">
      <alignment horizontal="right" vertical="center"/>
    </xf>
    <xf numFmtId="176" fontId="10" fillId="0" borderId="2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 indent="1"/>
    </xf>
    <xf numFmtId="178" fontId="0" fillId="0" borderId="6" xfId="2" applyNumberFormat="1" applyFont="1" applyFill="1" applyBorder="1" applyAlignment="1">
      <alignment horizontal="right" vertical="center" indent="1"/>
    </xf>
    <xf numFmtId="0" fontId="0" fillId="0" borderId="10" xfId="0" applyFont="1" applyFill="1" applyBorder="1" applyAlignment="1">
      <alignment horizontal="center" vertical="center"/>
    </xf>
    <xf numFmtId="41" fontId="0" fillId="0" borderId="2" xfId="2" applyNumberFormat="1" applyFont="1" applyFill="1" applyBorder="1" applyAlignment="1">
      <alignment vertical="center"/>
    </xf>
    <xf numFmtId="41" fontId="0" fillId="0" borderId="11" xfId="2" applyNumberFormat="1" applyFont="1" applyFill="1" applyBorder="1" applyAlignment="1">
      <alignment vertical="center"/>
    </xf>
    <xf numFmtId="41" fontId="0" fillId="0" borderId="6" xfId="2" applyNumberFormat="1" applyFont="1" applyFill="1" applyBorder="1" applyAlignment="1">
      <alignment vertical="center"/>
    </xf>
    <xf numFmtId="41" fontId="0" fillId="0" borderId="3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41" fontId="6" fillId="0" borderId="3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3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0" fontId="0" fillId="0" borderId="29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41" fontId="6" fillId="0" borderId="11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7" xfId="0" applyFont="1" applyBorder="1" applyAlignment="1">
      <alignment horizontal="left" vertical="distributed"/>
    </xf>
    <xf numFmtId="41" fontId="0" fillId="0" borderId="6" xfId="0" applyNumberFormat="1" applyFont="1" applyFill="1" applyBorder="1" applyAlignment="1">
      <alignment vertical="center" shrinkToFit="1"/>
    </xf>
    <xf numFmtId="41" fontId="0" fillId="0" borderId="0" xfId="0" applyNumberFormat="1" applyFont="1" applyBorder="1" applyAlignment="1">
      <alignment vertical="center" shrinkToFit="1"/>
    </xf>
    <xf numFmtId="41" fontId="6" fillId="0" borderId="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vertical="center"/>
    </xf>
    <xf numFmtId="41" fontId="0" fillId="0" borderId="2" xfId="0" applyNumberFormat="1" applyFont="1" applyBorder="1" applyAlignment="1">
      <alignment vertical="center"/>
    </xf>
    <xf numFmtId="41" fontId="0" fillId="0" borderId="5" xfId="0" applyNumberFormat="1" applyFont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1" fontId="0" fillId="0" borderId="2" xfId="2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0" fillId="0" borderId="1" xfId="2" applyNumberFormat="1" applyFont="1" applyFill="1" applyBorder="1" applyAlignment="1">
      <alignment vertical="center"/>
    </xf>
    <xf numFmtId="41" fontId="0" fillId="0" borderId="6" xfId="0" applyNumberFormat="1" applyFont="1" applyFill="1" applyBorder="1" applyAlignment="1">
      <alignment horizontal="right" vertical="center" shrinkToFit="1"/>
    </xf>
    <xf numFmtId="41" fontId="0" fillId="0" borderId="2" xfId="0" applyNumberFormat="1" applyFont="1" applyBorder="1" applyAlignment="1">
      <alignment horizontal="right" vertical="center" shrinkToFit="1"/>
    </xf>
    <xf numFmtId="41" fontId="0" fillId="0" borderId="5" xfId="2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0" fillId="0" borderId="20" xfId="1" applyNumberFormat="1" applyFont="1" applyFill="1" applyBorder="1" applyAlignment="1">
      <alignment horizontal="center" vertical="center"/>
    </xf>
    <xf numFmtId="177" fontId="0" fillId="0" borderId="19" xfId="1" applyNumberFormat="1" applyFont="1" applyFill="1" applyBorder="1" applyAlignment="1">
      <alignment horizontal="center" vertical="center"/>
    </xf>
    <xf numFmtId="41" fontId="0" fillId="0" borderId="0" xfId="2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vertical="center"/>
    </xf>
    <xf numFmtId="41" fontId="0" fillId="0" borderId="2" xfId="0" applyNumberFormat="1" applyFont="1" applyBorder="1" applyAlignment="1">
      <alignment vertical="center" shrinkToFit="1"/>
    </xf>
    <xf numFmtId="41" fontId="0" fillId="0" borderId="0" xfId="0" applyNumberFormat="1" applyFont="1" applyBorder="1" applyAlignment="1">
      <alignment horizontal="right" vertical="center" shrinkToFit="1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1" fontId="0" fillId="0" borderId="6" xfId="0" applyNumberFormat="1" applyFont="1" applyFill="1" applyBorder="1" applyAlignment="1">
      <alignment vertical="center"/>
    </xf>
    <xf numFmtId="41" fontId="0" fillId="0" borderId="7" xfId="0" applyNumberFormat="1" applyFont="1" applyBorder="1" applyAlignment="1">
      <alignment vertical="center"/>
    </xf>
    <xf numFmtId="41" fontId="0" fillId="0" borderId="0" xfId="0" applyNumberFormat="1" applyFont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left" vertical="distributed" wrapText="1"/>
    </xf>
    <xf numFmtId="49" fontId="0" fillId="0" borderId="29" xfId="0" applyNumberFormat="1" applyFont="1" applyBorder="1" applyAlignment="1">
      <alignment horizontal="left" vertical="distributed"/>
    </xf>
    <xf numFmtId="49" fontId="0" fillId="0" borderId="18" xfId="0" applyNumberFormat="1" applyFont="1" applyBorder="1" applyAlignment="1">
      <alignment horizontal="left" vertical="distributed"/>
    </xf>
    <xf numFmtId="49" fontId="0" fillId="0" borderId="16" xfId="0" applyNumberFormat="1" applyFont="1" applyBorder="1" applyAlignment="1">
      <alignment horizontal="left" vertical="distributed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178" fontId="0" fillId="0" borderId="2" xfId="0" applyNumberFormat="1" applyFont="1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32" xfId="0" applyFont="1" applyBorder="1" applyAlignment="1">
      <alignment horizontal="distributed" vertical="center"/>
    </xf>
    <xf numFmtId="176" fontId="0" fillId="0" borderId="7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distributed" vertical="center"/>
    </xf>
    <xf numFmtId="176" fontId="0" fillId="0" borderId="0" xfId="0" applyNumberFormat="1" applyFont="1" applyAlignment="1">
      <alignment horizontal="right" vertical="center"/>
    </xf>
    <xf numFmtId="0" fontId="0" fillId="0" borderId="1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2" fillId="0" borderId="0" xfId="31" applyFont="1" applyAlignment="1">
      <alignment horizontal="center" vertical="center"/>
    </xf>
    <xf numFmtId="0" fontId="0" fillId="0" borderId="13" xfId="31" applyFont="1" applyBorder="1" applyAlignment="1">
      <alignment horizontal="left" vertical="justify" wrapText="1"/>
    </xf>
    <xf numFmtId="0" fontId="0" fillId="0" borderId="33" xfId="31" applyFont="1" applyBorder="1" applyAlignment="1">
      <alignment horizontal="left" vertical="justify"/>
    </xf>
  </cellXfs>
  <cellStyles count="32">
    <cellStyle name="桁区切り" xfId="1" builtinId="6"/>
    <cellStyle name="桁区切り 2" xfId="2"/>
    <cellStyle name="標準" xfId="0" builtinId="0"/>
    <cellStyle name="標準 2" xfId="3"/>
    <cellStyle name="標準 2 10" xfId="4"/>
    <cellStyle name="標準 2 11" xfId="5"/>
    <cellStyle name="標準 2 12" xfId="6"/>
    <cellStyle name="標準 2 13" xfId="7"/>
    <cellStyle name="標準 2 14" xfId="8"/>
    <cellStyle name="標準 2 15" xfId="9"/>
    <cellStyle name="標準 2 16" xfId="10"/>
    <cellStyle name="標準 2 17" xfId="11"/>
    <cellStyle name="標準 2 18" xfId="12"/>
    <cellStyle name="標準 2 19" xfId="13"/>
    <cellStyle name="標準 2 2" xfId="14"/>
    <cellStyle name="標準 2 4" xfId="15"/>
    <cellStyle name="標準 2 5" xfId="16"/>
    <cellStyle name="標準 2 6" xfId="17"/>
    <cellStyle name="標準 2 7" xfId="18"/>
    <cellStyle name="標準 2 8" xfId="19"/>
    <cellStyle name="標準 2 9" xfId="20"/>
    <cellStyle name="標準 3" xfId="21"/>
    <cellStyle name="標準 3 2" xfId="22"/>
    <cellStyle name="標準 3 3" xfId="23"/>
    <cellStyle name="標準 3 4" xfId="24"/>
    <cellStyle name="標準 3 5" xfId="25"/>
    <cellStyle name="標準 3 6" xfId="26"/>
    <cellStyle name="標準 3 7" xfId="27"/>
    <cellStyle name="標準 3 8" xfId="28"/>
    <cellStyle name="標準 3 9" xfId="29"/>
    <cellStyle name="標準 4" xfId="30"/>
    <cellStyle name="標準_⑪９７～１０４ページ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2</xdr:row>
      <xdr:rowOff>180975</xdr:rowOff>
    </xdr:from>
    <xdr:to>
      <xdr:col>18</xdr:col>
      <xdr:colOff>57150</xdr:colOff>
      <xdr:row>3</xdr:row>
      <xdr:rowOff>209550</xdr:rowOff>
    </xdr:to>
    <xdr:sp macro="" textlink="">
      <xdr:nvSpPr>
        <xdr:cNvPr id="1329" name="AutoShape 1"/>
        <xdr:cNvSpPr>
          <a:spLocks noChangeArrowheads="1"/>
        </xdr:cNvSpPr>
      </xdr:nvSpPr>
      <xdr:spPr bwMode="auto">
        <a:xfrm>
          <a:off x="6219825" y="695325"/>
          <a:ext cx="5810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E25" sqref="E25"/>
    </sheetView>
  </sheetViews>
  <sheetFormatPr defaultRowHeight="13.5"/>
  <cols>
    <col min="1" max="5" width="9" style="66"/>
    <col min="6" max="6" width="13.75" style="66" customWidth="1"/>
    <col min="7" max="7" width="36" style="66" bestFit="1" customWidth="1"/>
    <col min="8" max="16384" width="9" style="66"/>
  </cols>
  <sheetData>
    <row r="1" spans="1:7" ht="3.75" customHeight="1"/>
    <row r="2" spans="1:7" ht="34.5" customHeight="1">
      <c r="G2" s="6"/>
    </row>
    <row r="3" spans="1:7" ht="18.75" customHeight="1">
      <c r="G3" s="6"/>
    </row>
    <row r="4" spans="1:7" ht="34.5" customHeight="1">
      <c r="G4" s="6"/>
    </row>
    <row r="5" spans="1:7" ht="18.75" customHeight="1">
      <c r="G5" s="6"/>
    </row>
    <row r="6" spans="1:7" ht="34.5" customHeight="1">
      <c r="G6" s="6"/>
    </row>
    <row r="7" spans="1:7" ht="18.75" customHeight="1">
      <c r="G7" s="6"/>
    </row>
    <row r="8" spans="1:7" ht="34.5" customHeight="1">
      <c r="G8" s="6"/>
    </row>
    <row r="9" spans="1:7" ht="18.75" customHeight="1">
      <c r="G9" s="6"/>
    </row>
    <row r="10" spans="1:7" ht="34.5" customHeight="1">
      <c r="A10" s="158" t="s">
        <v>101</v>
      </c>
      <c r="B10" s="158"/>
      <c r="C10" s="158"/>
      <c r="D10" s="158"/>
      <c r="E10" s="158"/>
      <c r="F10" s="7"/>
      <c r="G10" s="6"/>
    </row>
    <row r="11" spans="1:7" ht="18.75" customHeight="1">
      <c r="A11" s="159"/>
      <c r="B11" s="159"/>
      <c r="C11" s="159"/>
      <c r="D11" s="159"/>
      <c r="E11" s="159"/>
      <c r="F11" s="7"/>
      <c r="G11" s="6"/>
    </row>
    <row r="12" spans="1:7" ht="34.5" customHeight="1">
      <c r="A12" s="159"/>
      <c r="B12" s="159"/>
      <c r="C12" s="159"/>
      <c r="D12" s="159"/>
      <c r="E12" s="159"/>
      <c r="F12" s="7"/>
      <c r="G12" s="6"/>
    </row>
    <row r="13" spans="1:7" ht="18.75" customHeight="1">
      <c r="A13" s="160"/>
      <c r="B13" s="160"/>
      <c r="C13" s="160"/>
      <c r="D13" s="160"/>
      <c r="E13" s="160"/>
      <c r="F13" s="7"/>
      <c r="G13" s="6"/>
    </row>
    <row r="14" spans="1:7" ht="34.5" customHeight="1">
      <c r="G14" s="6"/>
    </row>
    <row r="15" spans="1:7" ht="18.75" customHeight="1">
      <c r="G15" s="6"/>
    </row>
    <row r="16" spans="1:7" ht="34.5" customHeight="1">
      <c r="G16" s="6"/>
    </row>
    <row r="17" spans="7:7" ht="18.75" customHeight="1">
      <c r="G17" s="6"/>
    </row>
    <row r="18" spans="7:7" ht="34.5" customHeight="1">
      <c r="G18" s="6"/>
    </row>
    <row r="19" spans="7:7" ht="18.75" customHeight="1">
      <c r="G19" s="6"/>
    </row>
    <row r="20" spans="7:7" ht="34.5" customHeight="1">
      <c r="G20" s="6"/>
    </row>
    <row r="21" spans="7:7" ht="18.75" customHeight="1">
      <c r="G21" s="8"/>
    </row>
    <row r="22" spans="7:7" ht="34.5" customHeight="1">
      <c r="G22" s="157" t="s">
        <v>149</v>
      </c>
    </row>
    <row r="23" spans="7:7" ht="18.75" customHeight="1">
      <c r="G23" s="8"/>
    </row>
    <row r="24" spans="7:7" ht="34.5" customHeight="1">
      <c r="G24" s="6"/>
    </row>
    <row r="25" spans="7:7" ht="18.75" customHeight="1">
      <c r="G25" s="6"/>
    </row>
    <row r="26" spans="7:7" ht="34.5" customHeight="1">
      <c r="G26" s="6"/>
    </row>
    <row r="27" spans="7:7" ht="18.75" customHeight="1">
      <c r="G27" s="6"/>
    </row>
    <row r="28" spans="7:7" ht="34.5" customHeight="1">
      <c r="G28" s="6"/>
    </row>
    <row r="29" spans="7:7" ht="18.75" customHeight="1">
      <c r="G29" s="6"/>
    </row>
    <row r="30" spans="7:7" ht="34.5" customHeight="1">
      <c r="G30" s="6"/>
    </row>
    <row r="31" spans="7:7">
      <c r="G31" s="33"/>
    </row>
  </sheetData>
  <mergeCells count="1">
    <mergeCell ref="A10:E13"/>
  </mergeCells>
  <phoneticPr fontId="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="80" zoomScaleNormal="80" workbookViewId="0">
      <selection activeCell="E25" sqref="E25"/>
    </sheetView>
  </sheetViews>
  <sheetFormatPr defaultRowHeight="13.5"/>
  <cols>
    <col min="1" max="1" width="4.625" style="15" customWidth="1"/>
    <col min="2" max="2" width="6.125" style="15" customWidth="1"/>
    <col min="3" max="3" width="10" style="15" customWidth="1"/>
    <col min="4" max="4" width="1.625" style="15" customWidth="1"/>
    <col min="5" max="5" width="7.375" style="15" customWidth="1"/>
    <col min="6" max="6" width="1.25" style="15" customWidth="1"/>
    <col min="7" max="7" width="6.875" style="15" customWidth="1"/>
    <col min="8" max="8" width="0.75" style="15" customWidth="1"/>
    <col min="9" max="9" width="6.25" style="15" customWidth="1"/>
    <col min="10" max="10" width="1.375" style="15" customWidth="1"/>
    <col min="11" max="11" width="6.25" style="15" customWidth="1"/>
    <col min="12" max="12" width="1.375" style="15" customWidth="1"/>
    <col min="13" max="13" width="6.25" style="15" customWidth="1"/>
    <col min="14" max="14" width="1.375" style="15" customWidth="1"/>
    <col min="15" max="15" width="6.25" style="15" customWidth="1"/>
    <col min="16" max="16" width="1.375" style="15" customWidth="1"/>
    <col min="17" max="17" width="6.25" style="15" customWidth="1"/>
    <col min="18" max="18" width="1.375" style="15" customWidth="1"/>
    <col min="19" max="19" width="6.25" style="15" customWidth="1"/>
    <col min="20" max="20" width="1.375" style="15" customWidth="1"/>
    <col min="21" max="21" width="6.25" style="15" customWidth="1"/>
    <col min="22" max="22" width="1.375" style="15" customWidth="1"/>
    <col min="23" max="16384" width="9" style="15"/>
  </cols>
  <sheetData>
    <row r="1" spans="1:22" s="14" customFormat="1" ht="30" customHeight="1">
      <c r="A1" s="164" t="s">
        <v>217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2" ht="3" customHeight="1"/>
    <row r="3" spans="1:22" ht="16.5" customHeight="1">
      <c r="Q3" s="16"/>
      <c r="R3" s="16"/>
      <c r="S3" s="16"/>
      <c r="T3" s="16"/>
      <c r="V3" s="16" t="s">
        <v>225</v>
      </c>
    </row>
    <row r="4" spans="1:22" ht="16.5" customHeight="1">
      <c r="A4" s="206" t="s">
        <v>0</v>
      </c>
      <c r="B4" s="206"/>
      <c r="C4" s="206"/>
      <c r="D4" s="207"/>
      <c r="E4" s="210" t="s">
        <v>1</v>
      </c>
      <c r="F4" s="207"/>
      <c r="G4" s="212" t="s">
        <v>2</v>
      </c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4"/>
      <c r="U4" s="200" t="s">
        <v>3</v>
      </c>
      <c r="V4" s="201"/>
    </row>
    <row r="5" spans="1:22" ht="16.5" customHeight="1">
      <c r="A5" s="208"/>
      <c r="B5" s="208"/>
      <c r="C5" s="208"/>
      <c r="D5" s="209"/>
      <c r="E5" s="211"/>
      <c r="F5" s="209"/>
      <c r="G5" s="202" t="s">
        <v>4</v>
      </c>
      <c r="H5" s="203"/>
      <c r="I5" s="204" t="s">
        <v>5</v>
      </c>
      <c r="J5" s="205"/>
      <c r="K5" s="204">
        <v>1</v>
      </c>
      <c r="L5" s="205"/>
      <c r="M5" s="204">
        <v>2</v>
      </c>
      <c r="N5" s="205"/>
      <c r="O5" s="204">
        <v>3</v>
      </c>
      <c r="P5" s="205"/>
      <c r="Q5" s="204">
        <v>4</v>
      </c>
      <c r="R5" s="205"/>
      <c r="S5" s="204">
        <v>5</v>
      </c>
      <c r="T5" s="205"/>
      <c r="U5" s="177"/>
      <c r="V5" s="178"/>
    </row>
    <row r="6" spans="1:22" ht="17.100000000000001" customHeight="1">
      <c r="A6" s="195" t="s">
        <v>6</v>
      </c>
      <c r="B6" s="195"/>
      <c r="C6" s="195"/>
      <c r="D6" s="205"/>
      <c r="E6" s="17">
        <f>E7+E21+E33+E42+E46+E48</f>
        <v>2833</v>
      </c>
      <c r="F6" s="18"/>
      <c r="G6" s="19">
        <f>SUM(I6:S6)</f>
        <v>2599</v>
      </c>
      <c r="H6" s="20"/>
      <c r="I6" s="18">
        <f>I7+I21+I33+I42+I46+I48+I49</f>
        <v>144</v>
      </c>
      <c r="J6" s="18"/>
      <c r="K6" s="18">
        <f>K7+K21+K33+K42+K46+K48+K49</f>
        <v>420</v>
      </c>
      <c r="L6" s="18">
        <f>L7+L21+L33+L42+L46+L48</f>
        <v>0</v>
      </c>
      <c r="M6" s="18">
        <f>M7+M21+M33+M42+M46+M48+M49</f>
        <v>526</v>
      </c>
      <c r="N6" s="18"/>
      <c r="O6" s="18">
        <f>O7+O21+O42+O49</f>
        <v>509</v>
      </c>
      <c r="P6" s="18"/>
      <c r="Q6" s="18">
        <f>Q7+Q21+Q42+Q49</f>
        <v>511</v>
      </c>
      <c r="R6" s="18">
        <f>R7+R21+R42</f>
        <v>0</v>
      </c>
      <c r="S6" s="18">
        <f>S7+S21+S42+S49</f>
        <v>489</v>
      </c>
      <c r="T6" s="21"/>
      <c r="U6" s="18">
        <f>U7+U33+U21+U42+U46+U48</f>
        <v>651</v>
      </c>
      <c r="V6" s="18"/>
    </row>
    <row r="7" spans="1:22" ht="17.100000000000001" customHeight="1">
      <c r="A7" s="161" t="s">
        <v>221</v>
      </c>
      <c r="B7" s="171" t="s">
        <v>219</v>
      </c>
      <c r="C7" s="172"/>
      <c r="D7" s="173"/>
      <c r="E7" s="59">
        <f>SUM(E8:E14)+SUM(E16:E20)</f>
        <v>1425</v>
      </c>
      <c r="F7" s="59"/>
      <c r="G7" s="57">
        <f>SUM(G8:G20)</f>
        <v>1228</v>
      </c>
      <c r="H7" s="58"/>
      <c r="I7" s="59">
        <f>SUM(I8:I20)</f>
        <v>58</v>
      </c>
      <c r="J7" s="59"/>
      <c r="K7" s="59">
        <f>SUM(K8:K20)</f>
        <v>190</v>
      </c>
      <c r="L7" s="59">
        <f>SUM(L8:L20)</f>
        <v>0</v>
      </c>
      <c r="M7" s="59">
        <f>SUM(M8:M20)</f>
        <v>244</v>
      </c>
      <c r="N7" s="59"/>
      <c r="O7" s="59">
        <f>SUM(O8:O20)</f>
        <v>244</v>
      </c>
      <c r="P7" s="59"/>
      <c r="Q7" s="59">
        <f>SUM(Q8:Q20)</f>
        <v>237</v>
      </c>
      <c r="R7" s="59"/>
      <c r="S7" s="59">
        <f>SUM(S8:S20)</f>
        <v>255</v>
      </c>
      <c r="T7" s="60"/>
      <c r="U7" s="59">
        <f>SUM(U8:U14)+SUM(U16:U20)</f>
        <v>333</v>
      </c>
      <c r="V7" s="59"/>
    </row>
    <row r="8" spans="1:22" ht="17.100000000000001" customHeight="1">
      <c r="A8" s="162"/>
      <c r="B8" s="165" t="s">
        <v>7</v>
      </c>
      <c r="C8" s="166"/>
      <c r="D8" s="167"/>
      <c r="E8" s="22">
        <v>40</v>
      </c>
      <c r="F8" s="22"/>
      <c r="G8" s="57">
        <f>SUM(I8:S8)</f>
        <v>33</v>
      </c>
      <c r="H8" s="58"/>
      <c r="I8" s="22" t="s">
        <v>103</v>
      </c>
      <c r="J8" s="22"/>
      <c r="K8" s="22">
        <v>3</v>
      </c>
      <c r="L8" s="22"/>
      <c r="M8" s="22">
        <v>7</v>
      </c>
      <c r="N8" s="22"/>
      <c r="O8" s="22">
        <v>3</v>
      </c>
      <c r="P8" s="22"/>
      <c r="Q8" s="22">
        <v>10</v>
      </c>
      <c r="R8" s="22"/>
      <c r="S8" s="22">
        <v>10</v>
      </c>
      <c r="T8" s="23"/>
      <c r="U8" s="22">
        <v>16</v>
      </c>
      <c r="V8" s="22"/>
    </row>
    <row r="9" spans="1:22" ht="17.100000000000001" customHeight="1">
      <c r="A9" s="162"/>
      <c r="B9" s="165" t="s">
        <v>8</v>
      </c>
      <c r="C9" s="166"/>
      <c r="D9" s="167"/>
      <c r="E9" s="22">
        <v>40</v>
      </c>
      <c r="F9" s="22"/>
      <c r="G9" s="57">
        <f t="shared" ref="G9:G19" si="0">SUM(I9:S9)</f>
        <v>32</v>
      </c>
      <c r="H9" s="58"/>
      <c r="I9" s="22" t="s">
        <v>103</v>
      </c>
      <c r="J9" s="59"/>
      <c r="K9" s="59">
        <v>6</v>
      </c>
      <c r="L9" s="59"/>
      <c r="M9" s="22">
        <v>8</v>
      </c>
      <c r="N9" s="22"/>
      <c r="O9" s="22">
        <v>8</v>
      </c>
      <c r="P9" s="22"/>
      <c r="Q9" s="22">
        <v>4</v>
      </c>
      <c r="R9" s="22"/>
      <c r="S9" s="22">
        <v>6</v>
      </c>
      <c r="T9" s="23"/>
      <c r="U9" s="22">
        <v>14</v>
      </c>
      <c r="V9" s="22"/>
    </row>
    <row r="10" spans="1:22" ht="17.100000000000001" customHeight="1">
      <c r="A10" s="162"/>
      <c r="B10" s="165" t="s">
        <v>9</v>
      </c>
      <c r="C10" s="166"/>
      <c r="D10" s="167"/>
      <c r="E10" s="22">
        <v>165</v>
      </c>
      <c r="F10" s="22"/>
      <c r="G10" s="57">
        <f t="shared" si="0"/>
        <v>146</v>
      </c>
      <c r="H10" s="58"/>
      <c r="I10" s="59">
        <v>6</v>
      </c>
      <c r="J10" s="59"/>
      <c r="K10" s="59">
        <v>25</v>
      </c>
      <c r="L10" s="59"/>
      <c r="M10" s="22">
        <v>24</v>
      </c>
      <c r="N10" s="22"/>
      <c r="O10" s="22">
        <v>30</v>
      </c>
      <c r="P10" s="22"/>
      <c r="Q10" s="22">
        <v>30</v>
      </c>
      <c r="R10" s="22"/>
      <c r="S10" s="22">
        <v>31</v>
      </c>
      <c r="T10" s="23"/>
      <c r="U10" s="22">
        <v>32</v>
      </c>
      <c r="V10" s="22"/>
    </row>
    <row r="11" spans="1:22" ht="17.100000000000001" customHeight="1">
      <c r="A11" s="162"/>
      <c r="B11" s="165" t="s">
        <v>10</v>
      </c>
      <c r="C11" s="166"/>
      <c r="D11" s="167"/>
      <c r="E11" s="22">
        <v>50</v>
      </c>
      <c r="F11" s="22"/>
      <c r="G11" s="57">
        <f t="shared" si="0"/>
        <v>51</v>
      </c>
      <c r="H11" s="58"/>
      <c r="I11" s="22">
        <v>4</v>
      </c>
      <c r="J11" s="22"/>
      <c r="K11" s="22">
        <v>6</v>
      </c>
      <c r="L11" s="22"/>
      <c r="M11" s="22">
        <v>11</v>
      </c>
      <c r="N11" s="22"/>
      <c r="O11" s="22">
        <v>10</v>
      </c>
      <c r="P11" s="22"/>
      <c r="Q11" s="22">
        <v>11</v>
      </c>
      <c r="R11" s="22"/>
      <c r="S11" s="22">
        <v>9</v>
      </c>
      <c r="T11" s="23"/>
      <c r="U11" s="22">
        <v>15</v>
      </c>
      <c r="V11" s="22"/>
    </row>
    <row r="12" spans="1:22" ht="17.100000000000001" customHeight="1">
      <c r="A12" s="162"/>
      <c r="B12" s="165" t="s">
        <v>11</v>
      </c>
      <c r="C12" s="166"/>
      <c r="D12" s="167"/>
      <c r="E12" s="147">
        <v>174</v>
      </c>
      <c r="F12" s="24"/>
      <c r="G12" s="25">
        <f>SUM(I12:S12)</f>
        <v>155</v>
      </c>
      <c r="H12" s="26"/>
      <c r="I12" s="148">
        <v>6</v>
      </c>
      <c r="J12" s="148"/>
      <c r="K12" s="148">
        <v>30</v>
      </c>
      <c r="L12" s="148"/>
      <c r="M12" s="147">
        <v>29</v>
      </c>
      <c r="N12" s="147"/>
      <c r="O12" s="147">
        <v>30</v>
      </c>
      <c r="P12" s="147"/>
      <c r="Q12" s="147">
        <v>30</v>
      </c>
      <c r="R12" s="147"/>
      <c r="S12" s="147">
        <v>30</v>
      </c>
      <c r="T12" s="27"/>
      <c r="U12" s="149">
        <v>35</v>
      </c>
      <c r="V12" s="22"/>
    </row>
    <row r="13" spans="1:22" ht="17.100000000000001" customHeight="1">
      <c r="A13" s="162"/>
      <c r="B13" s="165" t="s">
        <v>12</v>
      </c>
      <c r="C13" s="166"/>
      <c r="D13" s="167"/>
      <c r="E13" s="150">
        <v>156</v>
      </c>
      <c r="F13" s="22"/>
      <c r="G13" s="25">
        <f>SUM(I13:S13)</f>
        <v>140</v>
      </c>
      <c r="H13" s="58"/>
      <c r="I13" s="150">
        <v>7</v>
      </c>
      <c r="J13" s="22"/>
      <c r="K13" s="150">
        <v>18</v>
      </c>
      <c r="L13" s="22"/>
      <c r="M13" s="150">
        <v>26</v>
      </c>
      <c r="N13" s="22"/>
      <c r="O13" s="150">
        <v>30</v>
      </c>
      <c r="P13" s="22"/>
      <c r="Q13" s="150">
        <v>30</v>
      </c>
      <c r="R13" s="22"/>
      <c r="S13" s="150">
        <v>29</v>
      </c>
      <c r="T13" s="23"/>
      <c r="U13" s="147">
        <v>34</v>
      </c>
      <c r="V13" s="22"/>
    </row>
    <row r="14" spans="1:22" ht="17.100000000000001" customHeight="1">
      <c r="A14" s="162"/>
      <c r="B14" s="165" t="s">
        <v>13</v>
      </c>
      <c r="C14" s="166"/>
      <c r="D14" s="167"/>
      <c r="E14" s="22">
        <v>150</v>
      </c>
      <c r="F14" s="22"/>
      <c r="G14" s="57">
        <f t="shared" si="0"/>
        <v>132</v>
      </c>
      <c r="H14" s="58"/>
      <c r="I14" s="22">
        <v>5</v>
      </c>
      <c r="J14" s="22"/>
      <c r="K14" s="22">
        <v>20</v>
      </c>
      <c r="L14" s="22"/>
      <c r="M14" s="22">
        <v>25</v>
      </c>
      <c r="N14" s="22"/>
      <c r="O14" s="22">
        <v>27</v>
      </c>
      <c r="P14" s="22"/>
      <c r="Q14" s="22">
        <v>30</v>
      </c>
      <c r="R14" s="22"/>
      <c r="S14" s="22">
        <v>25</v>
      </c>
      <c r="T14" s="23"/>
      <c r="U14" s="22">
        <v>32</v>
      </c>
      <c r="V14" s="22"/>
    </row>
    <row r="15" spans="1:22" ht="17.100000000000001" customHeight="1">
      <c r="A15" s="162"/>
      <c r="B15" s="165" t="s">
        <v>14</v>
      </c>
      <c r="C15" s="166"/>
      <c r="D15" s="167"/>
      <c r="E15" s="150" t="s">
        <v>227</v>
      </c>
      <c r="F15" s="22"/>
      <c r="G15" s="151" t="s">
        <v>226</v>
      </c>
      <c r="H15" s="58"/>
      <c r="I15" s="150" t="s">
        <v>228</v>
      </c>
      <c r="J15" s="22"/>
      <c r="K15" s="150" t="s">
        <v>229</v>
      </c>
      <c r="L15" s="22"/>
      <c r="M15" s="150" t="s">
        <v>230</v>
      </c>
      <c r="N15" s="22"/>
      <c r="O15" s="150" t="s">
        <v>231</v>
      </c>
      <c r="P15" s="22"/>
      <c r="Q15" s="150" t="s">
        <v>232</v>
      </c>
      <c r="R15" s="22"/>
      <c r="S15" s="150" t="s">
        <v>233</v>
      </c>
      <c r="T15" s="23"/>
      <c r="U15" s="150" t="s">
        <v>234</v>
      </c>
      <c r="V15" s="22"/>
    </row>
    <row r="16" spans="1:22" ht="17.100000000000001" customHeight="1">
      <c r="A16" s="162"/>
      <c r="B16" s="165" t="s">
        <v>173</v>
      </c>
      <c r="C16" s="166"/>
      <c r="D16" s="167"/>
      <c r="E16" s="22">
        <v>90</v>
      </c>
      <c r="F16" s="22"/>
      <c r="G16" s="57">
        <f t="shared" si="0"/>
        <v>72</v>
      </c>
      <c r="H16" s="58"/>
      <c r="I16" s="22">
        <v>4</v>
      </c>
      <c r="J16" s="22"/>
      <c r="K16" s="22">
        <v>12</v>
      </c>
      <c r="L16" s="22"/>
      <c r="M16" s="22">
        <v>15</v>
      </c>
      <c r="N16" s="22"/>
      <c r="O16" s="22">
        <v>14</v>
      </c>
      <c r="P16" s="22"/>
      <c r="Q16" s="22">
        <v>9</v>
      </c>
      <c r="R16" s="22"/>
      <c r="S16" s="22">
        <v>18</v>
      </c>
      <c r="T16" s="23"/>
      <c r="U16" s="22">
        <v>18</v>
      </c>
      <c r="V16" s="22"/>
    </row>
    <row r="17" spans="1:22" ht="17.100000000000001" customHeight="1">
      <c r="A17" s="162"/>
      <c r="B17" s="165" t="s">
        <v>174</v>
      </c>
      <c r="C17" s="166"/>
      <c r="D17" s="167"/>
      <c r="E17" s="22">
        <v>60</v>
      </c>
      <c r="F17" s="22"/>
      <c r="G17" s="57">
        <f t="shared" si="0"/>
        <v>47</v>
      </c>
      <c r="H17" s="58"/>
      <c r="I17" s="22">
        <v>4</v>
      </c>
      <c r="J17" s="22"/>
      <c r="K17" s="22">
        <v>6</v>
      </c>
      <c r="L17" s="22"/>
      <c r="M17" s="22">
        <v>7</v>
      </c>
      <c r="N17" s="22"/>
      <c r="O17" s="22">
        <v>9</v>
      </c>
      <c r="P17" s="22"/>
      <c r="Q17" s="22">
        <v>9</v>
      </c>
      <c r="R17" s="22"/>
      <c r="S17" s="22">
        <v>12</v>
      </c>
      <c r="T17" s="23"/>
      <c r="U17" s="22">
        <v>16</v>
      </c>
      <c r="V17" s="22"/>
    </row>
    <row r="18" spans="1:22" ht="17.100000000000001" customHeight="1">
      <c r="A18" s="162"/>
      <c r="B18" s="165" t="s">
        <v>175</v>
      </c>
      <c r="C18" s="166"/>
      <c r="D18" s="167"/>
      <c r="E18" s="22">
        <v>170</v>
      </c>
      <c r="F18" s="22"/>
      <c r="G18" s="57">
        <f t="shared" si="0"/>
        <v>132</v>
      </c>
      <c r="H18" s="58"/>
      <c r="I18" s="59">
        <v>8</v>
      </c>
      <c r="J18" s="59"/>
      <c r="K18" s="22">
        <v>20</v>
      </c>
      <c r="L18" s="22"/>
      <c r="M18" s="22">
        <v>23</v>
      </c>
      <c r="N18" s="22"/>
      <c r="O18" s="22">
        <v>28</v>
      </c>
      <c r="P18" s="22"/>
      <c r="Q18" s="22">
        <v>28</v>
      </c>
      <c r="R18" s="22"/>
      <c r="S18" s="22">
        <v>25</v>
      </c>
      <c r="T18" s="23"/>
      <c r="U18" s="22">
        <v>33</v>
      </c>
      <c r="V18" s="22"/>
    </row>
    <row r="19" spans="1:22" ht="17.100000000000001" customHeight="1">
      <c r="A19" s="162"/>
      <c r="B19" s="165" t="s">
        <v>176</v>
      </c>
      <c r="C19" s="166"/>
      <c r="D19" s="167"/>
      <c r="E19" s="22">
        <v>150</v>
      </c>
      <c r="F19" s="22"/>
      <c r="G19" s="57">
        <f t="shared" si="0"/>
        <v>136</v>
      </c>
      <c r="H19" s="58"/>
      <c r="I19" s="22">
        <v>7</v>
      </c>
      <c r="J19" s="22"/>
      <c r="K19" s="22">
        <v>15</v>
      </c>
      <c r="L19" s="22"/>
      <c r="M19" s="22">
        <v>30</v>
      </c>
      <c r="N19" s="22"/>
      <c r="O19" s="22">
        <v>27</v>
      </c>
      <c r="P19" s="22"/>
      <c r="Q19" s="22">
        <v>26</v>
      </c>
      <c r="R19" s="22"/>
      <c r="S19" s="22">
        <v>31</v>
      </c>
      <c r="T19" s="23"/>
      <c r="U19" s="22">
        <v>34</v>
      </c>
      <c r="V19" s="22"/>
    </row>
    <row r="20" spans="1:22" ht="17.100000000000001" customHeight="1">
      <c r="A20" s="163"/>
      <c r="B20" s="197" t="s">
        <v>154</v>
      </c>
      <c r="C20" s="198"/>
      <c r="D20" s="199"/>
      <c r="E20" s="22">
        <v>180</v>
      </c>
      <c r="F20" s="22"/>
      <c r="G20" s="57">
        <f>SUM(I20:S20)</f>
        <v>152</v>
      </c>
      <c r="H20" s="58"/>
      <c r="I20" s="22">
        <v>7</v>
      </c>
      <c r="J20" s="22"/>
      <c r="K20" s="22">
        <v>29</v>
      </c>
      <c r="L20" s="22"/>
      <c r="M20" s="22">
        <v>39</v>
      </c>
      <c r="N20" s="22"/>
      <c r="O20" s="22">
        <v>28</v>
      </c>
      <c r="P20" s="22"/>
      <c r="Q20" s="22">
        <v>20</v>
      </c>
      <c r="R20" s="22"/>
      <c r="S20" s="22">
        <v>29</v>
      </c>
      <c r="T20" s="23"/>
      <c r="U20" s="22">
        <v>54</v>
      </c>
      <c r="V20" s="28"/>
    </row>
    <row r="21" spans="1:22" ht="17.100000000000001" customHeight="1">
      <c r="A21" s="161" t="s">
        <v>222</v>
      </c>
      <c r="B21" s="171" t="s">
        <v>218</v>
      </c>
      <c r="C21" s="172"/>
      <c r="D21" s="173"/>
      <c r="E21" s="62">
        <f>SUM(E22:E32)</f>
        <v>1055</v>
      </c>
      <c r="F21" s="62"/>
      <c r="G21" s="29">
        <f>SUM(G22:G32)</f>
        <v>1007</v>
      </c>
      <c r="H21" s="30"/>
      <c r="I21" s="62">
        <f>SUM(I22:I32)</f>
        <v>59</v>
      </c>
      <c r="J21" s="62"/>
      <c r="K21" s="62">
        <f>SUM(K22:K32)</f>
        <v>145</v>
      </c>
      <c r="L21" s="62"/>
      <c r="M21" s="62">
        <f>SUM(M22:M32)</f>
        <v>177</v>
      </c>
      <c r="N21" s="62"/>
      <c r="O21" s="62">
        <f>SUM(O22:O32)</f>
        <v>216</v>
      </c>
      <c r="P21" s="62"/>
      <c r="Q21" s="62">
        <f>SUM(Q22:Q32)</f>
        <v>216</v>
      </c>
      <c r="R21" s="62"/>
      <c r="S21" s="62">
        <f>SUM(S22:S32)</f>
        <v>194</v>
      </c>
      <c r="T21" s="63"/>
      <c r="U21" s="62">
        <f>SUM(U22:U32)</f>
        <v>196</v>
      </c>
      <c r="V21" s="59"/>
    </row>
    <row r="22" spans="1:22" ht="17.100000000000001" customHeight="1">
      <c r="A22" s="162"/>
      <c r="B22" s="165" t="s">
        <v>15</v>
      </c>
      <c r="C22" s="166"/>
      <c r="D22" s="167"/>
      <c r="E22" s="22">
        <v>110</v>
      </c>
      <c r="F22" s="22"/>
      <c r="G22" s="57">
        <f>SUM(I22:S22)</f>
        <v>117</v>
      </c>
      <c r="H22" s="58"/>
      <c r="I22" s="22">
        <v>9</v>
      </c>
      <c r="J22" s="22"/>
      <c r="K22" s="22">
        <v>12</v>
      </c>
      <c r="L22" s="22"/>
      <c r="M22" s="22">
        <v>20</v>
      </c>
      <c r="N22" s="22"/>
      <c r="O22" s="22">
        <v>25</v>
      </c>
      <c r="P22" s="22"/>
      <c r="Q22" s="22">
        <v>25</v>
      </c>
      <c r="R22" s="22"/>
      <c r="S22" s="22">
        <v>26</v>
      </c>
      <c r="T22" s="23"/>
      <c r="U22" s="22">
        <v>25</v>
      </c>
      <c r="V22" s="22"/>
    </row>
    <row r="23" spans="1:22" ht="17.100000000000001" customHeight="1">
      <c r="A23" s="162"/>
      <c r="B23" s="165" t="s">
        <v>177</v>
      </c>
      <c r="C23" s="166"/>
      <c r="D23" s="167"/>
      <c r="E23" s="22">
        <v>140</v>
      </c>
      <c r="F23" s="22"/>
      <c r="G23" s="57">
        <f>SUM(I23:S23)</f>
        <v>149</v>
      </c>
      <c r="H23" s="58"/>
      <c r="I23" s="22">
        <v>10</v>
      </c>
      <c r="J23" s="22"/>
      <c r="K23" s="22">
        <v>21</v>
      </c>
      <c r="L23" s="22"/>
      <c r="M23" s="22">
        <v>25</v>
      </c>
      <c r="N23" s="22"/>
      <c r="O23" s="22">
        <v>29</v>
      </c>
      <c r="P23" s="22"/>
      <c r="Q23" s="22">
        <v>30</v>
      </c>
      <c r="R23" s="22"/>
      <c r="S23" s="22">
        <v>34</v>
      </c>
      <c r="T23" s="23"/>
      <c r="U23" s="22">
        <v>22</v>
      </c>
      <c r="V23" s="22"/>
    </row>
    <row r="24" spans="1:22" ht="17.100000000000001" customHeight="1">
      <c r="A24" s="162"/>
      <c r="B24" s="165" t="s">
        <v>16</v>
      </c>
      <c r="C24" s="166"/>
      <c r="D24" s="167"/>
      <c r="E24" s="22">
        <v>140</v>
      </c>
      <c r="F24" s="22"/>
      <c r="G24" s="57">
        <f t="shared" ref="G24:G31" si="1">SUM(I24:S24)</f>
        <v>134</v>
      </c>
      <c r="H24" s="58"/>
      <c r="I24" s="22">
        <v>6</v>
      </c>
      <c r="J24" s="22"/>
      <c r="K24" s="22">
        <v>17</v>
      </c>
      <c r="L24" s="22"/>
      <c r="M24" s="22">
        <v>24</v>
      </c>
      <c r="N24" s="22"/>
      <c r="O24" s="22">
        <v>29</v>
      </c>
      <c r="P24" s="22"/>
      <c r="Q24" s="22">
        <v>29</v>
      </c>
      <c r="R24" s="22"/>
      <c r="S24" s="22">
        <v>29</v>
      </c>
      <c r="T24" s="23"/>
      <c r="U24" s="22">
        <v>19</v>
      </c>
      <c r="V24" s="22"/>
    </row>
    <row r="25" spans="1:22" ht="17.100000000000001" customHeight="1">
      <c r="A25" s="162"/>
      <c r="B25" s="165" t="s">
        <v>17</v>
      </c>
      <c r="C25" s="166"/>
      <c r="D25" s="167"/>
      <c r="E25" s="22">
        <v>110</v>
      </c>
      <c r="F25" s="22"/>
      <c r="G25" s="57">
        <f t="shared" si="1"/>
        <v>97</v>
      </c>
      <c r="H25" s="58"/>
      <c r="I25" s="22">
        <v>2</v>
      </c>
      <c r="J25" s="22"/>
      <c r="K25" s="22">
        <v>12</v>
      </c>
      <c r="L25" s="22"/>
      <c r="M25" s="22">
        <v>14</v>
      </c>
      <c r="N25" s="22"/>
      <c r="O25" s="22">
        <v>21</v>
      </c>
      <c r="P25" s="22"/>
      <c r="Q25" s="22">
        <v>23</v>
      </c>
      <c r="R25" s="22"/>
      <c r="S25" s="22">
        <v>25</v>
      </c>
      <c r="T25" s="23"/>
      <c r="U25" s="22">
        <v>19</v>
      </c>
      <c r="V25" s="22"/>
    </row>
    <row r="26" spans="1:22" ht="17.100000000000001" customHeight="1">
      <c r="A26" s="162"/>
      <c r="B26" s="165" t="s">
        <v>18</v>
      </c>
      <c r="C26" s="166"/>
      <c r="D26" s="167"/>
      <c r="E26" s="22">
        <v>30</v>
      </c>
      <c r="F26" s="22"/>
      <c r="G26" s="57">
        <f t="shared" si="1"/>
        <v>25</v>
      </c>
      <c r="H26" s="58"/>
      <c r="I26" s="59" t="s">
        <v>103</v>
      </c>
      <c r="J26" s="59"/>
      <c r="K26" s="59">
        <v>4</v>
      </c>
      <c r="L26" s="59"/>
      <c r="M26" s="22">
        <v>5</v>
      </c>
      <c r="N26" s="22"/>
      <c r="O26" s="22">
        <v>4</v>
      </c>
      <c r="P26" s="22"/>
      <c r="Q26" s="22">
        <v>5</v>
      </c>
      <c r="R26" s="22"/>
      <c r="S26" s="22">
        <v>7</v>
      </c>
      <c r="T26" s="23"/>
      <c r="U26" s="22">
        <v>5</v>
      </c>
      <c r="V26" s="22"/>
    </row>
    <row r="27" spans="1:22" ht="17.100000000000001" customHeight="1">
      <c r="A27" s="162"/>
      <c r="B27" s="165" t="s">
        <v>19</v>
      </c>
      <c r="C27" s="166"/>
      <c r="D27" s="167"/>
      <c r="E27" s="22">
        <v>60</v>
      </c>
      <c r="F27" s="22"/>
      <c r="G27" s="57">
        <f t="shared" si="1"/>
        <v>60</v>
      </c>
      <c r="H27" s="58"/>
      <c r="I27" s="22">
        <v>5</v>
      </c>
      <c r="J27" s="22"/>
      <c r="K27" s="22">
        <v>9</v>
      </c>
      <c r="L27" s="22"/>
      <c r="M27" s="22">
        <v>10</v>
      </c>
      <c r="N27" s="22"/>
      <c r="O27" s="22">
        <v>15</v>
      </c>
      <c r="P27" s="22"/>
      <c r="Q27" s="22">
        <v>12</v>
      </c>
      <c r="R27" s="22"/>
      <c r="S27" s="22">
        <v>9</v>
      </c>
      <c r="T27" s="23"/>
      <c r="U27" s="22">
        <v>19</v>
      </c>
      <c r="V27" s="22"/>
    </row>
    <row r="28" spans="1:22" ht="17.100000000000001" customHeight="1">
      <c r="A28" s="162"/>
      <c r="B28" s="165" t="s">
        <v>178</v>
      </c>
      <c r="C28" s="166"/>
      <c r="D28" s="167"/>
      <c r="E28" s="22">
        <v>200</v>
      </c>
      <c r="F28" s="22"/>
      <c r="G28" s="57">
        <f t="shared" si="1"/>
        <v>185</v>
      </c>
      <c r="H28" s="58"/>
      <c r="I28" s="22">
        <v>9</v>
      </c>
      <c r="J28" s="22"/>
      <c r="K28" s="22">
        <v>27</v>
      </c>
      <c r="L28" s="22"/>
      <c r="M28" s="22">
        <v>34</v>
      </c>
      <c r="N28" s="22"/>
      <c r="O28" s="22">
        <v>34</v>
      </c>
      <c r="P28" s="22"/>
      <c r="Q28" s="22">
        <v>43</v>
      </c>
      <c r="R28" s="22"/>
      <c r="S28" s="22">
        <v>38</v>
      </c>
      <c r="T28" s="23"/>
      <c r="U28" s="22">
        <v>30</v>
      </c>
      <c r="V28" s="22"/>
    </row>
    <row r="29" spans="1:22" ht="17.100000000000001" customHeight="1">
      <c r="A29" s="162"/>
      <c r="B29" s="165" t="s">
        <v>179</v>
      </c>
      <c r="C29" s="166"/>
      <c r="D29" s="167"/>
      <c r="E29" s="22">
        <v>60</v>
      </c>
      <c r="F29" s="22"/>
      <c r="G29" s="57">
        <f t="shared" si="1"/>
        <v>44</v>
      </c>
      <c r="H29" s="58"/>
      <c r="I29" s="59">
        <v>2</v>
      </c>
      <c r="J29" s="59"/>
      <c r="K29" s="59">
        <v>1</v>
      </c>
      <c r="L29" s="59"/>
      <c r="M29" s="22">
        <v>4</v>
      </c>
      <c r="N29" s="22"/>
      <c r="O29" s="22">
        <v>14</v>
      </c>
      <c r="P29" s="22"/>
      <c r="Q29" s="22">
        <v>12</v>
      </c>
      <c r="R29" s="22"/>
      <c r="S29" s="22">
        <v>11</v>
      </c>
      <c r="T29" s="23"/>
      <c r="U29" s="22">
        <v>10</v>
      </c>
      <c r="V29" s="22"/>
    </row>
    <row r="30" spans="1:22" ht="17.100000000000001" customHeight="1">
      <c r="A30" s="162"/>
      <c r="B30" s="196" t="s">
        <v>193</v>
      </c>
      <c r="C30" s="180"/>
      <c r="D30" s="181"/>
      <c r="E30" s="22">
        <v>60</v>
      </c>
      <c r="F30" s="22"/>
      <c r="G30" s="57">
        <f t="shared" si="1"/>
        <v>58</v>
      </c>
      <c r="H30" s="58"/>
      <c r="I30" s="59">
        <v>5</v>
      </c>
      <c r="J30" s="59"/>
      <c r="K30" s="59">
        <v>8</v>
      </c>
      <c r="L30" s="59"/>
      <c r="M30" s="22">
        <v>12</v>
      </c>
      <c r="N30" s="22"/>
      <c r="O30" s="22">
        <v>12</v>
      </c>
      <c r="P30" s="22"/>
      <c r="Q30" s="22">
        <v>12</v>
      </c>
      <c r="R30" s="22"/>
      <c r="S30" s="22">
        <v>9</v>
      </c>
      <c r="T30" s="23"/>
      <c r="U30" s="22">
        <v>17</v>
      </c>
      <c r="V30" s="22"/>
    </row>
    <row r="31" spans="1:22" ht="17.100000000000001" customHeight="1">
      <c r="A31" s="162"/>
      <c r="B31" s="196" t="s">
        <v>194</v>
      </c>
      <c r="C31" s="180"/>
      <c r="D31" s="181"/>
      <c r="E31" s="22">
        <v>70</v>
      </c>
      <c r="F31" s="22"/>
      <c r="G31" s="57">
        <f t="shared" si="1"/>
        <v>60</v>
      </c>
      <c r="H31" s="58"/>
      <c r="I31" s="59">
        <v>5</v>
      </c>
      <c r="J31" s="59"/>
      <c r="K31" s="59">
        <v>17</v>
      </c>
      <c r="L31" s="59"/>
      <c r="M31" s="22">
        <v>12</v>
      </c>
      <c r="N31" s="22"/>
      <c r="O31" s="22">
        <v>13</v>
      </c>
      <c r="P31" s="22"/>
      <c r="Q31" s="22">
        <v>12</v>
      </c>
      <c r="R31" s="22"/>
      <c r="S31" s="22">
        <v>1</v>
      </c>
      <c r="T31" s="23"/>
      <c r="U31" s="22">
        <v>17</v>
      </c>
      <c r="V31" s="22"/>
    </row>
    <row r="32" spans="1:22" ht="17.100000000000001" customHeight="1">
      <c r="A32" s="163"/>
      <c r="B32" s="177" t="s">
        <v>235</v>
      </c>
      <c r="C32" s="178"/>
      <c r="D32" s="179"/>
      <c r="E32" s="28">
        <v>75</v>
      </c>
      <c r="F32" s="28"/>
      <c r="G32" s="31">
        <f>SUM(I32:S32)</f>
        <v>78</v>
      </c>
      <c r="H32" s="32"/>
      <c r="I32" s="125">
        <v>6</v>
      </c>
      <c r="J32" s="125"/>
      <c r="K32" s="125">
        <v>17</v>
      </c>
      <c r="L32" s="125"/>
      <c r="M32" s="28">
        <v>17</v>
      </c>
      <c r="N32" s="28"/>
      <c r="O32" s="28">
        <v>20</v>
      </c>
      <c r="P32" s="28"/>
      <c r="Q32" s="28">
        <v>13</v>
      </c>
      <c r="R32" s="28"/>
      <c r="S32" s="28">
        <v>5</v>
      </c>
      <c r="T32" s="152"/>
      <c r="U32" s="28">
        <v>13</v>
      </c>
      <c r="V32" s="28"/>
    </row>
    <row r="33" spans="1:22" ht="17.100000000000001" customHeight="1">
      <c r="A33" s="161" t="s">
        <v>220</v>
      </c>
      <c r="B33" s="174" t="s">
        <v>218</v>
      </c>
      <c r="C33" s="175"/>
      <c r="D33" s="176"/>
      <c r="E33" s="22">
        <f>SUM(E34:E41)</f>
        <v>137</v>
      </c>
      <c r="F33" s="22"/>
      <c r="G33" s="57">
        <f>SUM(G34:G41)</f>
        <v>115</v>
      </c>
      <c r="H33" s="58"/>
      <c r="I33" s="59">
        <f>SUM(I34:I41)</f>
        <v>14</v>
      </c>
      <c r="J33" s="59"/>
      <c r="K33" s="59">
        <f>SUM(K34:K41)</f>
        <v>49</v>
      </c>
      <c r="L33" s="59"/>
      <c r="M33" s="22">
        <f>SUM(M34:M41)</f>
        <v>52</v>
      </c>
      <c r="N33" s="22"/>
      <c r="O33" s="22" t="s">
        <v>103</v>
      </c>
      <c r="P33" s="22"/>
      <c r="Q33" s="22" t="s">
        <v>103</v>
      </c>
      <c r="R33" s="22"/>
      <c r="S33" s="22" t="s">
        <v>103</v>
      </c>
      <c r="T33" s="23"/>
      <c r="U33" s="22">
        <f>SUM(U34:U41)</f>
        <v>72</v>
      </c>
      <c r="V33" s="22"/>
    </row>
    <row r="34" spans="1:22" ht="17.100000000000001" customHeight="1">
      <c r="A34" s="162"/>
      <c r="B34" s="165" t="s">
        <v>180</v>
      </c>
      <c r="C34" s="166"/>
      <c r="D34" s="167"/>
      <c r="E34" s="22">
        <v>15</v>
      </c>
      <c r="F34" s="22"/>
      <c r="G34" s="57">
        <f>SUM(I34:M34)</f>
        <v>17</v>
      </c>
      <c r="H34" s="58"/>
      <c r="I34" s="59">
        <v>3</v>
      </c>
      <c r="J34" s="59"/>
      <c r="K34" s="59">
        <v>7</v>
      </c>
      <c r="L34" s="59"/>
      <c r="M34" s="22">
        <v>7</v>
      </c>
      <c r="N34" s="22"/>
      <c r="O34" s="22" t="s">
        <v>103</v>
      </c>
      <c r="P34" s="22"/>
      <c r="Q34" s="22" t="s">
        <v>103</v>
      </c>
      <c r="R34" s="22"/>
      <c r="S34" s="22" t="s">
        <v>103</v>
      </c>
      <c r="T34" s="23"/>
      <c r="U34" s="22">
        <v>9</v>
      </c>
      <c r="V34" s="22"/>
    </row>
    <row r="35" spans="1:22" ht="17.100000000000001" customHeight="1">
      <c r="A35" s="162"/>
      <c r="B35" s="165" t="s">
        <v>181</v>
      </c>
      <c r="C35" s="166"/>
      <c r="D35" s="167"/>
      <c r="E35" s="22">
        <v>12</v>
      </c>
      <c r="F35" s="22"/>
      <c r="G35" s="57">
        <f t="shared" ref="G35:G41" si="2">SUM(I35:M35)</f>
        <v>10</v>
      </c>
      <c r="H35" s="58"/>
      <c r="I35" s="59">
        <v>1</v>
      </c>
      <c r="J35" s="59"/>
      <c r="K35" s="59">
        <v>4</v>
      </c>
      <c r="L35" s="59"/>
      <c r="M35" s="22">
        <v>5</v>
      </c>
      <c r="N35" s="22"/>
      <c r="O35" s="22" t="s">
        <v>103</v>
      </c>
      <c r="P35" s="22"/>
      <c r="Q35" s="22" t="s">
        <v>103</v>
      </c>
      <c r="R35" s="22"/>
      <c r="S35" s="22" t="s">
        <v>103</v>
      </c>
      <c r="T35" s="23"/>
      <c r="U35" s="22">
        <v>4</v>
      </c>
      <c r="V35" s="22"/>
    </row>
    <row r="36" spans="1:22" ht="17.100000000000001" customHeight="1">
      <c r="A36" s="162"/>
      <c r="B36" s="165" t="s">
        <v>182</v>
      </c>
      <c r="C36" s="166"/>
      <c r="D36" s="167"/>
      <c r="E36" s="22">
        <v>19</v>
      </c>
      <c r="F36" s="22"/>
      <c r="G36" s="57">
        <f t="shared" si="2"/>
        <v>15</v>
      </c>
      <c r="H36" s="58"/>
      <c r="I36" s="59">
        <v>2</v>
      </c>
      <c r="J36" s="59"/>
      <c r="K36" s="59">
        <v>6</v>
      </c>
      <c r="L36" s="59"/>
      <c r="M36" s="22">
        <v>7</v>
      </c>
      <c r="N36" s="22"/>
      <c r="O36" s="22" t="s">
        <v>103</v>
      </c>
      <c r="P36" s="22"/>
      <c r="Q36" s="22" t="s">
        <v>103</v>
      </c>
      <c r="R36" s="22"/>
      <c r="S36" s="22" t="s">
        <v>103</v>
      </c>
      <c r="T36" s="23"/>
      <c r="U36" s="22">
        <v>15</v>
      </c>
      <c r="V36" s="22"/>
    </row>
    <row r="37" spans="1:22" ht="17.100000000000001" customHeight="1">
      <c r="A37" s="162"/>
      <c r="B37" s="168" t="s">
        <v>236</v>
      </c>
      <c r="C37" s="169"/>
      <c r="D37" s="170"/>
      <c r="E37" s="22">
        <v>19</v>
      </c>
      <c r="F37" s="22"/>
      <c r="G37" s="57">
        <f t="shared" si="2"/>
        <v>10</v>
      </c>
      <c r="H37" s="58"/>
      <c r="I37" s="59">
        <v>1</v>
      </c>
      <c r="J37" s="59"/>
      <c r="K37" s="59">
        <v>8</v>
      </c>
      <c r="L37" s="59"/>
      <c r="M37" s="22">
        <v>1</v>
      </c>
      <c r="N37" s="22"/>
      <c r="O37" s="22" t="s">
        <v>103</v>
      </c>
      <c r="P37" s="22"/>
      <c r="Q37" s="22" t="s">
        <v>103</v>
      </c>
      <c r="R37" s="22"/>
      <c r="S37" s="22" t="s">
        <v>103</v>
      </c>
      <c r="T37" s="23"/>
      <c r="U37" s="22">
        <v>8</v>
      </c>
      <c r="V37" s="22"/>
    </row>
    <row r="38" spans="1:22" ht="17.100000000000001" customHeight="1">
      <c r="A38" s="162"/>
      <c r="B38" s="168" t="s">
        <v>195</v>
      </c>
      <c r="C38" s="169"/>
      <c r="D38" s="170"/>
      <c r="E38" s="22">
        <v>19</v>
      </c>
      <c r="F38" s="22"/>
      <c r="G38" s="57">
        <f t="shared" si="2"/>
        <v>17</v>
      </c>
      <c r="H38" s="58"/>
      <c r="I38" s="59">
        <v>1</v>
      </c>
      <c r="J38" s="59"/>
      <c r="K38" s="59">
        <v>7</v>
      </c>
      <c r="L38" s="59"/>
      <c r="M38" s="22">
        <v>9</v>
      </c>
      <c r="N38" s="22"/>
      <c r="O38" s="22" t="s">
        <v>103</v>
      </c>
      <c r="P38" s="22"/>
      <c r="Q38" s="22" t="s">
        <v>103</v>
      </c>
      <c r="R38" s="22"/>
      <c r="S38" s="22" t="s">
        <v>103</v>
      </c>
      <c r="T38" s="23"/>
      <c r="U38" s="22">
        <v>14</v>
      </c>
      <c r="V38" s="22"/>
    </row>
    <row r="39" spans="1:22" ht="17.100000000000001" customHeight="1">
      <c r="A39" s="162"/>
      <c r="B39" s="168" t="s">
        <v>237</v>
      </c>
      <c r="C39" s="169"/>
      <c r="D39" s="170"/>
      <c r="E39" s="22">
        <v>16</v>
      </c>
      <c r="F39" s="22"/>
      <c r="G39" s="57">
        <f t="shared" si="2"/>
        <v>16</v>
      </c>
      <c r="H39" s="58"/>
      <c r="I39" s="59">
        <v>4</v>
      </c>
      <c r="J39" s="59"/>
      <c r="K39" s="59">
        <v>6</v>
      </c>
      <c r="L39" s="59"/>
      <c r="M39" s="22">
        <v>6</v>
      </c>
      <c r="N39" s="22"/>
      <c r="O39" s="22" t="s">
        <v>103</v>
      </c>
      <c r="P39" s="22"/>
      <c r="Q39" s="22" t="s">
        <v>103</v>
      </c>
      <c r="R39" s="22"/>
      <c r="S39" s="22" t="s">
        <v>103</v>
      </c>
      <c r="T39" s="23"/>
      <c r="U39" s="22">
        <v>6</v>
      </c>
      <c r="V39" s="22"/>
    </row>
    <row r="40" spans="1:22" s="33" customFormat="1" ht="17.100000000000001" customHeight="1">
      <c r="A40" s="162"/>
      <c r="B40" s="168" t="s">
        <v>196</v>
      </c>
      <c r="C40" s="169"/>
      <c r="D40" s="170"/>
      <c r="E40" s="22">
        <v>19</v>
      </c>
      <c r="F40" s="22"/>
      <c r="G40" s="57">
        <f t="shared" si="2"/>
        <v>16</v>
      </c>
      <c r="H40" s="58"/>
      <c r="I40" s="59">
        <v>0</v>
      </c>
      <c r="J40" s="59"/>
      <c r="K40" s="59">
        <v>9</v>
      </c>
      <c r="L40" s="59"/>
      <c r="M40" s="22">
        <v>7</v>
      </c>
      <c r="N40" s="22"/>
      <c r="O40" s="22" t="s">
        <v>103</v>
      </c>
      <c r="P40" s="22"/>
      <c r="Q40" s="22" t="s">
        <v>103</v>
      </c>
      <c r="R40" s="22"/>
      <c r="S40" s="22" t="s">
        <v>103</v>
      </c>
      <c r="T40" s="23"/>
      <c r="U40" s="22">
        <v>11</v>
      </c>
      <c r="V40" s="22"/>
    </row>
    <row r="41" spans="1:22" ht="17.100000000000001" customHeight="1">
      <c r="A41" s="163"/>
      <c r="B41" s="183" t="s">
        <v>197</v>
      </c>
      <c r="C41" s="184"/>
      <c r="D41" s="185"/>
      <c r="E41" s="22">
        <v>18</v>
      </c>
      <c r="F41" s="22"/>
      <c r="G41" s="57">
        <f t="shared" si="2"/>
        <v>14</v>
      </c>
      <c r="H41" s="58"/>
      <c r="I41" s="59">
        <v>2</v>
      </c>
      <c r="J41" s="59"/>
      <c r="K41" s="59">
        <v>2</v>
      </c>
      <c r="L41" s="59"/>
      <c r="M41" s="22">
        <v>10</v>
      </c>
      <c r="N41" s="22"/>
      <c r="O41" s="22" t="s">
        <v>103</v>
      </c>
      <c r="P41" s="22"/>
      <c r="Q41" s="22" t="s">
        <v>103</v>
      </c>
      <c r="R41" s="22"/>
      <c r="S41" s="22" t="s">
        <v>103</v>
      </c>
      <c r="T41" s="23"/>
      <c r="U41" s="22">
        <v>5</v>
      </c>
      <c r="V41" s="22"/>
    </row>
    <row r="42" spans="1:22" ht="17.100000000000001" customHeight="1">
      <c r="A42" s="186" t="s">
        <v>198</v>
      </c>
      <c r="B42" s="171" t="s">
        <v>218</v>
      </c>
      <c r="C42" s="172"/>
      <c r="D42" s="173"/>
      <c r="E42" s="34">
        <f>SUM(E43:E44)</f>
        <v>206</v>
      </c>
      <c r="F42" s="35"/>
      <c r="G42" s="29">
        <f>SUM(G43:G44)</f>
        <v>187</v>
      </c>
      <c r="H42" s="30"/>
      <c r="I42" s="62">
        <f t="shared" ref="I42:U42" si="3">SUM(I43:I44)</f>
        <v>10</v>
      </c>
      <c r="J42" s="62"/>
      <c r="K42" s="62">
        <f t="shared" si="3"/>
        <v>24</v>
      </c>
      <c r="L42" s="62">
        <f>SUM(L43:L44)</f>
        <v>0</v>
      </c>
      <c r="M42" s="62">
        <f t="shared" si="3"/>
        <v>36</v>
      </c>
      <c r="N42" s="62"/>
      <c r="O42" s="62">
        <f t="shared" si="3"/>
        <v>46</v>
      </c>
      <c r="P42" s="62"/>
      <c r="Q42" s="62">
        <f t="shared" si="3"/>
        <v>45</v>
      </c>
      <c r="R42" s="62"/>
      <c r="S42" s="62">
        <f t="shared" si="3"/>
        <v>26</v>
      </c>
      <c r="T42" s="30"/>
      <c r="U42" s="36">
        <f t="shared" si="3"/>
        <v>37</v>
      </c>
      <c r="V42" s="35"/>
    </row>
    <row r="43" spans="1:22" ht="17.100000000000001" customHeight="1">
      <c r="A43" s="187"/>
      <c r="B43" s="180" t="s">
        <v>199</v>
      </c>
      <c r="C43" s="180"/>
      <c r="D43" s="181"/>
      <c r="E43" s="153">
        <v>101</v>
      </c>
      <c r="F43" s="22"/>
      <c r="G43" s="57">
        <f>SUM(I43:S43)</f>
        <v>81</v>
      </c>
      <c r="H43" s="58"/>
      <c r="I43" s="59">
        <v>3</v>
      </c>
      <c r="J43" s="59"/>
      <c r="K43" s="59">
        <v>11</v>
      </c>
      <c r="L43" s="59"/>
      <c r="M43" s="22">
        <v>18</v>
      </c>
      <c r="N43" s="22"/>
      <c r="O43" s="22">
        <v>20</v>
      </c>
      <c r="P43" s="22"/>
      <c r="Q43" s="22">
        <v>23</v>
      </c>
      <c r="R43" s="22"/>
      <c r="S43" s="22">
        <v>6</v>
      </c>
      <c r="T43" s="23"/>
      <c r="U43" s="22">
        <v>14</v>
      </c>
      <c r="V43" s="22"/>
    </row>
    <row r="44" spans="1:22" ht="17.100000000000001" customHeight="1">
      <c r="A44" s="188"/>
      <c r="B44" s="193" t="s">
        <v>200</v>
      </c>
      <c r="C44" s="193"/>
      <c r="D44" s="194"/>
      <c r="E44" s="154">
        <v>105</v>
      </c>
      <c r="F44" s="28"/>
      <c r="G44" s="31">
        <f>SUM(I44:S44)</f>
        <v>106</v>
      </c>
      <c r="H44" s="32"/>
      <c r="I44" s="125">
        <v>7</v>
      </c>
      <c r="J44" s="125"/>
      <c r="K44" s="125">
        <v>13</v>
      </c>
      <c r="L44" s="125"/>
      <c r="M44" s="28">
        <v>18</v>
      </c>
      <c r="N44" s="28"/>
      <c r="O44" s="28">
        <v>26</v>
      </c>
      <c r="P44" s="28"/>
      <c r="Q44" s="28">
        <v>22</v>
      </c>
      <c r="R44" s="28"/>
      <c r="S44" s="28">
        <v>20</v>
      </c>
      <c r="T44" s="152"/>
      <c r="U44" s="28">
        <v>23</v>
      </c>
      <c r="V44" s="28"/>
    </row>
    <row r="45" spans="1:22" ht="17.100000000000001" customHeight="1">
      <c r="A45" s="191" t="s">
        <v>201</v>
      </c>
      <c r="B45" s="191"/>
      <c r="C45" s="191"/>
      <c r="D45" s="192"/>
      <c r="E45" s="22"/>
      <c r="F45" s="22"/>
      <c r="G45" s="57"/>
      <c r="H45" s="58"/>
      <c r="I45" s="59"/>
      <c r="J45" s="59"/>
      <c r="K45" s="59"/>
      <c r="L45" s="59"/>
      <c r="M45" s="22"/>
      <c r="N45" s="22"/>
      <c r="O45" s="22"/>
      <c r="P45" s="22"/>
      <c r="Q45" s="22"/>
      <c r="R45" s="22"/>
      <c r="S45" s="22"/>
      <c r="T45" s="23"/>
      <c r="U45" s="22"/>
      <c r="V45" s="22"/>
    </row>
    <row r="46" spans="1:22" ht="17.100000000000001" customHeight="1">
      <c r="A46" s="37"/>
      <c r="B46" s="189" t="s">
        <v>202</v>
      </c>
      <c r="C46" s="189"/>
      <c r="D46" s="190"/>
      <c r="E46" s="154">
        <v>7</v>
      </c>
      <c r="F46" s="28"/>
      <c r="G46" s="31">
        <f>SUM(I46:M46)</f>
        <v>1</v>
      </c>
      <c r="H46" s="32"/>
      <c r="I46" s="125">
        <v>1</v>
      </c>
      <c r="J46" s="125"/>
      <c r="K46" s="125">
        <v>0</v>
      </c>
      <c r="L46" s="125"/>
      <c r="M46" s="28">
        <v>0</v>
      </c>
      <c r="N46" s="28"/>
      <c r="O46" s="28" t="s">
        <v>103</v>
      </c>
      <c r="P46" s="28"/>
      <c r="Q46" s="28" t="s">
        <v>103</v>
      </c>
      <c r="R46" s="28"/>
      <c r="S46" s="28" t="s">
        <v>103</v>
      </c>
      <c r="T46" s="152"/>
      <c r="U46" s="28">
        <v>11</v>
      </c>
      <c r="V46" s="28"/>
    </row>
    <row r="47" spans="1:22" ht="17.100000000000001" customHeight="1">
      <c r="A47" s="191" t="s">
        <v>203</v>
      </c>
      <c r="B47" s="191"/>
      <c r="C47" s="191"/>
      <c r="D47" s="192"/>
      <c r="E47" s="22"/>
      <c r="F47" s="22"/>
      <c r="G47" s="57"/>
      <c r="H47" s="58"/>
      <c r="I47" s="59"/>
      <c r="J47" s="59"/>
      <c r="K47" s="59"/>
      <c r="L47" s="59"/>
      <c r="M47" s="22"/>
      <c r="N47" s="22"/>
      <c r="O47" s="22"/>
      <c r="P47" s="22"/>
      <c r="Q47" s="22"/>
      <c r="R47" s="22"/>
      <c r="S47" s="22"/>
      <c r="T47" s="23"/>
      <c r="U47" s="22"/>
      <c r="V47" s="22"/>
    </row>
    <row r="48" spans="1:22" ht="17.100000000000001" customHeight="1">
      <c r="A48" s="37"/>
      <c r="B48" s="189" t="s">
        <v>204</v>
      </c>
      <c r="C48" s="189"/>
      <c r="D48" s="190"/>
      <c r="E48" s="22">
        <v>3</v>
      </c>
      <c r="F48" s="22"/>
      <c r="G48" s="57">
        <f>SUM(I48:M48)</f>
        <v>3</v>
      </c>
      <c r="H48" s="58"/>
      <c r="I48" s="59">
        <v>0</v>
      </c>
      <c r="J48" s="59"/>
      <c r="K48" s="59">
        <v>2</v>
      </c>
      <c r="L48" s="59"/>
      <c r="M48" s="22">
        <v>1</v>
      </c>
      <c r="N48" s="22"/>
      <c r="O48" s="22" t="s">
        <v>103</v>
      </c>
      <c r="P48" s="22"/>
      <c r="Q48" s="22" t="s">
        <v>103</v>
      </c>
      <c r="R48" s="22"/>
      <c r="S48" s="22" t="s">
        <v>103</v>
      </c>
      <c r="T48" s="23"/>
      <c r="U48" s="22">
        <v>2</v>
      </c>
      <c r="V48" s="22"/>
    </row>
    <row r="49" spans="1:22" ht="17.100000000000001" customHeight="1">
      <c r="A49" s="195" t="s">
        <v>20</v>
      </c>
      <c r="B49" s="195"/>
      <c r="C49" s="195"/>
      <c r="D49" s="49"/>
      <c r="E49" s="38" t="s">
        <v>103</v>
      </c>
      <c r="F49" s="38"/>
      <c r="G49" s="19">
        <f>SUM(I49:T49)</f>
        <v>58</v>
      </c>
      <c r="H49" s="20"/>
      <c r="I49" s="155">
        <v>2</v>
      </c>
      <c r="J49" s="155"/>
      <c r="K49" s="155">
        <v>10</v>
      </c>
      <c r="L49" s="155"/>
      <c r="M49" s="155">
        <v>16</v>
      </c>
      <c r="N49" s="155"/>
      <c r="O49" s="155">
        <v>3</v>
      </c>
      <c r="P49" s="155"/>
      <c r="Q49" s="155">
        <v>13</v>
      </c>
      <c r="R49" s="155"/>
      <c r="S49" s="155">
        <v>14</v>
      </c>
      <c r="T49" s="156"/>
      <c r="U49" s="38" t="s">
        <v>103</v>
      </c>
      <c r="V49" s="38"/>
    </row>
    <row r="50" spans="1:22" ht="15.75" customHeight="1">
      <c r="A50" s="15" t="s">
        <v>238</v>
      </c>
      <c r="R50" s="39"/>
      <c r="S50" s="39"/>
      <c r="T50" s="39"/>
      <c r="U50" s="39"/>
      <c r="V50" s="40" t="s">
        <v>96</v>
      </c>
    </row>
    <row r="51" spans="1:22" ht="15.75" customHeight="1">
      <c r="A51" s="182" t="s">
        <v>223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52"/>
    </row>
  </sheetData>
  <mergeCells count="61">
    <mergeCell ref="B31:D31"/>
    <mergeCell ref="A4:D5"/>
    <mergeCell ref="E4:F5"/>
    <mergeCell ref="G4:T4"/>
    <mergeCell ref="B19:D19"/>
    <mergeCell ref="A6:D6"/>
    <mergeCell ref="A7:A20"/>
    <mergeCell ref="B7:D7"/>
    <mergeCell ref="B8:D8"/>
    <mergeCell ref="B9:D9"/>
    <mergeCell ref="B10:D10"/>
    <mergeCell ref="B11:D11"/>
    <mergeCell ref="B12:D12"/>
    <mergeCell ref="B13:D13"/>
    <mergeCell ref="B14:D14"/>
    <mergeCell ref="B29:D29"/>
    <mergeCell ref="U4:V5"/>
    <mergeCell ref="G5:H5"/>
    <mergeCell ref="I5:J5"/>
    <mergeCell ref="K5:L5"/>
    <mergeCell ref="M5:N5"/>
    <mergeCell ref="O5:P5"/>
    <mergeCell ref="S5:T5"/>
    <mergeCell ref="Q5:R5"/>
    <mergeCell ref="B30:D30"/>
    <mergeCell ref="B15:D15"/>
    <mergeCell ref="B16:D16"/>
    <mergeCell ref="B17:D17"/>
    <mergeCell ref="B22:D22"/>
    <mergeCell ref="B23:D23"/>
    <mergeCell ref="B20:D20"/>
    <mergeCell ref="B42:D42"/>
    <mergeCell ref="B43:D43"/>
    <mergeCell ref="A51:U51"/>
    <mergeCell ref="B38:D38"/>
    <mergeCell ref="B39:D39"/>
    <mergeCell ref="B40:D40"/>
    <mergeCell ref="B41:D41"/>
    <mergeCell ref="A42:A44"/>
    <mergeCell ref="B46:D46"/>
    <mergeCell ref="A47:D47"/>
    <mergeCell ref="B44:D44"/>
    <mergeCell ref="A45:D45"/>
    <mergeCell ref="B48:D48"/>
    <mergeCell ref="A49:C49"/>
    <mergeCell ref="A21:A32"/>
    <mergeCell ref="A33:A41"/>
    <mergeCell ref="A1:V1"/>
    <mergeCell ref="B25:D25"/>
    <mergeCell ref="B26:D26"/>
    <mergeCell ref="B27:D27"/>
    <mergeCell ref="B18:D18"/>
    <mergeCell ref="B36:D36"/>
    <mergeCell ref="B37:D37"/>
    <mergeCell ref="B21:D21"/>
    <mergeCell ref="B33:D33"/>
    <mergeCell ref="B34:D34"/>
    <mergeCell ref="B35:D35"/>
    <mergeCell ref="B24:D24"/>
    <mergeCell ref="B32:D32"/>
    <mergeCell ref="B28:D28"/>
  </mergeCells>
  <phoneticPr fontId="3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activeCell="E25" sqref="E25"/>
    </sheetView>
  </sheetViews>
  <sheetFormatPr defaultRowHeight="13.5"/>
  <cols>
    <col min="1" max="1" width="9" style="15"/>
    <col min="2" max="5" width="4.5" style="15" customWidth="1"/>
    <col min="6" max="6" width="7.5" style="15" customWidth="1"/>
    <col min="7" max="7" width="1.5" style="15" customWidth="1"/>
    <col min="8" max="8" width="7.5" style="15" customWidth="1"/>
    <col min="9" max="9" width="1.5" style="15" customWidth="1"/>
    <col min="10" max="10" width="7.5" style="15" customWidth="1"/>
    <col min="11" max="11" width="1.5" style="15" customWidth="1"/>
    <col min="12" max="12" width="7.5" style="15" customWidth="1"/>
    <col min="13" max="13" width="1.5" style="15" customWidth="1"/>
    <col min="14" max="14" width="7.5" style="15" customWidth="1"/>
    <col min="15" max="15" width="1.5" style="15" customWidth="1"/>
    <col min="16" max="16" width="7.5" style="15" customWidth="1"/>
    <col min="17" max="17" width="1.5" style="15" customWidth="1"/>
    <col min="18" max="18" width="7.5" style="15" customWidth="1"/>
    <col min="19" max="19" width="1.375" style="15" customWidth="1"/>
    <col min="20" max="16384" width="9" style="15"/>
  </cols>
  <sheetData>
    <row r="1" spans="1:19" ht="24">
      <c r="A1" s="164" t="s">
        <v>211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6.5" customHeight="1"/>
    <row r="3" spans="1:19" ht="18" customHeight="1">
      <c r="A3" s="233" t="s">
        <v>125</v>
      </c>
      <c r="B3" s="221" t="s">
        <v>140</v>
      </c>
      <c r="C3" s="222"/>
      <c r="D3" s="222"/>
      <c r="E3" s="223"/>
      <c r="F3" s="210" t="s">
        <v>27</v>
      </c>
      <c r="G3" s="207"/>
      <c r="H3" s="210" t="s">
        <v>28</v>
      </c>
      <c r="I3" s="207"/>
      <c r="J3" s="210" t="s">
        <v>29</v>
      </c>
      <c r="K3" s="207"/>
      <c r="L3" s="210" t="s">
        <v>35</v>
      </c>
      <c r="M3" s="207"/>
      <c r="N3" s="210" t="s">
        <v>30</v>
      </c>
      <c r="O3" s="207"/>
      <c r="P3" s="220" t="s">
        <v>31</v>
      </c>
      <c r="Q3" s="207"/>
      <c r="R3" s="220" t="s">
        <v>100</v>
      </c>
      <c r="S3" s="206"/>
    </row>
    <row r="4" spans="1:19" ht="18" customHeight="1">
      <c r="A4" s="234"/>
      <c r="B4" s="202" t="s">
        <v>141</v>
      </c>
      <c r="C4" s="203"/>
      <c r="D4" s="202" t="s">
        <v>142</v>
      </c>
      <c r="E4" s="203"/>
      <c r="F4" s="211"/>
      <c r="G4" s="209"/>
      <c r="H4" s="211"/>
      <c r="I4" s="209"/>
      <c r="J4" s="211"/>
      <c r="K4" s="209"/>
      <c r="L4" s="211"/>
      <c r="M4" s="209"/>
      <c r="N4" s="211"/>
      <c r="O4" s="209"/>
      <c r="P4" s="211"/>
      <c r="Q4" s="209"/>
      <c r="R4" s="211"/>
      <c r="S4" s="208"/>
    </row>
    <row r="5" spans="1:19" ht="18" customHeight="1">
      <c r="A5" s="60" t="s">
        <v>106</v>
      </c>
      <c r="B5" s="228">
        <v>209</v>
      </c>
      <c r="C5" s="229"/>
      <c r="D5" s="219">
        <v>281</v>
      </c>
      <c r="E5" s="219"/>
      <c r="F5" s="131">
        <v>191</v>
      </c>
      <c r="G5" s="131"/>
      <c r="H5" s="131">
        <v>155</v>
      </c>
      <c r="I5" s="131"/>
      <c r="J5" s="131">
        <v>20</v>
      </c>
      <c r="K5" s="131"/>
      <c r="L5" s="59" t="s">
        <v>103</v>
      </c>
      <c r="M5" s="132"/>
      <c r="N5" s="131">
        <v>191</v>
      </c>
      <c r="O5" s="131"/>
      <c r="P5" s="133">
        <v>0.3</v>
      </c>
      <c r="Q5" s="131"/>
      <c r="R5" s="134">
        <v>3.1</v>
      </c>
      <c r="S5" s="135"/>
    </row>
    <row r="6" spans="1:19" ht="18" customHeight="1">
      <c r="A6" s="60">
        <v>12</v>
      </c>
      <c r="B6" s="228">
        <v>325</v>
      </c>
      <c r="C6" s="229"/>
      <c r="D6" s="219">
        <v>446</v>
      </c>
      <c r="E6" s="219"/>
      <c r="F6" s="132">
        <v>342</v>
      </c>
      <c r="G6" s="132"/>
      <c r="H6" s="132">
        <v>274</v>
      </c>
      <c r="I6" s="132"/>
      <c r="J6" s="132">
        <v>31</v>
      </c>
      <c r="K6" s="132"/>
      <c r="L6" s="132">
        <v>28</v>
      </c>
      <c r="M6" s="132"/>
      <c r="N6" s="132">
        <v>327</v>
      </c>
      <c r="O6" s="132"/>
      <c r="P6" s="136">
        <v>0.8</v>
      </c>
      <c r="Q6" s="132"/>
      <c r="R6" s="137">
        <v>4.7</v>
      </c>
      <c r="S6" s="59"/>
    </row>
    <row r="7" spans="1:19" s="138" customFormat="1" ht="18" customHeight="1">
      <c r="A7" s="60">
        <v>17</v>
      </c>
      <c r="B7" s="228">
        <v>534</v>
      </c>
      <c r="C7" s="229"/>
      <c r="D7" s="219">
        <v>765</v>
      </c>
      <c r="E7" s="219"/>
      <c r="F7" s="132">
        <v>633</v>
      </c>
      <c r="G7" s="132"/>
      <c r="H7" s="132">
        <v>549</v>
      </c>
      <c r="I7" s="132"/>
      <c r="J7" s="132">
        <v>64</v>
      </c>
      <c r="K7" s="132"/>
      <c r="L7" s="132">
        <v>53</v>
      </c>
      <c r="M7" s="132"/>
      <c r="N7" s="132">
        <v>657</v>
      </c>
      <c r="O7" s="132"/>
      <c r="P7" s="136">
        <v>21.2</v>
      </c>
      <c r="Q7" s="132"/>
      <c r="R7" s="137">
        <v>7.5</v>
      </c>
      <c r="S7" s="59"/>
    </row>
    <row r="8" spans="1:19" ht="18" customHeight="1">
      <c r="A8" s="60">
        <v>22</v>
      </c>
      <c r="B8" s="228">
        <v>925</v>
      </c>
      <c r="C8" s="229"/>
      <c r="D8" s="219">
        <v>1319</v>
      </c>
      <c r="E8" s="219"/>
      <c r="F8" s="132">
        <v>1127</v>
      </c>
      <c r="G8" s="132"/>
      <c r="H8" s="132">
        <v>987</v>
      </c>
      <c r="I8" s="132"/>
      <c r="J8" s="132">
        <v>111</v>
      </c>
      <c r="K8" s="132"/>
      <c r="L8" s="132">
        <v>91</v>
      </c>
      <c r="M8" s="132"/>
      <c r="N8" s="132">
        <v>1110</v>
      </c>
      <c r="O8" s="132"/>
      <c r="P8" s="136">
        <v>23.9</v>
      </c>
      <c r="Q8" s="132"/>
      <c r="R8" s="137">
        <v>10.4</v>
      </c>
      <c r="S8" s="59"/>
    </row>
    <row r="9" spans="1:19" ht="18" customHeight="1">
      <c r="A9" s="60">
        <v>26</v>
      </c>
      <c r="B9" s="228">
        <v>1056</v>
      </c>
      <c r="C9" s="229"/>
      <c r="D9" s="219">
        <v>1428</v>
      </c>
      <c r="E9" s="219"/>
      <c r="F9" s="132">
        <v>1234</v>
      </c>
      <c r="G9" s="132"/>
      <c r="H9" s="132">
        <v>1114</v>
      </c>
      <c r="I9" s="132"/>
      <c r="J9" s="132">
        <v>87</v>
      </c>
      <c r="K9" s="132"/>
      <c r="L9" s="132">
        <v>161</v>
      </c>
      <c r="M9" s="132"/>
      <c r="N9" s="132">
        <v>1208</v>
      </c>
      <c r="O9" s="132"/>
      <c r="P9" s="136">
        <v>34.25</v>
      </c>
      <c r="Q9" s="132"/>
      <c r="R9" s="137">
        <v>10.86</v>
      </c>
      <c r="S9" s="59"/>
    </row>
    <row r="10" spans="1:19" ht="18" customHeight="1">
      <c r="A10" s="60">
        <v>27</v>
      </c>
      <c r="B10" s="228">
        <v>1050</v>
      </c>
      <c r="C10" s="229"/>
      <c r="D10" s="219">
        <v>1364</v>
      </c>
      <c r="E10" s="219"/>
      <c r="F10" s="132">
        <v>1173</v>
      </c>
      <c r="G10" s="132"/>
      <c r="H10" s="132">
        <v>1081</v>
      </c>
      <c r="I10" s="132"/>
      <c r="J10" s="132">
        <v>76</v>
      </c>
      <c r="K10" s="132"/>
      <c r="L10" s="132">
        <v>173</v>
      </c>
      <c r="M10" s="132"/>
      <c r="N10" s="132">
        <v>1152</v>
      </c>
      <c r="O10" s="132"/>
      <c r="P10" s="136">
        <v>25</v>
      </c>
      <c r="Q10" s="132"/>
      <c r="R10" s="137">
        <v>10.4</v>
      </c>
      <c r="S10" s="59"/>
    </row>
    <row r="11" spans="1:19" ht="18" customHeight="1">
      <c r="A11" s="60">
        <v>28</v>
      </c>
      <c r="B11" s="228">
        <v>1012</v>
      </c>
      <c r="C11" s="229"/>
      <c r="D11" s="219">
        <v>1294</v>
      </c>
      <c r="E11" s="219"/>
      <c r="F11" s="132">
        <v>1097</v>
      </c>
      <c r="G11" s="132"/>
      <c r="H11" s="132">
        <v>1019</v>
      </c>
      <c r="I11" s="132"/>
      <c r="J11" s="132">
        <v>70</v>
      </c>
      <c r="K11" s="132"/>
      <c r="L11" s="132">
        <v>190</v>
      </c>
      <c r="M11" s="132"/>
      <c r="N11" s="132">
        <v>1088</v>
      </c>
      <c r="O11" s="132"/>
      <c r="P11" s="136">
        <v>25</v>
      </c>
      <c r="Q11" s="132"/>
      <c r="R11" s="137">
        <v>9.83</v>
      </c>
      <c r="S11" s="59"/>
    </row>
    <row r="12" spans="1:19" ht="18" customHeight="1">
      <c r="A12" s="119">
        <v>29</v>
      </c>
      <c r="B12" s="242">
        <v>980</v>
      </c>
      <c r="C12" s="243"/>
      <c r="D12" s="227">
        <v>1229</v>
      </c>
      <c r="E12" s="227"/>
      <c r="F12" s="139">
        <v>1028</v>
      </c>
      <c r="G12" s="139"/>
      <c r="H12" s="139">
        <v>963</v>
      </c>
      <c r="I12" s="139"/>
      <c r="J12" s="139">
        <v>65</v>
      </c>
      <c r="K12" s="139"/>
      <c r="L12" s="139">
        <v>192</v>
      </c>
      <c r="M12" s="139"/>
      <c r="N12" s="139">
        <v>1043</v>
      </c>
      <c r="O12" s="139"/>
      <c r="P12" s="140">
        <v>13</v>
      </c>
      <c r="Q12" s="139"/>
      <c r="R12" s="141">
        <v>9.3000000000000007</v>
      </c>
      <c r="S12" s="125"/>
    </row>
    <row r="13" spans="1:19" ht="16.5" customHeight="1">
      <c r="A13" s="10" t="s">
        <v>128</v>
      </c>
      <c r="B13" s="121"/>
      <c r="C13" s="121"/>
      <c r="D13" s="121"/>
      <c r="E13" s="121"/>
      <c r="F13" s="16"/>
      <c r="G13" s="16"/>
      <c r="N13" s="16"/>
      <c r="O13" s="16"/>
      <c r="R13" s="16"/>
      <c r="S13" s="16" t="s">
        <v>104</v>
      </c>
    </row>
    <row r="14" spans="1:19" ht="31.5" customHeight="1">
      <c r="B14" s="121"/>
      <c r="C14" s="121"/>
      <c r="D14" s="121"/>
      <c r="E14" s="121"/>
      <c r="F14" s="121"/>
      <c r="G14" s="121"/>
      <c r="H14" s="121"/>
      <c r="I14" s="121"/>
      <c r="P14" s="16"/>
      <c r="Q14" s="16"/>
      <c r="R14" s="16"/>
      <c r="S14" s="16"/>
    </row>
    <row r="15" spans="1:19" ht="24">
      <c r="A15" s="164" t="s">
        <v>212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1"/>
      <c r="S15" s="11"/>
    </row>
    <row r="16" spans="1:19" ht="9" customHeight="1"/>
    <row r="17" spans="1:19" ht="16.5" customHeight="1">
      <c r="A17" s="121" t="s">
        <v>139</v>
      </c>
      <c r="D17" s="121"/>
      <c r="E17" s="121"/>
    </row>
    <row r="18" spans="1:19" ht="18" customHeight="1">
      <c r="A18" s="239" t="s">
        <v>125</v>
      </c>
      <c r="B18" s="221" t="s">
        <v>126</v>
      </c>
      <c r="C18" s="222"/>
      <c r="D18" s="222"/>
      <c r="E18" s="223"/>
      <c r="F18" s="210" t="s">
        <v>27</v>
      </c>
      <c r="G18" s="207"/>
      <c r="H18" s="210" t="s">
        <v>28</v>
      </c>
      <c r="I18" s="207"/>
      <c r="J18" s="210" t="s">
        <v>29</v>
      </c>
      <c r="K18" s="207"/>
      <c r="L18" s="210" t="s">
        <v>35</v>
      </c>
      <c r="M18" s="207"/>
      <c r="N18" s="210" t="s">
        <v>30</v>
      </c>
      <c r="O18" s="207"/>
      <c r="P18" s="220" t="s">
        <v>31</v>
      </c>
      <c r="Q18" s="206"/>
    </row>
    <row r="19" spans="1:19" ht="18" customHeight="1">
      <c r="A19" s="240"/>
      <c r="B19" s="224"/>
      <c r="C19" s="225"/>
      <c r="D19" s="225"/>
      <c r="E19" s="226"/>
      <c r="F19" s="211"/>
      <c r="G19" s="209"/>
      <c r="H19" s="211"/>
      <c r="I19" s="209"/>
      <c r="J19" s="211"/>
      <c r="K19" s="209"/>
      <c r="L19" s="211"/>
      <c r="M19" s="209"/>
      <c r="N19" s="211"/>
      <c r="O19" s="209"/>
      <c r="P19" s="211"/>
      <c r="Q19" s="208"/>
    </row>
    <row r="20" spans="1:19" ht="18" customHeight="1">
      <c r="A20" s="142" t="s">
        <v>106</v>
      </c>
      <c r="B20" s="55"/>
      <c r="C20" s="219">
        <f t="shared" ref="C20:C27" si="0">SUM(F20:Q20)</f>
        <v>482</v>
      </c>
      <c r="D20" s="219"/>
      <c r="E20" s="56"/>
      <c r="F20" s="132">
        <v>117</v>
      </c>
      <c r="G20" s="132"/>
      <c r="H20" s="132">
        <v>31</v>
      </c>
      <c r="I20" s="132"/>
      <c r="J20" s="132">
        <v>2</v>
      </c>
      <c r="K20" s="132"/>
      <c r="L20" s="59" t="s">
        <v>103</v>
      </c>
      <c r="M20" s="132"/>
      <c r="N20" s="132">
        <v>309</v>
      </c>
      <c r="O20" s="132"/>
      <c r="P20" s="132">
        <v>23</v>
      </c>
      <c r="Q20" s="132"/>
    </row>
    <row r="21" spans="1:19" ht="18" customHeight="1">
      <c r="A21" s="142">
        <v>12</v>
      </c>
      <c r="B21" s="55"/>
      <c r="C21" s="219">
        <f t="shared" si="0"/>
        <v>891</v>
      </c>
      <c r="D21" s="219"/>
      <c r="E21" s="56"/>
      <c r="F21" s="132">
        <v>218</v>
      </c>
      <c r="G21" s="132"/>
      <c r="H21" s="132">
        <v>65</v>
      </c>
      <c r="I21" s="132"/>
      <c r="J21" s="132">
        <v>3</v>
      </c>
      <c r="K21" s="132"/>
      <c r="L21" s="132">
        <v>5</v>
      </c>
      <c r="M21" s="132"/>
      <c r="N21" s="132">
        <v>570</v>
      </c>
      <c r="O21" s="132"/>
      <c r="P21" s="132">
        <v>30</v>
      </c>
      <c r="Q21" s="132"/>
    </row>
    <row r="22" spans="1:19" ht="18" customHeight="1">
      <c r="A22" s="142">
        <v>17</v>
      </c>
      <c r="B22" s="56"/>
      <c r="C22" s="219">
        <f t="shared" si="0"/>
        <v>1374</v>
      </c>
      <c r="D22" s="219"/>
      <c r="E22" s="56"/>
      <c r="F22" s="132">
        <v>372</v>
      </c>
      <c r="G22" s="132"/>
      <c r="H22" s="132">
        <v>135</v>
      </c>
      <c r="I22" s="132"/>
      <c r="J22" s="132">
        <v>6</v>
      </c>
      <c r="K22" s="132"/>
      <c r="L22" s="132">
        <v>15</v>
      </c>
      <c r="M22" s="132"/>
      <c r="N22" s="132">
        <v>805</v>
      </c>
      <c r="O22" s="132"/>
      <c r="P22" s="132">
        <v>41</v>
      </c>
      <c r="Q22" s="132"/>
    </row>
    <row r="23" spans="1:19" ht="18" customHeight="1">
      <c r="A23" s="142">
        <v>22</v>
      </c>
      <c r="B23" s="56"/>
      <c r="C23" s="219">
        <f t="shared" si="0"/>
        <v>2126</v>
      </c>
      <c r="D23" s="219"/>
      <c r="E23" s="56"/>
      <c r="F23" s="132">
        <v>669</v>
      </c>
      <c r="G23" s="132"/>
      <c r="H23" s="132">
        <v>276</v>
      </c>
      <c r="I23" s="132"/>
      <c r="J23" s="132">
        <v>15</v>
      </c>
      <c r="K23" s="132"/>
      <c r="L23" s="132">
        <v>26</v>
      </c>
      <c r="M23" s="132"/>
      <c r="N23" s="132">
        <v>1094</v>
      </c>
      <c r="O23" s="132"/>
      <c r="P23" s="132">
        <v>46</v>
      </c>
      <c r="Q23" s="132"/>
    </row>
    <row r="24" spans="1:19" ht="18" customHeight="1">
      <c r="A24" s="142">
        <v>26</v>
      </c>
      <c r="B24" s="56"/>
      <c r="C24" s="219">
        <f t="shared" si="0"/>
        <v>2319</v>
      </c>
      <c r="D24" s="219"/>
      <c r="E24" s="56"/>
      <c r="F24" s="132">
        <v>733</v>
      </c>
      <c r="G24" s="132"/>
      <c r="H24" s="132">
        <v>329</v>
      </c>
      <c r="I24" s="132"/>
      <c r="J24" s="132">
        <v>11</v>
      </c>
      <c r="K24" s="132"/>
      <c r="L24" s="132">
        <v>65</v>
      </c>
      <c r="M24" s="132"/>
      <c r="N24" s="132">
        <v>1142</v>
      </c>
      <c r="O24" s="132"/>
      <c r="P24" s="132">
        <v>39</v>
      </c>
      <c r="Q24" s="132"/>
    </row>
    <row r="25" spans="1:19" ht="18" customHeight="1">
      <c r="A25" s="142">
        <v>27</v>
      </c>
      <c r="B25" s="56"/>
      <c r="C25" s="219">
        <f t="shared" si="0"/>
        <v>2222</v>
      </c>
      <c r="D25" s="219"/>
      <c r="E25" s="56"/>
      <c r="F25" s="132">
        <v>691</v>
      </c>
      <c r="G25" s="132"/>
      <c r="H25" s="132">
        <v>331</v>
      </c>
      <c r="I25" s="132"/>
      <c r="J25" s="132">
        <v>10</v>
      </c>
      <c r="K25" s="132"/>
      <c r="L25" s="132">
        <v>61</v>
      </c>
      <c r="M25" s="132"/>
      <c r="N25" s="132">
        <v>1096</v>
      </c>
      <c r="O25" s="132"/>
      <c r="P25" s="132">
        <v>33</v>
      </c>
      <c r="Q25" s="132"/>
    </row>
    <row r="26" spans="1:19" ht="18" customHeight="1">
      <c r="A26" s="142">
        <v>28</v>
      </c>
      <c r="B26" s="56"/>
      <c r="C26" s="219">
        <f t="shared" si="0"/>
        <v>2268</v>
      </c>
      <c r="D26" s="219"/>
      <c r="E26" s="56"/>
      <c r="F26" s="132">
        <v>646</v>
      </c>
      <c r="G26" s="132"/>
      <c r="H26" s="132">
        <v>315</v>
      </c>
      <c r="I26" s="132"/>
      <c r="J26" s="132">
        <v>10</v>
      </c>
      <c r="K26" s="132"/>
      <c r="L26" s="132">
        <v>68</v>
      </c>
      <c r="M26" s="132"/>
      <c r="N26" s="143">
        <v>1196</v>
      </c>
      <c r="O26" s="132"/>
      <c r="P26" s="132">
        <v>33</v>
      </c>
      <c r="Q26" s="132"/>
    </row>
    <row r="27" spans="1:19" ht="18" customHeight="1">
      <c r="A27" s="144">
        <v>29</v>
      </c>
      <c r="B27" s="54"/>
      <c r="C27" s="227">
        <f t="shared" si="0"/>
        <v>2133</v>
      </c>
      <c r="D27" s="227"/>
      <c r="E27" s="54"/>
      <c r="F27" s="139">
        <v>621</v>
      </c>
      <c r="G27" s="139"/>
      <c r="H27" s="139">
        <v>302</v>
      </c>
      <c r="I27" s="139"/>
      <c r="J27" s="139">
        <v>9</v>
      </c>
      <c r="K27" s="139"/>
      <c r="L27" s="139">
        <v>64</v>
      </c>
      <c r="M27" s="139"/>
      <c r="N27" s="139">
        <v>1103</v>
      </c>
      <c r="O27" s="139"/>
      <c r="P27" s="139">
        <v>34</v>
      </c>
      <c r="Q27" s="139"/>
    </row>
    <row r="28" spans="1:19" ht="16.5" customHeight="1">
      <c r="F28" s="14"/>
      <c r="G28" s="14"/>
      <c r="N28" s="16"/>
      <c r="O28" s="16"/>
      <c r="P28" s="16"/>
      <c r="Q28" s="16" t="s">
        <v>104</v>
      </c>
      <c r="R28" s="138"/>
      <c r="S28" s="138"/>
    </row>
    <row r="29" spans="1:19" ht="31.5" customHeight="1">
      <c r="R29" s="138"/>
      <c r="S29" s="138"/>
    </row>
    <row r="30" spans="1:19" s="33" customFormat="1" ht="24">
      <c r="A30" s="164" t="s">
        <v>213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2"/>
      <c r="S30" s="12"/>
    </row>
    <row r="31" spans="1:19" ht="9" customHeight="1"/>
    <row r="32" spans="1:19" s="33" customFormat="1" ht="16.5" customHeight="1">
      <c r="N32" s="16"/>
      <c r="O32" s="16"/>
      <c r="Q32" s="16" t="s">
        <v>129</v>
      </c>
      <c r="R32" s="13"/>
      <c r="S32" s="13"/>
    </row>
    <row r="33" spans="1:19" s="33" customFormat="1" ht="27" customHeight="1">
      <c r="A33" s="235" t="s">
        <v>127</v>
      </c>
      <c r="B33" s="235"/>
      <c r="C33" s="236"/>
      <c r="D33" s="230" t="s">
        <v>36</v>
      </c>
      <c r="E33" s="231"/>
      <c r="F33" s="231"/>
      <c r="G33" s="231"/>
      <c r="H33" s="231"/>
      <c r="I33" s="232"/>
      <c r="J33" s="212" t="s">
        <v>37</v>
      </c>
      <c r="K33" s="213"/>
      <c r="L33" s="213"/>
      <c r="M33" s="48"/>
      <c r="N33" s="212" t="s">
        <v>38</v>
      </c>
      <c r="O33" s="213"/>
      <c r="P33" s="213"/>
      <c r="Q33" s="47"/>
      <c r="R33" s="13"/>
      <c r="S33" s="13"/>
    </row>
    <row r="34" spans="1:19" s="33" customFormat="1" ht="18" customHeight="1">
      <c r="A34" s="241" t="s">
        <v>150</v>
      </c>
      <c r="B34" s="241"/>
      <c r="C34" s="59"/>
      <c r="D34" s="237">
        <f t="shared" ref="D34:D39" si="1">SUM(J34:Q34)</f>
        <v>46</v>
      </c>
      <c r="E34" s="238"/>
      <c r="F34" s="238"/>
      <c r="G34" s="238"/>
      <c r="H34" s="238"/>
      <c r="I34" s="238"/>
      <c r="J34" s="248">
        <v>28</v>
      </c>
      <c r="K34" s="248"/>
      <c r="L34" s="248"/>
      <c r="M34" s="145"/>
      <c r="N34" s="217">
        <v>18</v>
      </c>
      <c r="O34" s="217"/>
      <c r="P34" s="217"/>
      <c r="Q34" s="145"/>
      <c r="R34" s="13"/>
      <c r="S34" s="13"/>
    </row>
    <row r="35" spans="1:19" s="33" customFormat="1" ht="18" customHeight="1">
      <c r="A35" s="218">
        <v>12</v>
      </c>
      <c r="B35" s="218"/>
      <c r="C35" s="132"/>
      <c r="D35" s="215">
        <f t="shared" si="1"/>
        <v>51</v>
      </c>
      <c r="E35" s="216"/>
      <c r="F35" s="216"/>
      <c r="G35" s="216"/>
      <c r="H35" s="216"/>
      <c r="I35" s="216"/>
      <c r="J35" s="217">
        <v>28</v>
      </c>
      <c r="K35" s="217"/>
      <c r="L35" s="217"/>
      <c r="M35" s="145"/>
      <c r="N35" s="217">
        <v>23</v>
      </c>
      <c r="O35" s="217"/>
      <c r="P35" s="217"/>
      <c r="Q35" s="145"/>
      <c r="R35" s="13"/>
      <c r="S35" s="13"/>
    </row>
    <row r="36" spans="1:19" s="33" customFormat="1" ht="18" customHeight="1">
      <c r="A36" s="218">
        <v>17</v>
      </c>
      <c r="B36" s="218"/>
      <c r="C36" s="132"/>
      <c r="D36" s="215">
        <f t="shared" si="1"/>
        <v>50</v>
      </c>
      <c r="E36" s="216"/>
      <c r="F36" s="216"/>
      <c r="G36" s="216"/>
      <c r="H36" s="216"/>
      <c r="I36" s="216"/>
      <c r="J36" s="217">
        <v>29</v>
      </c>
      <c r="K36" s="217"/>
      <c r="L36" s="217"/>
      <c r="M36" s="145"/>
      <c r="N36" s="217">
        <v>21</v>
      </c>
      <c r="O36" s="217"/>
      <c r="P36" s="217"/>
      <c r="Q36" s="145"/>
      <c r="R36" s="13"/>
      <c r="S36" s="13"/>
    </row>
    <row r="37" spans="1:19" s="33" customFormat="1" ht="18" customHeight="1">
      <c r="A37" s="218">
        <v>20</v>
      </c>
      <c r="B37" s="218"/>
      <c r="C37" s="132"/>
      <c r="D37" s="215">
        <f t="shared" si="1"/>
        <v>50</v>
      </c>
      <c r="E37" s="216"/>
      <c r="F37" s="216"/>
      <c r="G37" s="216"/>
      <c r="H37" s="216"/>
      <c r="I37" s="216"/>
      <c r="J37" s="217">
        <v>27</v>
      </c>
      <c r="K37" s="217"/>
      <c r="L37" s="217"/>
      <c r="M37" s="145"/>
      <c r="N37" s="217">
        <v>23</v>
      </c>
      <c r="O37" s="217"/>
      <c r="P37" s="217"/>
      <c r="Q37" s="145"/>
      <c r="R37" s="13"/>
      <c r="S37" s="13"/>
    </row>
    <row r="38" spans="1:19" s="33" customFormat="1" ht="18" customHeight="1">
      <c r="A38" s="218">
        <v>21</v>
      </c>
      <c r="B38" s="218"/>
      <c r="C38" s="132"/>
      <c r="D38" s="215">
        <f t="shared" si="1"/>
        <v>50</v>
      </c>
      <c r="E38" s="216"/>
      <c r="F38" s="216"/>
      <c r="G38" s="216"/>
      <c r="H38" s="216"/>
      <c r="I38" s="216"/>
      <c r="J38" s="217">
        <v>28</v>
      </c>
      <c r="K38" s="217"/>
      <c r="L38" s="217"/>
      <c r="M38" s="145"/>
      <c r="N38" s="217">
        <v>22</v>
      </c>
      <c r="O38" s="217"/>
      <c r="P38" s="217"/>
      <c r="Q38" s="145"/>
      <c r="R38" s="13"/>
      <c r="S38" s="13"/>
    </row>
    <row r="39" spans="1:19" s="33" customFormat="1" ht="18" customHeight="1">
      <c r="A39" s="218">
        <v>22</v>
      </c>
      <c r="B39" s="218"/>
      <c r="C39" s="132"/>
      <c r="D39" s="215">
        <f t="shared" si="1"/>
        <v>49</v>
      </c>
      <c r="E39" s="216"/>
      <c r="F39" s="216"/>
      <c r="G39" s="216"/>
      <c r="H39" s="216"/>
      <c r="I39" s="216"/>
      <c r="J39" s="217">
        <v>27</v>
      </c>
      <c r="K39" s="217"/>
      <c r="L39" s="217"/>
      <c r="M39" s="145"/>
      <c r="N39" s="217">
        <v>22</v>
      </c>
      <c r="O39" s="217"/>
      <c r="P39" s="217"/>
      <c r="Q39" s="145"/>
      <c r="R39" s="13"/>
      <c r="S39" s="13"/>
    </row>
    <row r="40" spans="1:19" s="13" customFormat="1" ht="18" customHeight="1">
      <c r="A40" s="218">
        <v>23</v>
      </c>
      <c r="B40" s="218"/>
      <c r="C40" s="132"/>
      <c r="D40" s="215">
        <f>SUM(J40:Q40)</f>
        <v>49</v>
      </c>
      <c r="E40" s="216"/>
      <c r="F40" s="216"/>
      <c r="G40" s="216"/>
      <c r="H40" s="216"/>
      <c r="I40" s="216"/>
      <c r="J40" s="217">
        <v>27</v>
      </c>
      <c r="K40" s="217"/>
      <c r="L40" s="217"/>
      <c r="M40" s="145"/>
      <c r="N40" s="217">
        <v>22</v>
      </c>
      <c r="O40" s="217"/>
      <c r="P40" s="217"/>
      <c r="Q40" s="145"/>
    </row>
    <row r="41" spans="1:19" s="13" customFormat="1" ht="18" customHeight="1">
      <c r="A41" s="218">
        <v>24</v>
      </c>
      <c r="B41" s="218"/>
      <c r="C41" s="132"/>
      <c r="D41" s="215">
        <f>SUM(J41:Q41)</f>
        <v>46</v>
      </c>
      <c r="E41" s="216"/>
      <c r="F41" s="216"/>
      <c r="G41" s="216"/>
      <c r="H41" s="216"/>
      <c r="I41" s="216"/>
      <c r="J41" s="217">
        <v>24</v>
      </c>
      <c r="K41" s="217"/>
      <c r="L41" s="217"/>
      <c r="M41" s="145"/>
      <c r="N41" s="217">
        <v>22</v>
      </c>
      <c r="O41" s="217"/>
      <c r="P41" s="217"/>
      <c r="Q41" s="145"/>
    </row>
    <row r="42" spans="1:19" s="33" customFormat="1" ht="18" customHeight="1">
      <c r="A42" s="244">
        <v>25</v>
      </c>
      <c r="B42" s="244"/>
      <c r="C42" s="139"/>
      <c r="D42" s="246">
        <v>41</v>
      </c>
      <c r="E42" s="247"/>
      <c r="F42" s="247"/>
      <c r="G42" s="247"/>
      <c r="H42" s="247"/>
      <c r="I42" s="247"/>
      <c r="J42" s="245">
        <v>21</v>
      </c>
      <c r="K42" s="245"/>
      <c r="L42" s="245"/>
      <c r="M42" s="146"/>
      <c r="N42" s="245">
        <v>20</v>
      </c>
      <c r="O42" s="245"/>
      <c r="P42" s="245"/>
      <c r="Q42" s="146"/>
      <c r="R42" s="13"/>
      <c r="S42" s="13"/>
    </row>
    <row r="43" spans="1:19" s="13" customFormat="1" ht="16.5" customHeight="1">
      <c r="A43" s="13" t="s">
        <v>192</v>
      </c>
      <c r="P43" s="65"/>
      <c r="Q43" s="65" t="s">
        <v>105</v>
      </c>
    </row>
  </sheetData>
  <mergeCells count="86">
    <mergeCell ref="N34:P34"/>
    <mergeCell ref="N35:P35"/>
    <mergeCell ref="N42:P42"/>
    <mergeCell ref="N33:P33"/>
    <mergeCell ref="J33:L33"/>
    <mergeCell ref="J34:L34"/>
    <mergeCell ref="J35:L35"/>
    <mergeCell ref="N36:P36"/>
    <mergeCell ref="J36:L36"/>
    <mergeCell ref="J41:L41"/>
    <mergeCell ref="N41:P41"/>
    <mergeCell ref="A42:B42"/>
    <mergeCell ref="A38:B38"/>
    <mergeCell ref="N37:P37"/>
    <mergeCell ref="N38:P38"/>
    <mergeCell ref="J38:L38"/>
    <mergeCell ref="J42:L42"/>
    <mergeCell ref="J39:L39"/>
    <mergeCell ref="N39:P39"/>
    <mergeCell ref="J37:L37"/>
    <mergeCell ref="D42:I42"/>
    <mergeCell ref="D37:I37"/>
    <mergeCell ref="D38:I38"/>
    <mergeCell ref="A39:B39"/>
    <mergeCell ref="A37:B37"/>
    <mergeCell ref="A41:B41"/>
    <mergeCell ref="D41:I41"/>
    <mergeCell ref="A36:B36"/>
    <mergeCell ref="C27:D27"/>
    <mergeCell ref="C24:D24"/>
    <mergeCell ref="A3:A4"/>
    <mergeCell ref="D6:E6"/>
    <mergeCell ref="C22:D22"/>
    <mergeCell ref="A33:C33"/>
    <mergeCell ref="D34:I34"/>
    <mergeCell ref="A35:B35"/>
    <mergeCell ref="A18:A19"/>
    <mergeCell ref="D35:I35"/>
    <mergeCell ref="D36:I36"/>
    <mergeCell ref="A34:B34"/>
    <mergeCell ref="B12:C12"/>
    <mergeCell ref="D9:E9"/>
    <mergeCell ref="D10:E10"/>
    <mergeCell ref="N18:O19"/>
    <mergeCell ref="P18:Q19"/>
    <mergeCell ref="D33:I33"/>
    <mergeCell ref="B3:E3"/>
    <mergeCell ref="B4:C4"/>
    <mergeCell ref="D4:E4"/>
    <mergeCell ref="B5:C5"/>
    <mergeCell ref="B6:C6"/>
    <mergeCell ref="B7:C7"/>
    <mergeCell ref="F18:G19"/>
    <mergeCell ref="B8:C8"/>
    <mergeCell ref="H18:I19"/>
    <mergeCell ref="J3:K4"/>
    <mergeCell ref="J18:K19"/>
    <mergeCell ref="C23:D23"/>
    <mergeCell ref="B10:C10"/>
    <mergeCell ref="D11:E11"/>
    <mergeCell ref="L3:M4"/>
    <mergeCell ref="B9:C9"/>
    <mergeCell ref="F3:G4"/>
    <mergeCell ref="B11:C11"/>
    <mergeCell ref="D5:E5"/>
    <mergeCell ref="A1:S1"/>
    <mergeCell ref="A15:Q15"/>
    <mergeCell ref="A30:Q30"/>
    <mergeCell ref="L18:M19"/>
    <mergeCell ref="H3:I4"/>
    <mergeCell ref="C25:D25"/>
    <mergeCell ref="C26:D26"/>
    <mergeCell ref="R3:S4"/>
    <mergeCell ref="B18:E19"/>
    <mergeCell ref="C20:D20"/>
    <mergeCell ref="C21:D21"/>
    <mergeCell ref="D7:E7"/>
    <mergeCell ref="D12:E12"/>
    <mergeCell ref="D8:E8"/>
    <mergeCell ref="N3:O4"/>
    <mergeCell ref="P3:Q4"/>
    <mergeCell ref="D39:I39"/>
    <mergeCell ref="D40:I40"/>
    <mergeCell ref="J40:L40"/>
    <mergeCell ref="N40:P40"/>
    <mergeCell ref="A40:B40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4" zoomScaleNormal="100" workbookViewId="0">
      <selection activeCell="E25" sqref="E25"/>
    </sheetView>
  </sheetViews>
  <sheetFormatPr defaultRowHeight="13.5"/>
  <cols>
    <col min="1" max="2" width="5.125" style="15" customWidth="1"/>
    <col min="3" max="3" width="10" style="15" customWidth="1"/>
    <col min="4" max="11" width="8.375" style="15" customWidth="1"/>
    <col min="12" max="16384" width="9" style="15"/>
  </cols>
  <sheetData>
    <row r="1" spans="1:11" s="33" customFormat="1" ht="24.75" customHeight="1">
      <c r="A1" s="164" t="s">
        <v>214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33" customFormat="1" ht="24.75" customHeight="1">
      <c r="A2" s="164" t="s">
        <v>107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s="33" customFormat="1" ht="9" customHeight="1">
      <c r="A3" s="120"/>
      <c r="B3" s="120"/>
      <c r="C3" s="120"/>
      <c r="D3" s="120"/>
      <c r="E3" s="120"/>
      <c r="F3" s="120"/>
      <c r="G3" s="41"/>
    </row>
    <row r="4" spans="1:11" s="33" customFormat="1" ht="14.25" customHeight="1">
      <c r="A4" s="121" t="s">
        <v>136</v>
      </c>
      <c r="B4" s="121"/>
      <c r="C4" s="121"/>
    </row>
    <row r="5" spans="1:11" s="33" customFormat="1" ht="14.25" customHeight="1">
      <c r="A5" s="122"/>
      <c r="B5" s="64" t="s">
        <v>159</v>
      </c>
      <c r="C5" s="210" t="s">
        <v>32</v>
      </c>
      <c r="D5" s="206"/>
      <c r="E5" s="206"/>
      <c r="F5" s="207"/>
      <c r="G5" s="210" t="s">
        <v>123</v>
      </c>
      <c r="H5" s="206"/>
      <c r="I5" s="206"/>
      <c r="J5" s="206"/>
    </row>
    <row r="6" spans="1:11" s="33" customFormat="1" ht="14.25" customHeight="1">
      <c r="A6" s="42" t="s">
        <v>160</v>
      </c>
      <c r="B6" s="123"/>
      <c r="C6" s="211"/>
      <c r="D6" s="208"/>
      <c r="E6" s="208"/>
      <c r="F6" s="209"/>
      <c r="G6" s="211"/>
      <c r="H6" s="208"/>
      <c r="I6" s="208"/>
      <c r="J6" s="208"/>
    </row>
    <row r="7" spans="1:11" s="33" customFormat="1" ht="14.45" customHeight="1">
      <c r="A7" s="253" t="s">
        <v>150</v>
      </c>
      <c r="B7" s="254"/>
      <c r="C7" s="265">
        <v>16203</v>
      </c>
      <c r="D7" s="217"/>
      <c r="E7" s="217"/>
      <c r="F7" s="217"/>
      <c r="G7" s="217">
        <v>11342</v>
      </c>
      <c r="H7" s="217"/>
      <c r="I7" s="217"/>
      <c r="J7" s="217"/>
    </row>
    <row r="8" spans="1:11" s="33" customFormat="1" ht="14.45" customHeight="1">
      <c r="A8" s="218">
        <v>12</v>
      </c>
      <c r="B8" s="249"/>
      <c r="C8" s="265">
        <v>21349</v>
      </c>
      <c r="D8" s="217"/>
      <c r="E8" s="217"/>
      <c r="F8" s="217"/>
      <c r="G8" s="217">
        <v>21349</v>
      </c>
      <c r="H8" s="217"/>
      <c r="I8" s="217"/>
      <c r="J8" s="217"/>
    </row>
    <row r="9" spans="1:11" s="33" customFormat="1" ht="14.45" customHeight="1">
      <c r="A9" s="218">
        <v>17</v>
      </c>
      <c r="B9" s="249"/>
      <c r="C9" s="265">
        <v>24174</v>
      </c>
      <c r="D9" s="217"/>
      <c r="E9" s="217"/>
      <c r="F9" s="217"/>
      <c r="G9" s="217">
        <v>24174</v>
      </c>
      <c r="H9" s="217"/>
      <c r="I9" s="217"/>
      <c r="J9" s="217"/>
    </row>
    <row r="10" spans="1:11" s="33" customFormat="1" ht="14.45" customHeight="1">
      <c r="A10" s="218">
        <v>22</v>
      </c>
      <c r="B10" s="249"/>
      <c r="C10" s="265">
        <v>36525</v>
      </c>
      <c r="D10" s="217"/>
      <c r="E10" s="217"/>
      <c r="F10" s="217"/>
      <c r="G10" s="217">
        <v>36525</v>
      </c>
      <c r="H10" s="217"/>
      <c r="I10" s="217"/>
      <c r="J10" s="217"/>
    </row>
    <row r="11" spans="1:11" s="33" customFormat="1" ht="14.45" customHeight="1">
      <c r="A11" s="249">
        <v>26</v>
      </c>
      <c r="B11" s="249"/>
      <c r="C11" s="265">
        <v>38233</v>
      </c>
      <c r="D11" s="217"/>
      <c r="E11" s="217"/>
      <c r="F11" s="217"/>
      <c r="G11" s="217">
        <v>38233</v>
      </c>
      <c r="H11" s="217"/>
      <c r="I11" s="217"/>
      <c r="J11" s="217"/>
    </row>
    <row r="12" spans="1:11" s="33" customFormat="1" ht="14.45" customHeight="1">
      <c r="A12" s="249">
        <v>27</v>
      </c>
      <c r="B12" s="249"/>
      <c r="C12" s="265">
        <v>39454</v>
      </c>
      <c r="D12" s="217"/>
      <c r="E12" s="217"/>
      <c r="F12" s="217"/>
      <c r="G12" s="217">
        <v>39454</v>
      </c>
      <c r="H12" s="217"/>
      <c r="I12" s="217"/>
      <c r="J12" s="217"/>
    </row>
    <row r="13" spans="1:11" s="33" customFormat="1" ht="14.45" customHeight="1">
      <c r="A13" s="249">
        <v>28</v>
      </c>
      <c r="B13" s="249"/>
      <c r="C13" s="265">
        <v>40066</v>
      </c>
      <c r="D13" s="217"/>
      <c r="E13" s="217"/>
      <c r="F13" s="217"/>
      <c r="G13" s="217">
        <v>40066</v>
      </c>
      <c r="H13" s="217"/>
      <c r="I13" s="217"/>
      <c r="J13" s="217"/>
    </row>
    <row r="14" spans="1:11" s="33" customFormat="1" ht="14.45" customHeight="1">
      <c r="A14" s="244">
        <v>29</v>
      </c>
      <c r="B14" s="267"/>
      <c r="C14" s="266">
        <v>42682</v>
      </c>
      <c r="D14" s="245"/>
      <c r="E14" s="245"/>
      <c r="F14" s="245"/>
      <c r="G14" s="245">
        <v>42682</v>
      </c>
      <c r="H14" s="245"/>
      <c r="I14" s="245"/>
      <c r="J14" s="245"/>
    </row>
    <row r="15" spans="1:11" s="33" customFormat="1" ht="16.5" customHeight="1">
      <c r="A15" s="16"/>
      <c r="B15" s="16"/>
      <c r="J15" s="16"/>
    </row>
    <row r="16" spans="1:11" s="33" customFormat="1" ht="9.75" customHeight="1"/>
    <row r="17" spans="1:11" s="33" customFormat="1" ht="24.75" customHeight="1">
      <c r="A17" s="164" t="s">
        <v>215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s="33" customFormat="1" ht="5.25" customHeight="1">
      <c r="A18" s="120"/>
      <c r="B18" s="120"/>
      <c r="C18" s="120"/>
      <c r="D18" s="120"/>
      <c r="E18" s="120"/>
      <c r="F18" s="120"/>
      <c r="G18" s="120"/>
    </row>
    <row r="19" spans="1:11" s="33" customFormat="1" ht="14.25" customHeight="1">
      <c r="K19" s="65" t="s">
        <v>33</v>
      </c>
    </row>
    <row r="20" spans="1:11" s="33" customFormat="1" ht="21" customHeight="1">
      <c r="A20" s="257"/>
      <c r="B20" s="255" t="s">
        <v>159</v>
      </c>
      <c r="C20" s="262" t="s">
        <v>22</v>
      </c>
      <c r="D20" s="275" t="s">
        <v>205</v>
      </c>
      <c r="E20" s="276"/>
      <c r="F20" s="276"/>
      <c r="G20" s="276"/>
      <c r="H20" s="276"/>
      <c r="I20" s="277"/>
      <c r="J20" s="268" t="s">
        <v>161</v>
      </c>
      <c r="K20" s="259" t="s">
        <v>162</v>
      </c>
    </row>
    <row r="21" spans="1:11" s="33" customFormat="1" ht="21" customHeight="1">
      <c r="A21" s="258"/>
      <c r="B21" s="256"/>
      <c r="C21" s="263"/>
      <c r="D21" s="167" t="s">
        <v>34</v>
      </c>
      <c r="E21" s="280" t="s">
        <v>163</v>
      </c>
      <c r="F21" s="280" t="s">
        <v>164</v>
      </c>
      <c r="G21" s="280" t="s">
        <v>165</v>
      </c>
      <c r="H21" s="278" t="s">
        <v>166</v>
      </c>
      <c r="I21" s="165" t="s">
        <v>167</v>
      </c>
      <c r="J21" s="269"/>
      <c r="K21" s="260"/>
    </row>
    <row r="22" spans="1:11" s="33" customFormat="1" ht="39.950000000000003" customHeight="1">
      <c r="A22" s="42" t="s">
        <v>160</v>
      </c>
      <c r="B22" s="124"/>
      <c r="C22" s="264"/>
      <c r="D22" s="199"/>
      <c r="E22" s="281"/>
      <c r="F22" s="281"/>
      <c r="G22" s="281"/>
      <c r="H22" s="279"/>
      <c r="I22" s="197"/>
      <c r="J22" s="270"/>
      <c r="K22" s="261"/>
    </row>
    <row r="23" spans="1:11" s="33" customFormat="1" ht="14.45" customHeight="1">
      <c r="A23" s="253" t="s">
        <v>150</v>
      </c>
      <c r="B23" s="253"/>
      <c r="C23" s="29">
        <f t="shared" ref="C23:C30" si="0">SUM(D23:K23)</f>
        <v>1505</v>
      </c>
      <c r="D23" s="62">
        <v>108</v>
      </c>
      <c r="E23" s="62">
        <v>120</v>
      </c>
      <c r="F23" s="62">
        <v>11</v>
      </c>
      <c r="G23" s="62">
        <v>743</v>
      </c>
      <c r="H23" s="62">
        <v>192</v>
      </c>
      <c r="I23" s="62">
        <v>91</v>
      </c>
      <c r="J23" s="62">
        <v>239</v>
      </c>
      <c r="K23" s="62">
        <v>1</v>
      </c>
    </row>
    <row r="24" spans="1:11" s="33" customFormat="1" ht="14.45" customHeight="1">
      <c r="A24" s="249">
        <v>12</v>
      </c>
      <c r="B24" s="218"/>
      <c r="C24" s="57">
        <f t="shared" si="0"/>
        <v>1908</v>
      </c>
      <c r="D24" s="59">
        <v>113</v>
      </c>
      <c r="E24" s="59">
        <v>136</v>
      </c>
      <c r="F24" s="59">
        <v>12</v>
      </c>
      <c r="G24" s="59">
        <v>903</v>
      </c>
      <c r="H24" s="59">
        <v>267</v>
      </c>
      <c r="I24" s="59">
        <v>109</v>
      </c>
      <c r="J24" s="59">
        <v>313</v>
      </c>
      <c r="K24" s="59">
        <v>55</v>
      </c>
    </row>
    <row r="25" spans="1:11" s="33" customFormat="1" ht="14.45" customHeight="1">
      <c r="A25" s="249">
        <v>17</v>
      </c>
      <c r="B25" s="218"/>
      <c r="C25" s="57">
        <f t="shared" si="0"/>
        <v>3304</v>
      </c>
      <c r="D25" s="59">
        <v>178</v>
      </c>
      <c r="E25" s="59">
        <v>204</v>
      </c>
      <c r="F25" s="59">
        <v>34</v>
      </c>
      <c r="G25" s="59">
        <v>1471</v>
      </c>
      <c r="H25" s="59">
        <v>497</v>
      </c>
      <c r="I25" s="59">
        <v>201</v>
      </c>
      <c r="J25" s="59">
        <v>464</v>
      </c>
      <c r="K25" s="59">
        <v>255</v>
      </c>
    </row>
    <row r="26" spans="1:11" s="33" customFormat="1" ht="14.45" customHeight="1">
      <c r="A26" s="249">
        <v>22</v>
      </c>
      <c r="B26" s="218"/>
      <c r="C26" s="57">
        <f t="shared" si="0"/>
        <v>4200</v>
      </c>
      <c r="D26" s="59">
        <v>195</v>
      </c>
      <c r="E26" s="59">
        <v>241</v>
      </c>
      <c r="F26" s="59">
        <v>36</v>
      </c>
      <c r="G26" s="59">
        <v>1709</v>
      </c>
      <c r="H26" s="59">
        <v>588</v>
      </c>
      <c r="I26" s="59">
        <v>246</v>
      </c>
      <c r="J26" s="59">
        <v>638</v>
      </c>
      <c r="K26" s="59">
        <v>547</v>
      </c>
    </row>
    <row r="27" spans="1:11" s="33" customFormat="1" ht="14.45" customHeight="1">
      <c r="A27" s="249">
        <v>26</v>
      </c>
      <c r="B27" s="218"/>
      <c r="C27" s="57">
        <f t="shared" si="0"/>
        <v>4952</v>
      </c>
      <c r="D27" s="59">
        <v>189</v>
      </c>
      <c r="E27" s="59">
        <v>265</v>
      </c>
      <c r="F27" s="59">
        <v>31</v>
      </c>
      <c r="G27" s="59">
        <v>1791</v>
      </c>
      <c r="H27" s="59">
        <v>674</v>
      </c>
      <c r="I27" s="59">
        <v>285</v>
      </c>
      <c r="J27" s="59">
        <v>834</v>
      </c>
      <c r="K27" s="59">
        <v>883</v>
      </c>
    </row>
    <row r="28" spans="1:11" s="33" customFormat="1" ht="14.45" customHeight="1">
      <c r="A28" s="249">
        <v>27</v>
      </c>
      <c r="B28" s="218"/>
      <c r="C28" s="57">
        <f t="shared" si="0"/>
        <v>5102</v>
      </c>
      <c r="D28" s="59">
        <v>189</v>
      </c>
      <c r="E28" s="59">
        <v>273</v>
      </c>
      <c r="F28" s="59">
        <v>30</v>
      </c>
      <c r="G28" s="59">
        <v>1791</v>
      </c>
      <c r="H28" s="59">
        <v>680</v>
      </c>
      <c r="I28" s="59">
        <v>315</v>
      </c>
      <c r="J28" s="59">
        <v>880</v>
      </c>
      <c r="K28" s="59">
        <v>944</v>
      </c>
    </row>
    <row r="29" spans="1:11" s="33" customFormat="1" ht="14.45" customHeight="1">
      <c r="A29" s="249">
        <v>28</v>
      </c>
      <c r="B29" s="218"/>
      <c r="C29" s="57">
        <f t="shared" si="0"/>
        <v>5232</v>
      </c>
      <c r="D29" s="59">
        <v>191</v>
      </c>
      <c r="E29" s="59">
        <v>263</v>
      </c>
      <c r="F29" s="59">
        <v>30</v>
      </c>
      <c r="G29" s="59">
        <v>1806</v>
      </c>
      <c r="H29" s="59">
        <v>707</v>
      </c>
      <c r="I29" s="59">
        <v>311</v>
      </c>
      <c r="J29" s="59">
        <v>908</v>
      </c>
      <c r="K29" s="59">
        <v>1016</v>
      </c>
    </row>
    <row r="30" spans="1:11" s="33" customFormat="1" ht="14.45" customHeight="1">
      <c r="A30" s="244">
        <v>29</v>
      </c>
      <c r="B30" s="267"/>
      <c r="C30" s="31">
        <f t="shared" si="0"/>
        <v>5350</v>
      </c>
      <c r="D30" s="125">
        <v>192</v>
      </c>
      <c r="E30" s="125">
        <v>258</v>
      </c>
      <c r="F30" s="125">
        <v>30</v>
      </c>
      <c r="G30" s="125">
        <v>1796</v>
      </c>
      <c r="H30" s="125">
        <v>735</v>
      </c>
      <c r="I30" s="125">
        <v>311</v>
      </c>
      <c r="J30" s="125">
        <v>944</v>
      </c>
      <c r="K30" s="125">
        <v>1084</v>
      </c>
    </row>
    <row r="31" spans="1:11" s="33" customFormat="1" ht="16.5" customHeight="1">
      <c r="C31" s="126"/>
      <c r="D31" s="126"/>
      <c r="E31" s="126"/>
      <c r="K31" s="16" t="s">
        <v>124</v>
      </c>
    </row>
    <row r="32" spans="1:11" s="33" customFormat="1" ht="9.75" customHeight="1"/>
    <row r="33" spans="1:11" ht="24">
      <c r="A33" s="164" t="s">
        <v>216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 ht="24">
      <c r="A34" s="164" t="s">
        <v>172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ht="15.75" customHeight="1">
      <c r="D35" s="127"/>
      <c r="E35" s="127"/>
      <c r="F35" s="127"/>
      <c r="G35" s="127"/>
      <c r="H35" s="127"/>
      <c r="I35" s="127"/>
      <c r="J35" s="127"/>
      <c r="K35" s="128" t="s">
        <v>33</v>
      </c>
    </row>
    <row r="36" spans="1:11">
      <c r="A36" s="213" t="s">
        <v>171</v>
      </c>
      <c r="B36" s="213"/>
      <c r="C36" s="213"/>
      <c r="D36" s="210" t="s">
        <v>146</v>
      </c>
      <c r="E36" s="206"/>
      <c r="F36" s="206"/>
      <c r="G36" s="206"/>
      <c r="H36" s="206"/>
      <c r="I36" s="206"/>
      <c r="J36" s="206"/>
      <c r="K36" s="206"/>
    </row>
    <row r="37" spans="1:11">
      <c r="A37" s="195" t="s">
        <v>147</v>
      </c>
      <c r="B37" s="205"/>
      <c r="C37" s="43" t="s">
        <v>208</v>
      </c>
      <c r="D37" s="53"/>
      <c r="E37" s="51" t="s">
        <v>21</v>
      </c>
      <c r="F37" s="50" t="s">
        <v>22</v>
      </c>
      <c r="G37" s="51" t="s">
        <v>5</v>
      </c>
      <c r="H37" s="51" t="s">
        <v>23</v>
      </c>
      <c r="I37" s="51">
        <v>3</v>
      </c>
      <c r="J37" s="51" t="s">
        <v>24</v>
      </c>
      <c r="K37" s="51" t="s">
        <v>25</v>
      </c>
    </row>
    <row r="38" spans="1:11" ht="12.95" customHeight="1">
      <c r="A38" s="241" t="s">
        <v>106</v>
      </c>
      <c r="B38" s="251"/>
      <c r="C38" s="252">
        <v>6755</v>
      </c>
      <c r="D38" s="273" t="s">
        <v>209</v>
      </c>
      <c r="E38" s="44" t="s">
        <v>153</v>
      </c>
      <c r="F38" s="30">
        <f t="shared" ref="F38:F43" si="1">SUM(G38:K38)</f>
        <v>14</v>
      </c>
      <c r="G38" s="62" t="s">
        <v>103</v>
      </c>
      <c r="H38" s="62">
        <v>7</v>
      </c>
      <c r="I38" s="62">
        <v>3</v>
      </c>
      <c r="J38" s="62">
        <v>4</v>
      </c>
      <c r="K38" s="62" t="s">
        <v>103</v>
      </c>
    </row>
    <row r="39" spans="1:11" ht="12.95" customHeight="1">
      <c r="A39" s="218"/>
      <c r="B39" s="249"/>
      <c r="C39" s="250"/>
      <c r="D39" s="269"/>
      <c r="E39" s="45">
        <v>12</v>
      </c>
      <c r="F39" s="58">
        <f t="shared" si="1"/>
        <v>20</v>
      </c>
      <c r="G39" s="59" t="s">
        <v>103</v>
      </c>
      <c r="H39" s="59">
        <v>8</v>
      </c>
      <c r="I39" s="59">
        <v>4</v>
      </c>
      <c r="J39" s="59">
        <v>8</v>
      </c>
      <c r="K39" s="59" t="s">
        <v>103</v>
      </c>
    </row>
    <row r="40" spans="1:11" ht="12.95" customHeight="1">
      <c r="A40" s="218">
        <v>12</v>
      </c>
      <c r="B40" s="249"/>
      <c r="C40" s="250">
        <v>9027</v>
      </c>
      <c r="D40" s="269"/>
      <c r="E40" s="45">
        <v>17</v>
      </c>
      <c r="F40" s="58">
        <f t="shared" si="1"/>
        <v>23</v>
      </c>
      <c r="G40" s="59">
        <v>2</v>
      </c>
      <c r="H40" s="59">
        <v>5</v>
      </c>
      <c r="I40" s="59">
        <v>2</v>
      </c>
      <c r="J40" s="59">
        <v>14</v>
      </c>
      <c r="K40" s="59" t="s">
        <v>103</v>
      </c>
    </row>
    <row r="41" spans="1:11" ht="12.95" customHeight="1">
      <c r="A41" s="218"/>
      <c r="B41" s="249"/>
      <c r="C41" s="250"/>
      <c r="D41" s="269"/>
      <c r="E41" s="45">
        <v>22</v>
      </c>
      <c r="F41" s="58">
        <f t="shared" si="1"/>
        <v>53</v>
      </c>
      <c r="G41" s="59">
        <v>2</v>
      </c>
      <c r="H41" s="59">
        <v>11</v>
      </c>
      <c r="I41" s="59">
        <v>9</v>
      </c>
      <c r="J41" s="59">
        <v>27</v>
      </c>
      <c r="K41" s="59">
        <v>4</v>
      </c>
    </row>
    <row r="42" spans="1:11" ht="12.95" customHeight="1">
      <c r="A42" s="218">
        <v>17</v>
      </c>
      <c r="B42" s="249"/>
      <c r="C42" s="250">
        <v>15810</v>
      </c>
      <c r="D42" s="269"/>
      <c r="E42" s="45">
        <v>26</v>
      </c>
      <c r="F42" s="58">
        <f t="shared" si="1"/>
        <v>62</v>
      </c>
      <c r="G42" s="59">
        <v>1</v>
      </c>
      <c r="H42" s="59">
        <v>13</v>
      </c>
      <c r="I42" s="59">
        <v>14</v>
      </c>
      <c r="J42" s="59">
        <v>25</v>
      </c>
      <c r="K42" s="59">
        <v>9</v>
      </c>
    </row>
    <row r="43" spans="1:11" ht="12.95" customHeight="1">
      <c r="A43" s="218"/>
      <c r="B43" s="249"/>
      <c r="C43" s="250"/>
      <c r="D43" s="269"/>
      <c r="E43" s="45">
        <v>27</v>
      </c>
      <c r="F43" s="58">
        <f t="shared" si="1"/>
        <v>52</v>
      </c>
      <c r="G43" s="59" t="s">
        <v>103</v>
      </c>
      <c r="H43" s="59">
        <v>5</v>
      </c>
      <c r="I43" s="59">
        <v>7</v>
      </c>
      <c r="J43" s="59">
        <v>33</v>
      </c>
      <c r="K43" s="59">
        <v>7</v>
      </c>
    </row>
    <row r="44" spans="1:11" ht="12.95" customHeight="1">
      <c r="A44" s="218">
        <v>22</v>
      </c>
      <c r="B44" s="249"/>
      <c r="C44" s="250">
        <v>15406</v>
      </c>
      <c r="D44" s="269"/>
      <c r="E44" s="45">
        <v>28</v>
      </c>
      <c r="F44" s="58">
        <f t="shared" ref="F44:F53" si="2">SUM(G44:K44)</f>
        <v>55</v>
      </c>
      <c r="G44" s="59" t="s">
        <v>103</v>
      </c>
      <c r="H44" s="59">
        <v>1</v>
      </c>
      <c r="I44" s="59">
        <v>6</v>
      </c>
      <c r="J44" s="59">
        <v>38</v>
      </c>
      <c r="K44" s="59">
        <v>10</v>
      </c>
    </row>
    <row r="45" spans="1:11" ht="12.95" customHeight="1">
      <c r="A45" s="218"/>
      <c r="B45" s="249"/>
      <c r="C45" s="250"/>
      <c r="D45" s="270"/>
      <c r="E45" s="129">
        <v>29</v>
      </c>
      <c r="F45" s="32">
        <f t="shared" si="2"/>
        <v>52</v>
      </c>
      <c r="G45" s="125" t="s">
        <v>103</v>
      </c>
      <c r="H45" s="125">
        <v>6</v>
      </c>
      <c r="I45" s="125">
        <v>2</v>
      </c>
      <c r="J45" s="125">
        <v>31</v>
      </c>
      <c r="K45" s="125">
        <v>13</v>
      </c>
    </row>
    <row r="46" spans="1:11" ht="12.95" customHeight="1">
      <c r="A46" s="218" t="s">
        <v>206</v>
      </c>
      <c r="B46" s="249"/>
      <c r="C46" s="61">
        <v>6156</v>
      </c>
      <c r="D46" s="273" t="s">
        <v>210</v>
      </c>
      <c r="E46" s="44" t="s">
        <v>153</v>
      </c>
      <c r="F46" s="58">
        <f t="shared" si="2"/>
        <v>16</v>
      </c>
      <c r="G46" s="59" t="s">
        <v>103</v>
      </c>
      <c r="H46" s="59">
        <v>1</v>
      </c>
      <c r="I46" s="59">
        <v>3</v>
      </c>
      <c r="J46" s="59">
        <v>12</v>
      </c>
      <c r="K46" s="59" t="s">
        <v>103</v>
      </c>
    </row>
    <row r="47" spans="1:11" ht="12.95" customHeight="1">
      <c r="A47" s="218" t="s">
        <v>207</v>
      </c>
      <c r="B47" s="249"/>
      <c r="C47" s="61">
        <v>17342</v>
      </c>
      <c r="D47" s="269"/>
      <c r="E47" s="45">
        <v>12</v>
      </c>
      <c r="F47" s="58">
        <f t="shared" si="2"/>
        <v>17</v>
      </c>
      <c r="G47" s="59" t="s">
        <v>103</v>
      </c>
      <c r="H47" s="59">
        <v>1</v>
      </c>
      <c r="I47" s="59" t="s">
        <v>103</v>
      </c>
      <c r="J47" s="59">
        <v>16</v>
      </c>
      <c r="K47" s="59" t="s">
        <v>103</v>
      </c>
    </row>
    <row r="48" spans="1:11" ht="12.95" customHeight="1">
      <c r="A48" s="218">
        <v>27</v>
      </c>
      <c r="B48" s="249"/>
      <c r="C48" s="272">
        <v>43257</v>
      </c>
      <c r="D48" s="269"/>
      <c r="E48" s="45">
        <v>17</v>
      </c>
      <c r="F48" s="58">
        <f t="shared" si="2"/>
        <v>32</v>
      </c>
      <c r="G48" s="59" t="s">
        <v>103</v>
      </c>
      <c r="H48" s="59">
        <v>6</v>
      </c>
      <c r="I48" s="59">
        <v>6</v>
      </c>
      <c r="J48" s="59">
        <v>20</v>
      </c>
      <c r="K48" s="59" t="s">
        <v>103</v>
      </c>
    </row>
    <row r="49" spans="1:11" ht="12.95" customHeight="1">
      <c r="A49" s="218"/>
      <c r="B49" s="249"/>
      <c r="C49" s="272"/>
      <c r="D49" s="269"/>
      <c r="E49" s="45">
        <v>22</v>
      </c>
      <c r="F49" s="58">
        <f t="shared" si="2"/>
        <v>90</v>
      </c>
      <c r="G49" s="59" t="s">
        <v>103</v>
      </c>
      <c r="H49" s="59">
        <v>19</v>
      </c>
      <c r="I49" s="59">
        <v>16</v>
      </c>
      <c r="J49" s="59">
        <v>54</v>
      </c>
      <c r="K49" s="59">
        <v>1</v>
      </c>
    </row>
    <row r="50" spans="1:11" ht="12.95" customHeight="1">
      <c r="A50" s="218">
        <v>28</v>
      </c>
      <c r="B50" s="249"/>
      <c r="C50" s="272">
        <v>52415</v>
      </c>
      <c r="D50" s="269"/>
      <c r="E50" s="45">
        <v>26</v>
      </c>
      <c r="F50" s="58">
        <f t="shared" si="2"/>
        <v>154</v>
      </c>
      <c r="G50" s="59" t="s">
        <v>103</v>
      </c>
      <c r="H50" s="59">
        <v>16</v>
      </c>
      <c r="I50" s="59">
        <v>26</v>
      </c>
      <c r="J50" s="59">
        <v>88</v>
      </c>
      <c r="K50" s="59">
        <v>24</v>
      </c>
    </row>
    <row r="51" spans="1:11" ht="12.95" customHeight="1">
      <c r="A51" s="218"/>
      <c r="B51" s="249"/>
      <c r="C51" s="272"/>
      <c r="D51" s="269"/>
      <c r="E51" s="45">
        <v>27</v>
      </c>
      <c r="F51" s="58">
        <f t="shared" si="2"/>
        <v>143</v>
      </c>
      <c r="G51" s="59" t="s">
        <v>103</v>
      </c>
      <c r="H51" s="59">
        <v>8</v>
      </c>
      <c r="I51" s="59">
        <v>23</v>
      </c>
      <c r="J51" s="59">
        <v>92</v>
      </c>
      <c r="K51" s="59">
        <v>20</v>
      </c>
    </row>
    <row r="52" spans="1:11" ht="12.95" customHeight="1">
      <c r="A52" s="218">
        <v>29</v>
      </c>
      <c r="B52" s="249"/>
      <c r="C52" s="250">
        <v>55457</v>
      </c>
      <c r="D52" s="269"/>
      <c r="E52" s="45">
        <v>28</v>
      </c>
      <c r="F52" s="58">
        <f t="shared" si="2"/>
        <v>132</v>
      </c>
      <c r="G52" s="59" t="s">
        <v>103</v>
      </c>
      <c r="H52" s="59">
        <v>3</v>
      </c>
      <c r="I52" s="59">
        <v>10</v>
      </c>
      <c r="J52" s="59">
        <v>97</v>
      </c>
      <c r="K52" s="59">
        <v>22</v>
      </c>
    </row>
    <row r="53" spans="1:11" ht="12.95" customHeight="1">
      <c r="A53" s="244"/>
      <c r="B53" s="267"/>
      <c r="C53" s="274"/>
      <c r="D53" s="270"/>
      <c r="E53" s="129">
        <v>29</v>
      </c>
      <c r="F53" s="32">
        <f t="shared" si="2"/>
        <v>144</v>
      </c>
      <c r="G53" s="125" t="s">
        <v>103</v>
      </c>
      <c r="H53" s="125">
        <v>16</v>
      </c>
      <c r="I53" s="125">
        <v>19</v>
      </c>
      <c r="J53" s="125">
        <v>74</v>
      </c>
      <c r="K53" s="125">
        <v>35</v>
      </c>
    </row>
    <row r="54" spans="1:11">
      <c r="A54" s="46" t="s">
        <v>239</v>
      </c>
      <c r="B54" s="65"/>
      <c r="C54" s="14"/>
      <c r="D54" s="130"/>
      <c r="E54" s="130"/>
      <c r="J54" s="16"/>
      <c r="K54" s="16" t="s">
        <v>224</v>
      </c>
    </row>
    <row r="55" spans="1:11" ht="13.5" customHeight="1">
      <c r="A55" s="271" t="s">
        <v>240</v>
      </c>
      <c r="B55" s="271"/>
      <c r="C55" s="271"/>
      <c r="D55" s="271"/>
      <c r="E55" s="271"/>
      <c r="F55" s="271"/>
      <c r="G55" s="271"/>
      <c r="H55" s="271"/>
      <c r="I55" s="271"/>
      <c r="J55" s="271"/>
      <c r="K55" s="271"/>
    </row>
  </sheetData>
  <mergeCells count="73">
    <mergeCell ref="A52:B53"/>
    <mergeCell ref="C52:C53"/>
    <mergeCell ref="D46:D53"/>
    <mergeCell ref="C5:F6"/>
    <mergeCell ref="C7:F7"/>
    <mergeCell ref="C8:F8"/>
    <mergeCell ref="C9:F9"/>
    <mergeCell ref="C10:F10"/>
    <mergeCell ref="C11:F11"/>
    <mergeCell ref="D20:I20"/>
    <mergeCell ref="H21:H22"/>
    <mergeCell ref="G21:G22"/>
    <mergeCell ref="F21:F22"/>
    <mergeCell ref="E21:E22"/>
    <mergeCell ref="A44:B45"/>
    <mergeCell ref="C44:C45"/>
    <mergeCell ref="A42:B43"/>
    <mergeCell ref="G5:J6"/>
    <mergeCell ref="G7:J7"/>
    <mergeCell ref="G8:J8"/>
    <mergeCell ref="G9:J9"/>
    <mergeCell ref="G10:J10"/>
    <mergeCell ref="G11:J11"/>
    <mergeCell ref="C42:C43"/>
    <mergeCell ref="G13:J13"/>
    <mergeCell ref="G14:J14"/>
    <mergeCell ref="A24:B24"/>
    <mergeCell ref="I21:I22"/>
    <mergeCell ref="G12:J12"/>
    <mergeCell ref="A26:B26"/>
    <mergeCell ref="A27:B27"/>
    <mergeCell ref="A28:B28"/>
    <mergeCell ref="A55:K55"/>
    <mergeCell ref="A50:B51"/>
    <mergeCell ref="C50:C51"/>
    <mergeCell ref="A29:B29"/>
    <mergeCell ref="A30:B30"/>
    <mergeCell ref="A46:B46"/>
    <mergeCell ref="A47:B47"/>
    <mergeCell ref="A48:B49"/>
    <mergeCell ref="C48:C49"/>
    <mergeCell ref="A40:B41"/>
    <mergeCell ref="A37:B37"/>
    <mergeCell ref="A33:K33"/>
    <mergeCell ref="A34:K34"/>
    <mergeCell ref="A36:C36"/>
    <mergeCell ref="D36:K36"/>
    <mergeCell ref="D38:D45"/>
    <mergeCell ref="K20:K22"/>
    <mergeCell ref="D21:D22"/>
    <mergeCell ref="A23:B23"/>
    <mergeCell ref="A1:K1"/>
    <mergeCell ref="A2:K2"/>
    <mergeCell ref="A17:K17"/>
    <mergeCell ref="C20:C22"/>
    <mergeCell ref="C12:F12"/>
    <mergeCell ref="C13:F13"/>
    <mergeCell ref="C14:F14"/>
    <mergeCell ref="A12:B12"/>
    <mergeCell ref="A13:B13"/>
    <mergeCell ref="A14:B14"/>
    <mergeCell ref="A8:B8"/>
    <mergeCell ref="A9:B9"/>
    <mergeCell ref="J20:J22"/>
    <mergeCell ref="A25:B25"/>
    <mergeCell ref="C40:C41"/>
    <mergeCell ref="A38:B39"/>
    <mergeCell ref="C38:C39"/>
    <mergeCell ref="A7:B7"/>
    <mergeCell ref="A10:B10"/>
    <mergeCell ref="A11:B11"/>
    <mergeCell ref="B20:B21"/>
    <mergeCell ref="A20:A21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="80" zoomScaleNormal="80" workbookViewId="0">
      <selection activeCell="E25" sqref="E25"/>
    </sheetView>
  </sheetViews>
  <sheetFormatPr defaultRowHeight="13.5"/>
  <cols>
    <col min="1" max="1" width="4.75" style="66" customWidth="1"/>
    <col min="2" max="2" width="4.125" style="66" customWidth="1"/>
    <col min="3" max="22" width="4.375" style="66" customWidth="1"/>
    <col min="23" max="16384" width="9" style="66"/>
  </cols>
  <sheetData>
    <row r="1" spans="1:21" ht="24">
      <c r="A1" s="296" t="s">
        <v>184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87"/>
    </row>
    <row r="2" spans="1:21" ht="9" customHeight="1"/>
    <row r="3" spans="1:21" ht="16.5" customHeight="1">
      <c r="R3" s="85"/>
      <c r="T3" s="85" t="s">
        <v>33</v>
      </c>
    </row>
    <row r="4" spans="1:21" ht="18" customHeight="1">
      <c r="A4" s="318" t="s">
        <v>122</v>
      </c>
      <c r="B4" s="319"/>
      <c r="C4" s="311" t="s">
        <v>39</v>
      </c>
      <c r="D4" s="312"/>
      <c r="E4" s="312"/>
      <c r="F4" s="312"/>
      <c r="G4" s="312"/>
      <c r="H4" s="312"/>
      <c r="I4" s="312"/>
      <c r="J4" s="312"/>
      <c r="K4" s="326"/>
      <c r="L4" s="311" t="s">
        <v>40</v>
      </c>
      <c r="M4" s="312"/>
      <c r="N4" s="312"/>
      <c r="O4" s="312"/>
      <c r="P4" s="312"/>
      <c r="Q4" s="312"/>
      <c r="R4" s="312"/>
      <c r="S4" s="312"/>
      <c r="T4" s="312"/>
    </row>
    <row r="5" spans="1:21" ht="18" customHeight="1">
      <c r="A5" s="320"/>
      <c r="B5" s="321"/>
      <c r="C5" s="313" t="s">
        <v>26</v>
      </c>
      <c r="D5" s="314"/>
      <c r="E5" s="316"/>
      <c r="F5" s="313" t="s">
        <v>41</v>
      </c>
      <c r="G5" s="314"/>
      <c r="H5" s="316"/>
      <c r="I5" s="313" t="s">
        <v>90</v>
      </c>
      <c r="J5" s="314"/>
      <c r="K5" s="316"/>
      <c r="L5" s="313" t="s">
        <v>26</v>
      </c>
      <c r="M5" s="314"/>
      <c r="N5" s="316"/>
      <c r="O5" s="313" t="s">
        <v>42</v>
      </c>
      <c r="P5" s="314"/>
      <c r="Q5" s="316"/>
      <c r="R5" s="313" t="s">
        <v>90</v>
      </c>
      <c r="S5" s="314"/>
      <c r="T5" s="314"/>
    </row>
    <row r="6" spans="1:21" ht="17.25" customHeight="1">
      <c r="A6" s="113" t="s">
        <v>183</v>
      </c>
      <c r="B6" s="114">
        <v>30</v>
      </c>
      <c r="C6" s="323">
        <v>8852</v>
      </c>
      <c r="D6" s="317"/>
      <c r="E6" s="317"/>
      <c r="F6" s="317">
        <v>3118</v>
      </c>
      <c r="G6" s="317"/>
      <c r="H6" s="317"/>
      <c r="I6" s="315">
        <f>F6/C6*100</f>
        <v>35.223678264798913</v>
      </c>
      <c r="J6" s="315"/>
      <c r="K6" s="315"/>
      <c r="L6" s="327">
        <v>45886</v>
      </c>
      <c r="M6" s="328"/>
      <c r="N6" s="328"/>
      <c r="O6" s="317">
        <v>14780</v>
      </c>
      <c r="P6" s="317"/>
      <c r="Q6" s="317"/>
      <c r="R6" s="315">
        <f>O6/L6*100</f>
        <v>32.21026021008587</v>
      </c>
      <c r="S6" s="315"/>
      <c r="T6" s="315"/>
    </row>
    <row r="7" spans="1:21" ht="17.25" customHeight="1">
      <c r="B7" s="100">
        <v>35</v>
      </c>
      <c r="C7" s="324">
        <v>9249</v>
      </c>
      <c r="D7" s="325"/>
      <c r="E7" s="325"/>
      <c r="F7" s="309">
        <v>6168</v>
      </c>
      <c r="G7" s="309"/>
      <c r="H7" s="309"/>
      <c r="I7" s="308">
        <f t="shared" ref="I7:I16" si="0">F7/C7*100</f>
        <v>66.688290626013625</v>
      </c>
      <c r="J7" s="308"/>
      <c r="K7" s="308"/>
      <c r="L7" s="310">
        <v>45859</v>
      </c>
      <c r="M7" s="289"/>
      <c r="N7" s="289"/>
      <c r="O7" s="309">
        <v>29538</v>
      </c>
      <c r="P7" s="309"/>
      <c r="Q7" s="309"/>
      <c r="R7" s="308">
        <f t="shared" ref="R7:R16" si="1">O7/L7*100</f>
        <v>64.410475588216059</v>
      </c>
      <c r="S7" s="308"/>
      <c r="T7" s="308"/>
    </row>
    <row r="8" spans="1:21" ht="17.25" customHeight="1">
      <c r="B8" s="100">
        <v>40</v>
      </c>
      <c r="C8" s="324">
        <v>9498</v>
      </c>
      <c r="D8" s="325"/>
      <c r="E8" s="325"/>
      <c r="F8" s="309">
        <v>6083</v>
      </c>
      <c r="G8" s="309"/>
      <c r="H8" s="309"/>
      <c r="I8" s="308">
        <f t="shared" si="0"/>
        <v>64.045062118340695</v>
      </c>
      <c r="J8" s="308"/>
      <c r="K8" s="308"/>
      <c r="L8" s="310">
        <v>43993</v>
      </c>
      <c r="M8" s="289"/>
      <c r="N8" s="289"/>
      <c r="O8" s="309">
        <v>25488</v>
      </c>
      <c r="P8" s="309"/>
      <c r="Q8" s="309"/>
      <c r="R8" s="308">
        <f t="shared" si="1"/>
        <v>57.936489896119838</v>
      </c>
      <c r="S8" s="308"/>
      <c r="T8" s="308"/>
    </row>
    <row r="9" spans="1:21" ht="17.25" customHeight="1">
      <c r="B9" s="100">
        <v>45</v>
      </c>
      <c r="C9" s="324">
        <v>11153</v>
      </c>
      <c r="D9" s="325"/>
      <c r="E9" s="325"/>
      <c r="F9" s="309">
        <v>6198</v>
      </c>
      <c r="G9" s="309"/>
      <c r="H9" s="309"/>
      <c r="I9" s="308">
        <f t="shared" si="0"/>
        <v>55.572491706267371</v>
      </c>
      <c r="J9" s="308"/>
      <c r="K9" s="308"/>
      <c r="L9" s="310">
        <v>44437</v>
      </c>
      <c r="M9" s="289"/>
      <c r="N9" s="289"/>
      <c r="O9" s="309">
        <v>22809</v>
      </c>
      <c r="P9" s="309"/>
      <c r="Q9" s="309"/>
      <c r="R9" s="308">
        <f t="shared" si="1"/>
        <v>51.328847581969981</v>
      </c>
      <c r="S9" s="308"/>
      <c r="T9" s="308"/>
    </row>
    <row r="10" spans="1:21" ht="17.25" customHeight="1">
      <c r="B10" s="100">
        <v>50</v>
      </c>
      <c r="C10" s="324">
        <v>14300</v>
      </c>
      <c r="D10" s="325"/>
      <c r="E10" s="325"/>
      <c r="F10" s="309">
        <v>6837</v>
      </c>
      <c r="G10" s="309"/>
      <c r="H10" s="309"/>
      <c r="I10" s="308">
        <f t="shared" si="0"/>
        <v>47.811188811188806</v>
      </c>
      <c r="J10" s="308"/>
      <c r="K10" s="308"/>
      <c r="L10" s="310">
        <v>52652</v>
      </c>
      <c r="M10" s="289"/>
      <c r="N10" s="289"/>
      <c r="O10" s="309">
        <v>22808</v>
      </c>
      <c r="P10" s="309"/>
      <c r="Q10" s="309"/>
      <c r="R10" s="308">
        <f t="shared" si="1"/>
        <v>43.318392463724074</v>
      </c>
      <c r="S10" s="308"/>
      <c r="T10" s="308"/>
    </row>
    <row r="11" spans="1:21" ht="17.25" customHeight="1">
      <c r="B11" s="100">
        <v>55</v>
      </c>
      <c r="C11" s="324">
        <v>22924</v>
      </c>
      <c r="D11" s="325"/>
      <c r="E11" s="325"/>
      <c r="F11" s="309">
        <v>7711</v>
      </c>
      <c r="G11" s="309"/>
      <c r="H11" s="309"/>
      <c r="I11" s="308">
        <f t="shared" si="0"/>
        <v>33.637236084452979</v>
      </c>
      <c r="J11" s="308"/>
      <c r="K11" s="308"/>
      <c r="L11" s="310">
        <v>69675</v>
      </c>
      <c r="M11" s="289"/>
      <c r="N11" s="289"/>
      <c r="O11" s="309">
        <v>22800</v>
      </c>
      <c r="P11" s="309"/>
      <c r="Q11" s="309"/>
      <c r="R11" s="308">
        <f t="shared" si="1"/>
        <v>32.723358449946176</v>
      </c>
      <c r="S11" s="308"/>
      <c r="T11" s="308"/>
    </row>
    <row r="12" spans="1:21" ht="17.25" customHeight="1">
      <c r="B12" s="100">
        <v>60</v>
      </c>
      <c r="C12" s="324">
        <v>25374</v>
      </c>
      <c r="D12" s="325"/>
      <c r="E12" s="325"/>
      <c r="F12" s="309">
        <v>9021</v>
      </c>
      <c r="G12" s="309"/>
      <c r="H12" s="309"/>
      <c r="I12" s="308">
        <f t="shared" si="0"/>
        <v>35.552139985812246</v>
      </c>
      <c r="J12" s="308"/>
      <c r="K12" s="308"/>
      <c r="L12" s="310">
        <v>76447</v>
      </c>
      <c r="M12" s="289"/>
      <c r="N12" s="289"/>
      <c r="O12" s="309">
        <v>23945</v>
      </c>
      <c r="P12" s="309"/>
      <c r="Q12" s="309"/>
      <c r="R12" s="308">
        <f t="shared" si="1"/>
        <v>31.322354049210567</v>
      </c>
      <c r="S12" s="308"/>
      <c r="T12" s="308"/>
    </row>
    <row r="13" spans="1:21" ht="17.25" customHeight="1">
      <c r="A13" s="115" t="s">
        <v>157</v>
      </c>
      <c r="B13" s="100">
        <v>2</v>
      </c>
      <c r="C13" s="324">
        <v>30184</v>
      </c>
      <c r="D13" s="325"/>
      <c r="E13" s="325"/>
      <c r="F13" s="309">
        <v>9721</v>
      </c>
      <c r="G13" s="309"/>
      <c r="H13" s="309"/>
      <c r="I13" s="308">
        <f t="shared" si="0"/>
        <v>32.205804399681952</v>
      </c>
      <c r="J13" s="308"/>
      <c r="K13" s="308"/>
      <c r="L13" s="310">
        <v>85676</v>
      </c>
      <c r="M13" s="289"/>
      <c r="N13" s="289"/>
      <c r="O13" s="309">
        <v>22999</v>
      </c>
      <c r="P13" s="309"/>
      <c r="Q13" s="309"/>
      <c r="R13" s="308">
        <f t="shared" si="1"/>
        <v>26.844157056818712</v>
      </c>
      <c r="S13" s="308"/>
      <c r="T13" s="308"/>
    </row>
    <row r="14" spans="1:21" ht="17.25" customHeight="1">
      <c r="B14" s="100">
        <v>7</v>
      </c>
      <c r="C14" s="324">
        <v>34035</v>
      </c>
      <c r="D14" s="325"/>
      <c r="E14" s="325"/>
      <c r="F14" s="309">
        <v>11124</v>
      </c>
      <c r="G14" s="309"/>
      <c r="H14" s="309"/>
      <c r="I14" s="308">
        <f t="shared" si="0"/>
        <v>32.684001762891143</v>
      </c>
      <c r="J14" s="308"/>
      <c r="K14" s="308"/>
      <c r="L14" s="310">
        <v>90528</v>
      </c>
      <c r="M14" s="289"/>
      <c r="N14" s="289"/>
      <c r="O14" s="309">
        <v>24061</v>
      </c>
      <c r="P14" s="309"/>
      <c r="Q14" s="309"/>
      <c r="R14" s="308">
        <f t="shared" si="1"/>
        <v>26.578517143867092</v>
      </c>
      <c r="S14" s="308"/>
      <c r="T14" s="308"/>
    </row>
    <row r="15" spans="1:21" s="91" customFormat="1" ht="17.25" customHeight="1">
      <c r="B15" s="100">
        <v>12</v>
      </c>
      <c r="C15" s="324">
        <v>37661</v>
      </c>
      <c r="D15" s="325"/>
      <c r="E15" s="325"/>
      <c r="F15" s="325">
        <v>14343</v>
      </c>
      <c r="G15" s="325"/>
      <c r="H15" s="325"/>
      <c r="I15" s="322">
        <f t="shared" si="0"/>
        <v>38.084490587079472</v>
      </c>
      <c r="J15" s="322"/>
      <c r="K15" s="322"/>
      <c r="L15" s="310">
        <v>95011</v>
      </c>
      <c r="M15" s="289"/>
      <c r="N15" s="289"/>
      <c r="O15" s="309">
        <v>29116</v>
      </c>
      <c r="P15" s="309"/>
      <c r="Q15" s="309"/>
      <c r="R15" s="322">
        <f t="shared" si="1"/>
        <v>30.64487269895065</v>
      </c>
      <c r="S15" s="322"/>
      <c r="T15" s="322"/>
    </row>
    <row r="16" spans="1:21" s="91" customFormat="1" ht="17.25" customHeight="1">
      <c r="B16" s="116">
        <v>17</v>
      </c>
      <c r="C16" s="310">
        <v>49134</v>
      </c>
      <c r="D16" s="289"/>
      <c r="E16" s="289"/>
      <c r="F16" s="325">
        <v>20892</v>
      </c>
      <c r="G16" s="325"/>
      <c r="H16" s="325"/>
      <c r="I16" s="322">
        <f t="shared" si="0"/>
        <v>42.520454267920385</v>
      </c>
      <c r="J16" s="322"/>
      <c r="K16" s="322"/>
      <c r="L16" s="310">
        <v>120534</v>
      </c>
      <c r="M16" s="289"/>
      <c r="N16" s="289"/>
      <c r="O16" s="289">
        <v>42301</v>
      </c>
      <c r="P16" s="289"/>
      <c r="Q16" s="289"/>
      <c r="R16" s="303">
        <f t="shared" si="1"/>
        <v>35.094662087045982</v>
      </c>
      <c r="S16" s="303"/>
      <c r="T16" s="303"/>
    </row>
    <row r="17" spans="1:22" s="91" customFormat="1" ht="17.25" customHeight="1">
      <c r="B17" s="116">
        <v>22</v>
      </c>
      <c r="C17" s="310">
        <v>54021</v>
      </c>
      <c r="D17" s="289"/>
      <c r="E17" s="289"/>
      <c r="F17" s="325">
        <v>19446</v>
      </c>
      <c r="G17" s="325"/>
      <c r="H17" s="325"/>
      <c r="I17" s="322">
        <f>F17/C17*100</f>
        <v>35.997112234131173</v>
      </c>
      <c r="J17" s="322"/>
      <c r="K17" s="322"/>
      <c r="L17" s="310">
        <v>126235</v>
      </c>
      <c r="M17" s="289"/>
      <c r="N17" s="289"/>
      <c r="O17" s="289">
        <v>35548</v>
      </c>
      <c r="P17" s="289"/>
      <c r="Q17" s="289"/>
      <c r="R17" s="303">
        <f>O17/L17*100</f>
        <v>28.160177446825362</v>
      </c>
      <c r="S17" s="303"/>
      <c r="T17" s="303"/>
    </row>
    <row r="18" spans="1:22" s="91" customFormat="1" ht="17.25" customHeight="1">
      <c r="B18" s="116">
        <v>26</v>
      </c>
      <c r="C18" s="310">
        <v>58217</v>
      </c>
      <c r="D18" s="289"/>
      <c r="E18" s="289"/>
      <c r="F18" s="325">
        <v>19964</v>
      </c>
      <c r="G18" s="325"/>
      <c r="H18" s="325"/>
      <c r="I18" s="322">
        <f>F18/C18*100</f>
        <v>34.292388821134722</v>
      </c>
      <c r="J18" s="322"/>
      <c r="K18" s="322"/>
      <c r="L18" s="310">
        <v>131564</v>
      </c>
      <c r="M18" s="289"/>
      <c r="N18" s="289"/>
      <c r="O18" s="289">
        <v>34654</v>
      </c>
      <c r="P18" s="289"/>
      <c r="Q18" s="289"/>
      <c r="R18" s="303">
        <f>O18/L18*100</f>
        <v>26.340032227661066</v>
      </c>
      <c r="S18" s="303"/>
      <c r="T18" s="303"/>
    </row>
    <row r="19" spans="1:22" s="91" customFormat="1" ht="17.25" customHeight="1">
      <c r="A19" s="117"/>
      <c r="B19" s="116">
        <v>27</v>
      </c>
      <c r="C19" s="310">
        <v>59298</v>
      </c>
      <c r="D19" s="289"/>
      <c r="E19" s="289"/>
      <c r="F19" s="325">
        <v>19720</v>
      </c>
      <c r="G19" s="325"/>
      <c r="H19" s="325"/>
      <c r="I19" s="322">
        <f>F19/C19*100</f>
        <v>33.25575904752268</v>
      </c>
      <c r="J19" s="322"/>
      <c r="K19" s="322"/>
      <c r="L19" s="310">
        <v>131901</v>
      </c>
      <c r="M19" s="289"/>
      <c r="N19" s="289"/>
      <c r="O19" s="289">
        <v>33613</v>
      </c>
      <c r="P19" s="289"/>
      <c r="Q19" s="289"/>
      <c r="R19" s="303">
        <f>O19/L19*100</f>
        <v>25.48350656932093</v>
      </c>
      <c r="S19" s="303"/>
      <c r="T19" s="303"/>
    </row>
    <row r="20" spans="1:22" s="91" customFormat="1" ht="17.25" customHeight="1">
      <c r="A20" s="117"/>
      <c r="B20" s="116">
        <v>28</v>
      </c>
      <c r="C20" s="310">
        <v>60499</v>
      </c>
      <c r="D20" s="289"/>
      <c r="E20" s="289"/>
      <c r="F20" s="325">
        <v>19099</v>
      </c>
      <c r="G20" s="325"/>
      <c r="H20" s="325"/>
      <c r="I20" s="322">
        <f>F20/C20*100</f>
        <v>31.569116844906524</v>
      </c>
      <c r="J20" s="322"/>
      <c r="K20" s="322"/>
      <c r="L20" s="310">
        <v>132409</v>
      </c>
      <c r="M20" s="289"/>
      <c r="N20" s="289"/>
      <c r="O20" s="289">
        <v>31682</v>
      </c>
      <c r="P20" s="289"/>
      <c r="Q20" s="289"/>
      <c r="R20" s="303">
        <f>O20/L20*100</f>
        <v>23.927376537848634</v>
      </c>
      <c r="S20" s="303"/>
      <c r="T20" s="303"/>
    </row>
    <row r="21" spans="1:22" s="13" customFormat="1" ht="17.25" customHeight="1">
      <c r="A21" s="118"/>
      <c r="B21" s="119">
        <v>29</v>
      </c>
      <c r="C21" s="293">
        <v>61658</v>
      </c>
      <c r="D21" s="294"/>
      <c r="E21" s="294"/>
      <c r="F21" s="295">
        <v>19030</v>
      </c>
      <c r="G21" s="295"/>
      <c r="H21" s="295"/>
      <c r="I21" s="332">
        <f>F21/C21*100</f>
        <v>30.863797074183395</v>
      </c>
      <c r="J21" s="332"/>
      <c r="K21" s="332"/>
      <c r="L21" s="293">
        <v>132943</v>
      </c>
      <c r="M21" s="294"/>
      <c r="N21" s="294"/>
      <c r="O21" s="294">
        <v>30651</v>
      </c>
      <c r="P21" s="294"/>
      <c r="Q21" s="294"/>
      <c r="R21" s="333">
        <f>O21/L21*100</f>
        <v>23.055745695523647</v>
      </c>
      <c r="S21" s="333"/>
      <c r="T21" s="333"/>
    </row>
    <row r="22" spans="1:22" ht="15" customHeight="1">
      <c r="C22" s="304"/>
      <c r="D22" s="304"/>
      <c r="E22" s="304"/>
      <c r="F22" s="304"/>
      <c r="G22" s="304"/>
      <c r="H22" s="304"/>
      <c r="L22" s="304"/>
      <c r="M22" s="304"/>
      <c r="N22" s="304"/>
      <c r="O22" s="305"/>
      <c r="P22" s="305"/>
      <c r="Q22" s="85"/>
      <c r="R22" s="85"/>
      <c r="T22" s="85" t="s">
        <v>110</v>
      </c>
    </row>
    <row r="23" spans="1:22" ht="39" customHeight="1">
      <c r="P23" s="85"/>
      <c r="Q23" s="85"/>
      <c r="R23" s="85"/>
      <c r="T23" s="85"/>
    </row>
    <row r="24" spans="1:22" ht="24" customHeight="1">
      <c r="A24" s="296" t="s">
        <v>185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</row>
    <row r="25" spans="1:22" ht="9" customHeight="1"/>
    <row r="26" spans="1:22" ht="16.5" customHeight="1">
      <c r="A26" s="86" t="s">
        <v>136</v>
      </c>
      <c r="C26" s="86"/>
    </row>
    <row r="27" spans="1:22" ht="30.75" customHeight="1">
      <c r="A27" s="297" t="s">
        <v>122</v>
      </c>
      <c r="B27" s="298"/>
      <c r="C27" s="287" t="s">
        <v>43</v>
      </c>
      <c r="D27" s="288"/>
      <c r="E27" s="290" t="s">
        <v>44</v>
      </c>
      <c r="F27" s="291"/>
      <c r="G27" s="290" t="s">
        <v>45</v>
      </c>
      <c r="H27" s="291"/>
      <c r="I27" s="292" t="s">
        <v>89</v>
      </c>
      <c r="J27" s="302"/>
      <c r="K27" s="292" t="s">
        <v>46</v>
      </c>
      <c r="L27" s="291"/>
      <c r="M27" s="290" t="s">
        <v>47</v>
      </c>
      <c r="N27" s="291"/>
      <c r="O27" s="292" t="s">
        <v>48</v>
      </c>
      <c r="P27" s="302"/>
      <c r="Q27" s="300" t="s">
        <v>87</v>
      </c>
      <c r="R27" s="301"/>
      <c r="S27" s="290" t="s">
        <v>49</v>
      </c>
      <c r="T27" s="291"/>
      <c r="U27" s="290" t="s">
        <v>76</v>
      </c>
      <c r="V27" s="299"/>
    </row>
    <row r="28" spans="1:22" ht="17.25" customHeight="1">
      <c r="A28" s="113" t="s">
        <v>183</v>
      </c>
      <c r="B28" s="114">
        <v>30</v>
      </c>
      <c r="C28" s="329">
        <f>SUM(E28:V28)</f>
        <v>7630</v>
      </c>
      <c r="D28" s="330"/>
      <c r="E28" s="331">
        <v>7290</v>
      </c>
      <c r="F28" s="331"/>
      <c r="G28" s="331">
        <v>114</v>
      </c>
      <c r="H28" s="331"/>
      <c r="I28" s="331" t="s">
        <v>103</v>
      </c>
      <c r="J28" s="331"/>
      <c r="K28" s="331" t="s">
        <v>103</v>
      </c>
      <c r="L28" s="331"/>
      <c r="M28" s="331">
        <v>103</v>
      </c>
      <c r="N28" s="331"/>
      <c r="O28" s="331">
        <v>35</v>
      </c>
      <c r="P28" s="331"/>
      <c r="Q28" s="331" t="s">
        <v>103</v>
      </c>
      <c r="R28" s="331"/>
      <c r="S28" s="331">
        <v>88</v>
      </c>
      <c r="T28" s="331"/>
      <c r="U28" s="331" t="s">
        <v>103</v>
      </c>
      <c r="V28" s="331"/>
    </row>
    <row r="29" spans="1:22" ht="17.25" customHeight="1">
      <c r="B29" s="100">
        <v>35</v>
      </c>
      <c r="C29" s="283">
        <f>SUM(E29:V29)</f>
        <v>27415</v>
      </c>
      <c r="D29" s="284"/>
      <c r="E29" s="285">
        <v>25965</v>
      </c>
      <c r="F29" s="285"/>
      <c r="G29" s="285">
        <v>686</v>
      </c>
      <c r="H29" s="285"/>
      <c r="I29" s="285">
        <v>169</v>
      </c>
      <c r="J29" s="285"/>
      <c r="K29" s="285" t="s">
        <v>103</v>
      </c>
      <c r="L29" s="285"/>
      <c r="M29" s="285">
        <v>348</v>
      </c>
      <c r="N29" s="285"/>
      <c r="O29" s="285" t="s">
        <v>103</v>
      </c>
      <c r="P29" s="285"/>
      <c r="Q29" s="285" t="s">
        <v>103</v>
      </c>
      <c r="R29" s="285"/>
      <c r="S29" s="285">
        <v>247</v>
      </c>
      <c r="T29" s="285"/>
      <c r="U29" s="282" t="s">
        <v>103</v>
      </c>
      <c r="V29" s="282"/>
    </row>
    <row r="30" spans="1:22" ht="17.25" customHeight="1">
      <c r="B30" s="100">
        <v>40</v>
      </c>
      <c r="C30" s="283">
        <f>SUM(E30:V30)</f>
        <v>100115</v>
      </c>
      <c r="D30" s="284"/>
      <c r="E30" s="285">
        <v>97161</v>
      </c>
      <c r="F30" s="285"/>
      <c r="G30" s="285">
        <v>1034</v>
      </c>
      <c r="H30" s="285"/>
      <c r="I30" s="285">
        <v>552</v>
      </c>
      <c r="J30" s="285"/>
      <c r="K30" s="285" t="s">
        <v>103</v>
      </c>
      <c r="L30" s="285"/>
      <c r="M30" s="285">
        <v>572</v>
      </c>
      <c r="N30" s="285"/>
      <c r="O30" s="285">
        <v>308</v>
      </c>
      <c r="P30" s="285"/>
      <c r="Q30" s="285" t="s">
        <v>103</v>
      </c>
      <c r="R30" s="285"/>
      <c r="S30" s="285">
        <v>488</v>
      </c>
      <c r="T30" s="285"/>
      <c r="U30" s="282" t="s">
        <v>103</v>
      </c>
      <c r="V30" s="282"/>
    </row>
    <row r="31" spans="1:22" ht="17.25" customHeight="1">
      <c r="B31" s="100">
        <v>45</v>
      </c>
      <c r="C31" s="283">
        <f t="shared" ref="C31:C38" si="2">SUM(E31:V31)</f>
        <v>257104</v>
      </c>
      <c r="D31" s="284"/>
      <c r="E31" s="285">
        <v>249857</v>
      </c>
      <c r="F31" s="285"/>
      <c r="G31" s="285">
        <v>2923</v>
      </c>
      <c r="H31" s="285"/>
      <c r="I31" s="285">
        <v>1126</v>
      </c>
      <c r="J31" s="285"/>
      <c r="K31" s="285" t="s">
        <v>103</v>
      </c>
      <c r="L31" s="285"/>
      <c r="M31" s="285">
        <v>1938</v>
      </c>
      <c r="N31" s="285"/>
      <c r="O31" s="285">
        <v>348</v>
      </c>
      <c r="P31" s="285"/>
      <c r="Q31" s="285" t="s">
        <v>103</v>
      </c>
      <c r="R31" s="285"/>
      <c r="S31" s="285">
        <v>912</v>
      </c>
      <c r="T31" s="285"/>
      <c r="U31" s="282" t="s">
        <v>103</v>
      </c>
      <c r="V31" s="282"/>
    </row>
    <row r="32" spans="1:22" ht="17.25" customHeight="1">
      <c r="B32" s="100">
        <v>50</v>
      </c>
      <c r="C32" s="283">
        <f t="shared" si="2"/>
        <v>673941</v>
      </c>
      <c r="D32" s="284"/>
      <c r="E32" s="285">
        <v>617614</v>
      </c>
      <c r="F32" s="285"/>
      <c r="G32" s="285">
        <v>7138</v>
      </c>
      <c r="H32" s="285"/>
      <c r="I32" s="285">
        <v>4038</v>
      </c>
      <c r="J32" s="285"/>
      <c r="K32" s="285">
        <v>38000</v>
      </c>
      <c r="L32" s="285"/>
      <c r="M32" s="285">
        <v>5320</v>
      </c>
      <c r="N32" s="285"/>
      <c r="O32" s="285">
        <v>816</v>
      </c>
      <c r="P32" s="285"/>
      <c r="Q32" s="285" t="s">
        <v>103</v>
      </c>
      <c r="R32" s="285"/>
      <c r="S32" s="285">
        <v>1015</v>
      </c>
      <c r="T32" s="285"/>
      <c r="U32" s="282" t="s">
        <v>103</v>
      </c>
      <c r="V32" s="282"/>
    </row>
    <row r="33" spans="1:22" ht="17.25" customHeight="1">
      <c r="B33" s="100">
        <v>55</v>
      </c>
      <c r="C33" s="283">
        <f t="shared" si="2"/>
        <v>1458197</v>
      </c>
      <c r="D33" s="284"/>
      <c r="E33" s="285">
        <v>1296506</v>
      </c>
      <c r="F33" s="285"/>
      <c r="G33" s="285">
        <v>9173</v>
      </c>
      <c r="H33" s="285"/>
      <c r="I33" s="285">
        <v>5647</v>
      </c>
      <c r="J33" s="285"/>
      <c r="K33" s="285">
        <v>125047</v>
      </c>
      <c r="L33" s="285"/>
      <c r="M33" s="285">
        <v>17360</v>
      </c>
      <c r="N33" s="285"/>
      <c r="O33" s="285">
        <v>639</v>
      </c>
      <c r="P33" s="285"/>
      <c r="Q33" s="285" t="s">
        <v>103</v>
      </c>
      <c r="R33" s="285"/>
      <c r="S33" s="285">
        <v>3825</v>
      </c>
      <c r="T33" s="285"/>
      <c r="U33" s="282" t="s">
        <v>103</v>
      </c>
      <c r="V33" s="282"/>
    </row>
    <row r="34" spans="1:22" ht="17.25" customHeight="1">
      <c r="B34" s="100">
        <v>60</v>
      </c>
      <c r="C34" s="283">
        <f t="shared" si="2"/>
        <v>1473468</v>
      </c>
      <c r="D34" s="284"/>
      <c r="E34" s="285">
        <v>1298618</v>
      </c>
      <c r="F34" s="285"/>
      <c r="G34" s="285">
        <v>11690</v>
      </c>
      <c r="H34" s="285"/>
      <c r="I34" s="285">
        <v>6748</v>
      </c>
      <c r="J34" s="285"/>
      <c r="K34" s="285">
        <v>136240</v>
      </c>
      <c r="L34" s="285"/>
      <c r="M34" s="285">
        <v>16200</v>
      </c>
      <c r="N34" s="285"/>
      <c r="O34" s="285">
        <v>462</v>
      </c>
      <c r="P34" s="285"/>
      <c r="Q34" s="285" t="s">
        <v>103</v>
      </c>
      <c r="R34" s="285"/>
      <c r="S34" s="285">
        <v>3510</v>
      </c>
      <c r="T34" s="285"/>
      <c r="U34" s="282" t="s">
        <v>103</v>
      </c>
      <c r="V34" s="282"/>
    </row>
    <row r="35" spans="1:22" ht="17.25" customHeight="1">
      <c r="A35" s="115" t="s">
        <v>157</v>
      </c>
      <c r="B35" s="100">
        <v>2</v>
      </c>
      <c r="C35" s="283">
        <f t="shared" si="2"/>
        <v>1954245</v>
      </c>
      <c r="D35" s="284"/>
      <c r="E35" s="285">
        <v>1710038</v>
      </c>
      <c r="F35" s="285"/>
      <c r="G35" s="285">
        <v>21513</v>
      </c>
      <c r="H35" s="285"/>
      <c r="I35" s="285">
        <v>9367</v>
      </c>
      <c r="J35" s="285"/>
      <c r="K35" s="285">
        <v>172515</v>
      </c>
      <c r="L35" s="285"/>
      <c r="M35" s="285">
        <v>21900</v>
      </c>
      <c r="N35" s="285"/>
      <c r="O35" s="285">
        <v>432</v>
      </c>
      <c r="P35" s="285"/>
      <c r="Q35" s="285" t="s">
        <v>103</v>
      </c>
      <c r="R35" s="285"/>
      <c r="S35" s="285">
        <v>18480</v>
      </c>
      <c r="T35" s="285"/>
      <c r="U35" s="282" t="s">
        <v>103</v>
      </c>
      <c r="V35" s="282"/>
    </row>
    <row r="36" spans="1:22" ht="17.25" customHeight="1">
      <c r="B36" s="100">
        <v>7</v>
      </c>
      <c r="C36" s="283">
        <f t="shared" si="2"/>
        <v>2554596</v>
      </c>
      <c r="D36" s="284"/>
      <c r="E36" s="285">
        <v>2246952</v>
      </c>
      <c r="F36" s="285"/>
      <c r="G36" s="285">
        <v>16379</v>
      </c>
      <c r="H36" s="285"/>
      <c r="I36" s="285">
        <v>14154</v>
      </c>
      <c r="J36" s="285"/>
      <c r="K36" s="285">
        <v>203651</v>
      </c>
      <c r="L36" s="285"/>
      <c r="M36" s="285" t="s">
        <v>103</v>
      </c>
      <c r="N36" s="285"/>
      <c r="O36" s="285" t="s">
        <v>103</v>
      </c>
      <c r="P36" s="285"/>
      <c r="Q36" s="285">
        <v>44700</v>
      </c>
      <c r="R36" s="285"/>
      <c r="S36" s="285">
        <v>28760</v>
      </c>
      <c r="T36" s="285"/>
      <c r="U36" s="282" t="s">
        <v>103</v>
      </c>
      <c r="V36" s="282"/>
    </row>
    <row r="37" spans="1:22" s="91" customFormat="1" ht="17.25" customHeight="1">
      <c r="B37" s="100">
        <v>12</v>
      </c>
      <c r="C37" s="283">
        <f t="shared" si="2"/>
        <v>3310086</v>
      </c>
      <c r="D37" s="284"/>
      <c r="E37" s="282">
        <v>2894864</v>
      </c>
      <c r="F37" s="282"/>
      <c r="G37" s="282">
        <v>19115</v>
      </c>
      <c r="H37" s="282"/>
      <c r="I37" s="282">
        <v>16075</v>
      </c>
      <c r="J37" s="282"/>
      <c r="K37" s="282">
        <v>285398</v>
      </c>
      <c r="L37" s="282"/>
      <c r="M37" s="282" t="s">
        <v>103</v>
      </c>
      <c r="N37" s="282"/>
      <c r="O37" s="282" t="s">
        <v>103</v>
      </c>
      <c r="P37" s="282"/>
      <c r="Q37" s="282">
        <v>59400</v>
      </c>
      <c r="R37" s="282"/>
      <c r="S37" s="282">
        <v>35200</v>
      </c>
      <c r="T37" s="282"/>
      <c r="U37" s="282">
        <v>34</v>
      </c>
      <c r="V37" s="282"/>
    </row>
    <row r="38" spans="1:22" s="91" customFormat="1" ht="17.25" customHeight="1">
      <c r="B38" s="100">
        <v>17</v>
      </c>
      <c r="C38" s="283">
        <f t="shared" si="2"/>
        <v>5754264</v>
      </c>
      <c r="D38" s="284"/>
      <c r="E38" s="282">
        <v>5095224</v>
      </c>
      <c r="F38" s="282"/>
      <c r="G38" s="282">
        <v>37031</v>
      </c>
      <c r="H38" s="282"/>
      <c r="I38" s="282">
        <v>22266</v>
      </c>
      <c r="J38" s="282"/>
      <c r="K38" s="282">
        <v>469692</v>
      </c>
      <c r="L38" s="282"/>
      <c r="M38" s="282" t="s">
        <v>103</v>
      </c>
      <c r="N38" s="282"/>
      <c r="O38" s="282" t="s">
        <v>103</v>
      </c>
      <c r="P38" s="282"/>
      <c r="Q38" s="282">
        <v>74100</v>
      </c>
      <c r="R38" s="282"/>
      <c r="S38" s="282">
        <v>55900</v>
      </c>
      <c r="T38" s="282"/>
      <c r="U38" s="282">
        <v>51</v>
      </c>
      <c r="V38" s="282"/>
    </row>
    <row r="39" spans="1:22" s="91" customFormat="1" ht="17.25" customHeight="1">
      <c r="B39" s="116">
        <v>22</v>
      </c>
      <c r="C39" s="283">
        <f>SUM(E39:V39)</f>
        <v>7616431</v>
      </c>
      <c r="D39" s="284"/>
      <c r="E39" s="282">
        <v>6664846</v>
      </c>
      <c r="F39" s="282"/>
      <c r="G39" s="282">
        <v>67820</v>
      </c>
      <c r="H39" s="282"/>
      <c r="I39" s="282">
        <v>25688</v>
      </c>
      <c r="J39" s="282"/>
      <c r="K39" s="282">
        <v>773296</v>
      </c>
      <c r="L39" s="282"/>
      <c r="M39" s="282" t="s">
        <v>103</v>
      </c>
      <c r="N39" s="282"/>
      <c r="O39" s="282" t="s">
        <v>103</v>
      </c>
      <c r="P39" s="282"/>
      <c r="Q39" s="282">
        <v>75831</v>
      </c>
      <c r="R39" s="282"/>
      <c r="S39" s="282">
        <v>8950</v>
      </c>
      <c r="T39" s="282"/>
      <c r="U39" s="282" t="s">
        <v>103</v>
      </c>
      <c r="V39" s="282"/>
    </row>
    <row r="40" spans="1:22" s="91" customFormat="1" ht="17.25" customHeight="1">
      <c r="B40" s="116">
        <v>26</v>
      </c>
      <c r="C40" s="283">
        <f>SUM(E40:V40)</f>
        <v>8612354</v>
      </c>
      <c r="D40" s="284"/>
      <c r="E40" s="282">
        <v>7499711</v>
      </c>
      <c r="F40" s="282"/>
      <c r="G40" s="282">
        <v>71901</v>
      </c>
      <c r="H40" s="282"/>
      <c r="I40" s="282">
        <v>20840</v>
      </c>
      <c r="J40" s="282"/>
      <c r="K40" s="282">
        <v>939620</v>
      </c>
      <c r="L40" s="282"/>
      <c r="M40" s="282" t="s">
        <v>103</v>
      </c>
      <c r="N40" s="282"/>
      <c r="O40" s="282" t="s">
        <v>103</v>
      </c>
      <c r="P40" s="282"/>
      <c r="Q40" s="282">
        <v>71683</v>
      </c>
      <c r="R40" s="282"/>
      <c r="S40" s="282">
        <v>8500</v>
      </c>
      <c r="T40" s="282"/>
      <c r="U40" s="282">
        <v>99</v>
      </c>
      <c r="V40" s="282"/>
    </row>
    <row r="41" spans="1:22" s="91" customFormat="1" ht="17.25" customHeight="1">
      <c r="A41" s="115"/>
      <c r="B41" s="116">
        <v>27</v>
      </c>
      <c r="C41" s="283">
        <f>SUM(E41:V41)</f>
        <v>8996484</v>
      </c>
      <c r="D41" s="284"/>
      <c r="E41" s="282">
        <v>7799224</v>
      </c>
      <c r="F41" s="282"/>
      <c r="G41" s="282">
        <v>74089</v>
      </c>
      <c r="H41" s="282"/>
      <c r="I41" s="282">
        <v>20573</v>
      </c>
      <c r="J41" s="282"/>
      <c r="K41" s="282">
        <v>1026669</v>
      </c>
      <c r="L41" s="282"/>
      <c r="M41" s="282" t="s">
        <v>103</v>
      </c>
      <c r="N41" s="282"/>
      <c r="O41" s="282" t="s">
        <v>103</v>
      </c>
      <c r="P41" s="282"/>
      <c r="Q41" s="282">
        <v>66079</v>
      </c>
      <c r="R41" s="282"/>
      <c r="S41" s="282">
        <v>9850</v>
      </c>
      <c r="T41" s="282"/>
      <c r="U41" s="282" t="s">
        <v>103</v>
      </c>
      <c r="V41" s="282"/>
    </row>
    <row r="42" spans="1:22" s="91" customFormat="1" ht="17.25" customHeight="1">
      <c r="A42" s="115"/>
      <c r="B42" s="116">
        <v>28</v>
      </c>
      <c r="C42" s="283">
        <f>SUM(E42:V42)</f>
        <v>9134450</v>
      </c>
      <c r="D42" s="284"/>
      <c r="E42" s="282">
        <v>7864078</v>
      </c>
      <c r="F42" s="282"/>
      <c r="G42" s="282">
        <v>69503</v>
      </c>
      <c r="H42" s="282"/>
      <c r="I42" s="282">
        <v>20150</v>
      </c>
      <c r="J42" s="282"/>
      <c r="K42" s="282">
        <v>1111502</v>
      </c>
      <c r="L42" s="282"/>
      <c r="M42" s="282" t="s">
        <v>103</v>
      </c>
      <c r="N42" s="282"/>
      <c r="O42" s="282" t="s">
        <v>103</v>
      </c>
      <c r="P42" s="282"/>
      <c r="Q42" s="282">
        <v>60581</v>
      </c>
      <c r="R42" s="282"/>
      <c r="S42" s="282">
        <v>8550</v>
      </c>
      <c r="T42" s="282"/>
      <c r="U42" s="282">
        <v>86</v>
      </c>
      <c r="V42" s="282"/>
    </row>
    <row r="43" spans="1:22" s="13" customFormat="1" ht="17.25" customHeight="1">
      <c r="A43" s="118"/>
      <c r="B43" s="119">
        <v>29</v>
      </c>
      <c r="C43" s="306">
        <f>SUM(E43:V43)</f>
        <v>8949900</v>
      </c>
      <c r="D43" s="307"/>
      <c r="E43" s="286">
        <v>7687460</v>
      </c>
      <c r="F43" s="286"/>
      <c r="G43" s="286">
        <v>66038</v>
      </c>
      <c r="H43" s="286"/>
      <c r="I43" s="286">
        <v>19225</v>
      </c>
      <c r="J43" s="286"/>
      <c r="K43" s="286">
        <v>1112429</v>
      </c>
      <c r="L43" s="286"/>
      <c r="M43" s="286" t="s">
        <v>103</v>
      </c>
      <c r="N43" s="286"/>
      <c r="O43" s="286" t="s">
        <v>103</v>
      </c>
      <c r="P43" s="286"/>
      <c r="Q43" s="286">
        <v>55498</v>
      </c>
      <c r="R43" s="286"/>
      <c r="S43" s="286">
        <v>9250</v>
      </c>
      <c r="T43" s="286"/>
      <c r="U43" s="286">
        <v>0</v>
      </c>
      <c r="V43" s="286"/>
    </row>
    <row r="44" spans="1:22" ht="15" customHeight="1">
      <c r="A44" s="1" t="s">
        <v>135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O44" s="85"/>
      <c r="P44" s="85"/>
      <c r="Q44" s="85"/>
      <c r="V44" s="85" t="s">
        <v>148</v>
      </c>
    </row>
    <row r="45" spans="1:22" ht="15" customHeight="1">
      <c r="A45" s="4" t="s">
        <v>131</v>
      </c>
    </row>
  </sheetData>
  <mergeCells count="282">
    <mergeCell ref="R18:T18"/>
    <mergeCell ref="L18:N18"/>
    <mergeCell ref="F20:H20"/>
    <mergeCell ref="I19:K19"/>
    <mergeCell ref="C19:E19"/>
    <mergeCell ref="C20:E20"/>
    <mergeCell ref="F18:H18"/>
    <mergeCell ref="C18:E18"/>
    <mergeCell ref="O18:Q18"/>
    <mergeCell ref="L19:N19"/>
    <mergeCell ref="L20:N20"/>
    <mergeCell ref="R19:T19"/>
    <mergeCell ref="A1:T1"/>
    <mergeCell ref="R21:T21"/>
    <mergeCell ref="O21:Q21"/>
    <mergeCell ref="R17:T17"/>
    <mergeCell ref="R16:T16"/>
    <mergeCell ref="O16:Q16"/>
    <mergeCell ref="R15:T15"/>
    <mergeCell ref="O14:Q14"/>
    <mergeCell ref="O17:Q17"/>
    <mergeCell ref="R14:T14"/>
    <mergeCell ref="C10:E10"/>
    <mergeCell ref="F13:H13"/>
    <mergeCell ref="F9:H9"/>
    <mergeCell ref="F10:H10"/>
    <mergeCell ref="F11:H11"/>
    <mergeCell ref="C11:E11"/>
    <mergeCell ref="F12:H12"/>
    <mergeCell ref="C12:E12"/>
    <mergeCell ref="C13:E13"/>
    <mergeCell ref="O6:Q6"/>
    <mergeCell ref="O10:Q10"/>
    <mergeCell ref="O11:Q11"/>
    <mergeCell ref="I9:K9"/>
    <mergeCell ref="I11:K11"/>
    <mergeCell ref="S37:T37"/>
    <mergeCell ref="Q29:R29"/>
    <mergeCell ref="Q36:R36"/>
    <mergeCell ref="S33:T33"/>
    <mergeCell ref="Q33:R33"/>
    <mergeCell ref="O35:P35"/>
    <mergeCell ref="S30:T30"/>
    <mergeCell ref="U38:V38"/>
    <mergeCell ref="Q38:R38"/>
    <mergeCell ref="O38:P38"/>
    <mergeCell ref="S31:T31"/>
    <mergeCell ref="S38:T38"/>
    <mergeCell ref="Q37:R37"/>
    <mergeCell ref="O32:P32"/>
    <mergeCell ref="O33:P33"/>
    <mergeCell ref="U30:V30"/>
    <mergeCell ref="O27:P27"/>
    <mergeCell ref="O30:P30"/>
    <mergeCell ref="U28:V28"/>
    <mergeCell ref="Q32:R32"/>
    <mergeCell ref="S32:T32"/>
    <mergeCell ref="G38:H38"/>
    <mergeCell ref="I38:J38"/>
    <mergeCell ref="K38:L38"/>
    <mergeCell ref="O36:P36"/>
    <mergeCell ref="K37:L37"/>
    <mergeCell ref="K28:L28"/>
    <mergeCell ref="S28:T28"/>
    <mergeCell ref="M28:N28"/>
    <mergeCell ref="M27:N27"/>
    <mergeCell ref="I28:J28"/>
    <mergeCell ref="G28:H28"/>
    <mergeCell ref="Q28:R28"/>
    <mergeCell ref="Q30:R30"/>
    <mergeCell ref="Q31:R31"/>
    <mergeCell ref="O28:P28"/>
    <mergeCell ref="I29:J29"/>
    <mergeCell ref="M30:N30"/>
    <mergeCell ref="O31:P31"/>
    <mergeCell ref="G30:H30"/>
    <mergeCell ref="C28:D28"/>
    <mergeCell ref="E28:F28"/>
    <mergeCell ref="C37:D37"/>
    <mergeCell ref="O37:P37"/>
    <mergeCell ref="M32:N32"/>
    <mergeCell ref="O15:Q15"/>
    <mergeCell ref="L17:N17"/>
    <mergeCell ref="L21:N21"/>
    <mergeCell ref="L16:N16"/>
    <mergeCell ref="C16:E16"/>
    <mergeCell ref="F16:H16"/>
    <mergeCell ref="O19:Q19"/>
    <mergeCell ref="I18:K18"/>
    <mergeCell ref="F19:H19"/>
    <mergeCell ref="I20:K20"/>
    <mergeCell ref="I21:K21"/>
    <mergeCell ref="L15:N15"/>
    <mergeCell ref="C32:D32"/>
    <mergeCell ref="E32:F32"/>
    <mergeCell ref="C29:D29"/>
    <mergeCell ref="E31:F31"/>
    <mergeCell ref="C31:D31"/>
    <mergeCell ref="C30:D30"/>
    <mergeCell ref="E29:F29"/>
    <mergeCell ref="L14:N14"/>
    <mergeCell ref="I13:K13"/>
    <mergeCell ref="C14:E14"/>
    <mergeCell ref="O13:Q13"/>
    <mergeCell ref="I14:K14"/>
    <mergeCell ref="I10:K10"/>
    <mergeCell ref="L7:N7"/>
    <mergeCell ref="L6:N6"/>
    <mergeCell ref="I8:K8"/>
    <mergeCell ref="L11:N11"/>
    <mergeCell ref="L12:N12"/>
    <mergeCell ref="L10:N10"/>
    <mergeCell ref="L8:N8"/>
    <mergeCell ref="L9:N9"/>
    <mergeCell ref="O8:Q8"/>
    <mergeCell ref="O9:Q9"/>
    <mergeCell ref="O7:Q7"/>
    <mergeCell ref="A4:B5"/>
    <mergeCell ref="C17:E17"/>
    <mergeCell ref="I17:K17"/>
    <mergeCell ref="C6:E6"/>
    <mergeCell ref="C7:E7"/>
    <mergeCell ref="C8:E8"/>
    <mergeCell ref="F14:H14"/>
    <mergeCell ref="C15:E15"/>
    <mergeCell ref="C9:E9"/>
    <mergeCell ref="C4:K4"/>
    <mergeCell ref="F15:H15"/>
    <mergeCell ref="I7:K7"/>
    <mergeCell ref="F17:H17"/>
    <mergeCell ref="I16:K16"/>
    <mergeCell ref="I15:K15"/>
    <mergeCell ref="F7:H7"/>
    <mergeCell ref="F8:H8"/>
    <mergeCell ref="L4:T4"/>
    <mergeCell ref="R5:T5"/>
    <mergeCell ref="R6:T6"/>
    <mergeCell ref="C5:E5"/>
    <mergeCell ref="I5:K5"/>
    <mergeCell ref="F5:H5"/>
    <mergeCell ref="F6:H6"/>
    <mergeCell ref="I6:K6"/>
    <mergeCell ref="O5:Q5"/>
    <mergeCell ref="L5:N5"/>
    <mergeCell ref="R13:T13"/>
    <mergeCell ref="R10:T10"/>
    <mergeCell ref="R11:T11"/>
    <mergeCell ref="R12:T12"/>
    <mergeCell ref="R7:T7"/>
    <mergeCell ref="R8:T8"/>
    <mergeCell ref="R9:T9"/>
    <mergeCell ref="I12:K12"/>
    <mergeCell ref="O12:Q12"/>
    <mergeCell ref="L13:N13"/>
    <mergeCell ref="C34:D34"/>
    <mergeCell ref="E34:F34"/>
    <mergeCell ref="G34:H34"/>
    <mergeCell ref="U31:V31"/>
    <mergeCell ref="U33:V33"/>
    <mergeCell ref="M29:N29"/>
    <mergeCell ref="O34:P34"/>
    <mergeCell ref="Q34:R34"/>
    <mergeCell ref="C33:D33"/>
    <mergeCell ref="E33:F33"/>
    <mergeCell ref="U29:V29"/>
    <mergeCell ref="S29:T29"/>
    <mergeCell ref="O29:P29"/>
    <mergeCell ref="G31:H31"/>
    <mergeCell ref="G32:H32"/>
    <mergeCell ref="U32:V32"/>
    <mergeCell ref="G29:H29"/>
    <mergeCell ref="I32:J32"/>
    <mergeCell ref="G33:H33"/>
    <mergeCell ref="I33:J33"/>
    <mergeCell ref="E30:F30"/>
    <mergeCell ref="K30:L30"/>
    <mergeCell ref="K31:L31"/>
    <mergeCell ref="K29:L29"/>
    <mergeCell ref="U43:V43"/>
    <mergeCell ref="U34:V34"/>
    <mergeCell ref="S34:T34"/>
    <mergeCell ref="U37:V37"/>
    <mergeCell ref="U35:V35"/>
    <mergeCell ref="Q35:R35"/>
    <mergeCell ref="S36:T36"/>
    <mergeCell ref="U36:V36"/>
    <mergeCell ref="G36:H36"/>
    <mergeCell ref="M35:N35"/>
    <mergeCell ref="Q43:R43"/>
    <mergeCell ref="S35:T35"/>
    <mergeCell ref="M37:N37"/>
    <mergeCell ref="U40:V40"/>
    <mergeCell ref="M40:N40"/>
    <mergeCell ref="O40:P40"/>
    <mergeCell ref="Q40:R40"/>
    <mergeCell ref="S39:T39"/>
    <mergeCell ref="U39:V39"/>
    <mergeCell ref="M39:N39"/>
    <mergeCell ref="S40:T40"/>
    <mergeCell ref="M36:N36"/>
    <mergeCell ref="O43:P43"/>
    <mergeCell ref="S43:T43"/>
    <mergeCell ref="C43:D43"/>
    <mergeCell ref="E43:F43"/>
    <mergeCell ref="G43:H43"/>
    <mergeCell ref="I43:J43"/>
    <mergeCell ref="G37:H37"/>
    <mergeCell ref="K35:L35"/>
    <mergeCell ref="C36:D36"/>
    <mergeCell ref="E36:F36"/>
    <mergeCell ref="I35:J35"/>
    <mergeCell ref="C35:D35"/>
    <mergeCell ref="C38:D38"/>
    <mergeCell ref="E38:F38"/>
    <mergeCell ref="E35:F35"/>
    <mergeCell ref="C39:D39"/>
    <mergeCell ref="E37:F37"/>
    <mergeCell ref="I37:J37"/>
    <mergeCell ref="G35:H35"/>
    <mergeCell ref="K40:L40"/>
    <mergeCell ref="C40:D40"/>
    <mergeCell ref="E40:F40"/>
    <mergeCell ref="E39:F39"/>
    <mergeCell ref="K43:L43"/>
    <mergeCell ref="I40:J40"/>
    <mergeCell ref="G41:H41"/>
    <mergeCell ref="Q39:R39"/>
    <mergeCell ref="K39:L39"/>
    <mergeCell ref="O39:P39"/>
    <mergeCell ref="G39:H39"/>
    <mergeCell ref="Q41:R41"/>
    <mergeCell ref="C27:D27"/>
    <mergeCell ref="O20:Q20"/>
    <mergeCell ref="E27:F27"/>
    <mergeCell ref="G27:H27"/>
    <mergeCell ref="K27:L27"/>
    <mergeCell ref="C21:E21"/>
    <mergeCell ref="F21:H21"/>
    <mergeCell ref="A24:V24"/>
    <mergeCell ref="A27:B27"/>
    <mergeCell ref="U27:V27"/>
    <mergeCell ref="S27:T27"/>
    <mergeCell ref="Q27:R27"/>
    <mergeCell ref="I27:J27"/>
    <mergeCell ref="R20:T20"/>
    <mergeCell ref="C22:E22"/>
    <mergeCell ref="F22:H22"/>
    <mergeCell ref="L22:N22"/>
    <mergeCell ref="O22:P22"/>
    <mergeCell ref="G40:H40"/>
    <mergeCell ref="I30:J30"/>
    <mergeCell ref="I41:J41"/>
    <mergeCell ref="M43:N43"/>
    <mergeCell ref="K41:L41"/>
    <mergeCell ref="K32:L32"/>
    <mergeCell ref="M41:N41"/>
    <mergeCell ref="I34:J34"/>
    <mergeCell ref="K33:L33"/>
    <mergeCell ref="K34:L34"/>
    <mergeCell ref="I31:J31"/>
    <mergeCell ref="I39:J39"/>
    <mergeCell ref="I36:J36"/>
    <mergeCell ref="K36:L36"/>
    <mergeCell ref="M31:N31"/>
    <mergeCell ref="M38:N38"/>
    <mergeCell ref="M34:N34"/>
    <mergeCell ref="M33:N33"/>
    <mergeCell ref="S42:T42"/>
    <mergeCell ref="U42:V42"/>
    <mergeCell ref="U41:V41"/>
    <mergeCell ref="C42:D42"/>
    <mergeCell ref="E42:F42"/>
    <mergeCell ref="G42:H42"/>
    <mergeCell ref="I42:J42"/>
    <mergeCell ref="K42:L42"/>
    <mergeCell ref="M42:N42"/>
    <mergeCell ref="Q42:R42"/>
    <mergeCell ref="O42:P42"/>
    <mergeCell ref="O41:P41"/>
    <mergeCell ref="S41:T41"/>
    <mergeCell ref="C41:D41"/>
    <mergeCell ref="E41:F41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tabSelected="1" zoomScaleNormal="100" workbookViewId="0">
      <selection activeCell="E25" sqref="E25"/>
    </sheetView>
  </sheetViews>
  <sheetFormatPr defaultRowHeight="13.5"/>
  <cols>
    <col min="1" max="1" width="8.125" style="66" customWidth="1"/>
    <col min="2" max="49" width="1.25" style="66" customWidth="1"/>
    <col min="50" max="50" width="9.125" style="66" hidden="1" customWidth="1"/>
    <col min="51" max="51" width="0" style="66" hidden="1" customWidth="1"/>
    <col min="52" max="54" width="9" style="66" hidden="1" customWidth="1"/>
    <col min="55" max="71" width="1.25" style="66" customWidth="1"/>
    <col min="72" max="16384" width="9" style="66"/>
  </cols>
  <sheetData>
    <row r="1" spans="1:71" ht="24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</row>
    <row r="2" spans="1:71" ht="9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</row>
    <row r="3" spans="1:71" ht="16.5" customHeight="1">
      <c r="A3" s="33" t="s">
        <v>137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16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16" t="s">
        <v>86</v>
      </c>
    </row>
    <row r="4" spans="1:71" ht="18.75" customHeight="1">
      <c r="A4" s="346" t="s">
        <v>119</v>
      </c>
      <c r="B4" s="369" t="s">
        <v>84</v>
      </c>
      <c r="C4" s="370"/>
      <c r="D4" s="370"/>
      <c r="E4" s="370"/>
      <c r="F4" s="370"/>
      <c r="G4" s="370"/>
      <c r="H4" s="370"/>
      <c r="I4" s="370"/>
      <c r="J4" s="371"/>
      <c r="K4" s="212" t="s">
        <v>91</v>
      </c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</row>
    <row r="5" spans="1:71" ht="20.25" customHeight="1">
      <c r="A5" s="347"/>
      <c r="B5" s="373" t="s">
        <v>118</v>
      </c>
      <c r="C5" s="374"/>
      <c r="D5" s="374"/>
      <c r="E5" s="374"/>
      <c r="F5" s="374"/>
      <c r="G5" s="374"/>
      <c r="H5" s="374"/>
      <c r="I5" s="374"/>
      <c r="J5" s="375"/>
      <c r="K5" s="202" t="s">
        <v>85</v>
      </c>
      <c r="L5" s="380"/>
      <c r="M5" s="380"/>
      <c r="N5" s="380"/>
      <c r="O5" s="380"/>
      <c r="P5" s="380"/>
      <c r="Q5" s="380"/>
      <c r="R5" s="384" t="s">
        <v>95</v>
      </c>
      <c r="S5" s="385"/>
      <c r="T5" s="385"/>
      <c r="U5" s="385"/>
      <c r="V5" s="385"/>
      <c r="W5" s="385"/>
      <c r="X5" s="386"/>
      <c r="Y5" s="381" t="s">
        <v>94</v>
      </c>
      <c r="Z5" s="382"/>
      <c r="AA5" s="382"/>
      <c r="AB5" s="382"/>
      <c r="AC5" s="382"/>
      <c r="AD5" s="382"/>
      <c r="AE5" s="382"/>
      <c r="AF5" s="334" t="s">
        <v>79</v>
      </c>
      <c r="AG5" s="334"/>
      <c r="AH5" s="334"/>
      <c r="AI5" s="334"/>
      <c r="AJ5" s="334"/>
      <c r="AK5" s="334"/>
      <c r="AL5" s="334"/>
      <c r="AM5" s="334" t="s">
        <v>80</v>
      </c>
      <c r="AN5" s="334"/>
      <c r="AO5" s="334"/>
      <c r="AP5" s="334"/>
      <c r="AQ5" s="334"/>
      <c r="AR5" s="334"/>
      <c r="AS5" s="334"/>
      <c r="AT5" s="195" t="s">
        <v>81</v>
      </c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334" t="s">
        <v>82</v>
      </c>
      <c r="BG5" s="334"/>
      <c r="BH5" s="334"/>
      <c r="BI5" s="334"/>
      <c r="BJ5" s="334"/>
      <c r="BK5" s="334"/>
      <c r="BL5" s="334"/>
      <c r="BM5" s="204" t="s">
        <v>83</v>
      </c>
      <c r="BN5" s="195"/>
      <c r="BO5" s="195"/>
      <c r="BP5" s="195"/>
      <c r="BQ5" s="195"/>
      <c r="BR5" s="195"/>
      <c r="BS5" s="195"/>
    </row>
    <row r="6" spans="1:71" ht="18.75" customHeight="1">
      <c r="A6" s="40" t="s">
        <v>151</v>
      </c>
      <c r="B6" s="376">
        <v>11837</v>
      </c>
      <c r="C6" s="335"/>
      <c r="D6" s="335"/>
      <c r="E6" s="335"/>
      <c r="F6" s="335"/>
      <c r="G6" s="335"/>
      <c r="H6" s="335"/>
      <c r="I6" s="335"/>
      <c r="J6" s="335"/>
      <c r="K6" s="387">
        <f>SUM(R6:BS6)</f>
        <v>1026</v>
      </c>
      <c r="L6" s="388"/>
      <c r="M6" s="388"/>
      <c r="N6" s="388"/>
      <c r="O6" s="388"/>
      <c r="P6" s="388"/>
      <c r="Q6" s="388"/>
      <c r="R6" s="335">
        <v>107</v>
      </c>
      <c r="S6" s="335"/>
      <c r="T6" s="335"/>
      <c r="U6" s="335"/>
      <c r="V6" s="335"/>
      <c r="W6" s="335"/>
      <c r="X6" s="335"/>
      <c r="Y6" s="372" t="s">
        <v>103</v>
      </c>
      <c r="Z6" s="372"/>
      <c r="AA6" s="372"/>
      <c r="AB6" s="372"/>
      <c r="AC6" s="372"/>
      <c r="AD6" s="372"/>
      <c r="AE6" s="372"/>
      <c r="AF6" s="335">
        <v>258</v>
      </c>
      <c r="AG6" s="335"/>
      <c r="AH6" s="335"/>
      <c r="AI6" s="335"/>
      <c r="AJ6" s="335"/>
      <c r="AK6" s="335"/>
      <c r="AL6" s="335"/>
      <c r="AM6" s="335">
        <v>236</v>
      </c>
      <c r="AN6" s="335"/>
      <c r="AO6" s="335"/>
      <c r="AP6" s="335"/>
      <c r="AQ6" s="335"/>
      <c r="AR6" s="335"/>
      <c r="AS6" s="335"/>
      <c r="AT6" s="335">
        <v>117</v>
      </c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>
        <v>177</v>
      </c>
      <c r="BG6" s="335"/>
      <c r="BH6" s="335"/>
      <c r="BI6" s="335"/>
      <c r="BJ6" s="335"/>
      <c r="BK6" s="335"/>
      <c r="BL6" s="335"/>
      <c r="BM6" s="335">
        <v>131</v>
      </c>
      <c r="BN6" s="335"/>
      <c r="BO6" s="335"/>
      <c r="BP6" s="335"/>
      <c r="BQ6" s="335"/>
      <c r="BR6" s="335"/>
      <c r="BS6" s="335"/>
    </row>
    <row r="7" spans="1:71" ht="18.75" customHeight="1">
      <c r="A7" s="65">
        <v>17</v>
      </c>
      <c r="B7" s="338">
        <v>18983</v>
      </c>
      <c r="C7" s="339"/>
      <c r="D7" s="339"/>
      <c r="E7" s="339"/>
      <c r="F7" s="339"/>
      <c r="G7" s="339"/>
      <c r="H7" s="339"/>
      <c r="I7" s="339"/>
      <c r="J7" s="339"/>
      <c r="K7" s="340">
        <f>SUM(R7:BS7)</f>
        <v>2299</v>
      </c>
      <c r="L7" s="341"/>
      <c r="M7" s="341"/>
      <c r="N7" s="341"/>
      <c r="O7" s="341"/>
      <c r="P7" s="341"/>
      <c r="Q7" s="341"/>
      <c r="R7" s="339">
        <v>313</v>
      </c>
      <c r="S7" s="339"/>
      <c r="T7" s="339"/>
      <c r="U7" s="339"/>
      <c r="V7" s="339"/>
      <c r="W7" s="339"/>
      <c r="X7" s="339"/>
      <c r="Y7" s="383" t="s">
        <v>103</v>
      </c>
      <c r="Z7" s="383"/>
      <c r="AA7" s="383"/>
      <c r="AB7" s="383"/>
      <c r="AC7" s="383"/>
      <c r="AD7" s="383"/>
      <c r="AE7" s="383"/>
      <c r="AF7" s="339">
        <v>777</v>
      </c>
      <c r="AG7" s="339"/>
      <c r="AH7" s="339"/>
      <c r="AI7" s="339"/>
      <c r="AJ7" s="339"/>
      <c r="AK7" s="339"/>
      <c r="AL7" s="339"/>
      <c r="AM7" s="339">
        <v>369</v>
      </c>
      <c r="AN7" s="339"/>
      <c r="AO7" s="339"/>
      <c r="AP7" s="339"/>
      <c r="AQ7" s="339"/>
      <c r="AR7" s="339"/>
      <c r="AS7" s="339"/>
      <c r="AT7" s="339">
        <v>339</v>
      </c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>
        <v>290</v>
      </c>
      <c r="BG7" s="339"/>
      <c r="BH7" s="339"/>
      <c r="BI7" s="339"/>
      <c r="BJ7" s="339"/>
      <c r="BK7" s="339"/>
      <c r="BL7" s="339"/>
      <c r="BM7" s="339">
        <v>211</v>
      </c>
      <c r="BN7" s="339"/>
      <c r="BO7" s="339"/>
      <c r="BP7" s="339"/>
      <c r="BQ7" s="339"/>
      <c r="BR7" s="339"/>
      <c r="BS7" s="339"/>
    </row>
    <row r="8" spans="1:71" ht="18.75" customHeight="1">
      <c r="A8" s="65">
        <v>22</v>
      </c>
      <c r="B8" s="338">
        <v>22157</v>
      </c>
      <c r="C8" s="339"/>
      <c r="D8" s="339"/>
      <c r="E8" s="339"/>
      <c r="F8" s="339"/>
      <c r="G8" s="339"/>
      <c r="H8" s="339"/>
      <c r="I8" s="339"/>
      <c r="J8" s="339"/>
      <c r="K8" s="340">
        <f>SUM(R8:BS8)</f>
        <v>2815</v>
      </c>
      <c r="L8" s="341"/>
      <c r="M8" s="341"/>
      <c r="N8" s="341"/>
      <c r="O8" s="341"/>
      <c r="P8" s="341"/>
      <c r="Q8" s="341"/>
      <c r="R8" s="339">
        <v>357</v>
      </c>
      <c r="S8" s="339"/>
      <c r="T8" s="339"/>
      <c r="U8" s="339"/>
      <c r="V8" s="339"/>
      <c r="W8" s="339"/>
      <c r="X8" s="339"/>
      <c r="Y8" s="339">
        <v>334</v>
      </c>
      <c r="Z8" s="339"/>
      <c r="AA8" s="339"/>
      <c r="AB8" s="339"/>
      <c r="AC8" s="339"/>
      <c r="AD8" s="339"/>
      <c r="AE8" s="339"/>
      <c r="AF8" s="339">
        <v>581</v>
      </c>
      <c r="AG8" s="339"/>
      <c r="AH8" s="339"/>
      <c r="AI8" s="339"/>
      <c r="AJ8" s="339"/>
      <c r="AK8" s="339"/>
      <c r="AL8" s="339"/>
      <c r="AM8" s="339">
        <v>506</v>
      </c>
      <c r="AN8" s="339"/>
      <c r="AO8" s="339"/>
      <c r="AP8" s="339"/>
      <c r="AQ8" s="339"/>
      <c r="AR8" s="339"/>
      <c r="AS8" s="339"/>
      <c r="AT8" s="339">
        <v>389</v>
      </c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>
        <v>339</v>
      </c>
      <c r="BG8" s="339"/>
      <c r="BH8" s="339"/>
      <c r="BI8" s="339"/>
      <c r="BJ8" s="339"/>
      <c r="BK8" s="339"/>
      <c r="BL8" s="339"/>
      <c r="BM8" s="339">
        <v>309</v>
      </c>
      <c r="BN8" s="339"/>
      <c r="BO8" s="339"/>
      <c r="BP8" s="339"/>
      <c r="BQ8" s="339"/>
      <c r="BR8" s="339"/>
      <c r="BS8" s="339"/>
    </row>
    <row r="9" spans="1:71" ht="18.75" customHeight="1">
      <c r="A9" s="65">
        <v>26</v>
      </c>
      <c r="B9" s="338">
        <v>26649</v>
      </c>
      <c r="C9" s="339"/>
      <c r="D9" s="339"/>
      <c r="E9" s="339"/>
      <c r="F9" s="339"/>
      <c r="G9" s="339"/>
      <c r="H9" s="339"/>
      <c r="I9" s="339"/>
      <c r="J9" s="339"/>
      <c r="K9" s="340">
        <f>R9+Y9+AF9+AM9+AT9+BF9+BM9</f>
        <v>3644</v>
      </c>
      <c r="L9" s="341"/>
      <c r="M9" s="341"/>
      <c r="N9" s="341"/>
      <c r="O9" s="341"/>
      <c r="P9" s="341"/>
      <c r="Q9" s="341"/>
      <c r="R9" s="339">
        <v>315</v>
      </c>
      <c r="S9" s="339"/>
      <c r="T9" s="339"/>
      <c r="U9" s="339"/>
      <c r="V9" s="339"/>
      <c r="W9" s="339"/>
      <c r="X9" s="339"/>
      <c r="Y9" s="339">
        <v>468</v>
      </c>
      <c r="Z9" s="339"/>
      <c r="AA9" s="339"/>
      <c r="AB9" s="339"/>
      <c r="AC9" s="339"/>
      <c r="AD9" s="339"/>
      <c r="AE9" s="339"/>
      <c r="AF9" s="339">
        <v>776</v>
      </c>
      <c r="AG9" s="339"/>
      <c r="AH9" s="339"/>
      <c r="AI9" s="339"/>
      <c r="AJ9" s="339"/>
      <c r="AK9" s="339"/>
      <c r="AL9" s="339"/>
      <c r="AM9" s="339">
        <v>756</v>
      </c>
      <c r="AN9" s="339"/>
      <c r="AO9" s="339"/>
      <c r="AP9" s="339"/>
      <c r="AQ9" s="339"/>
      <c r="AR9" s="339"/>
      <c r="AS9" s="339"/>
      <c r="AT9" s="339">
        <v>539</v>
      </c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>
        <v>494</v>
      </c>
      <c r="BG9" s="339"/>
      <c r="BH9" s="339"/>
      <c r="BI9" s="339"/>
      <c r="BJ9" s="339"/>
      <c r="BK9" s="339"/>
      <c r="BL9" s="339"/>
      <c r="BM9" s="339">
        <v>296</v>
      </c>
      <c r="BN9" s="339"/>
      <c r="BO9" s="339"/>
      <c r="BP9" s="339"/>
      <c r="BQ9" s="339"/>
      <c r="BR9" s="339"/>
      <c r="BS9" s="339"/>
    </row>
    <row r="10" spans="1:71" ht="18.75" customHeight="1">
      <c r="A10" s="65">
        <v>27</v>
      </c>
      <c r="B10" s="338">
        <v>27526</v>
      </c>
      <c r="C10" s="339"/>
      <c r="D10" s="339"/>
      <c r="E10" s="339"/>
      <c r="F10" s="339"/>
      <c r="G10" s="339"/>
      <c r="H10" s="339"/>
      <c r="I10" s="339"/>
      <c r="J10" s="339"/>
      <c r="K10" s="340">
        <f>R10+Y10+AF10+AM10+AT10+BF10+BM10</f>
        <v>3827</v>
      </c>
      <c r="L10" s="341"/>
      <c r="M10" s="341"/>
      <c r="N10" s="341"/>
      <c r="O10" s="341"/>
      <c r="P10" s="341"/>
      <c r="Q10" s="341"/>
      <c r="R10" s="339">
        <v>346</v>
      </c>
      <c r="S10" s="339"/>
      <c r="T10" s="339"/>
      <c r="U10" s="339"/>
      <c r="V10" s="339"/>
      <c r="W10" s="339"/>
      <c r="X10" s="339"/>
      <c r="Y10" s="339">
        <v>514</v>
      </c>
      <c r="Z10" s="339"/>
      <c r="AA10" s="339"/>
      <c r="AB10" s="339"/>
      <c r="AC10" s="339"/>
      <c r="AD10" s="339"/>
      <c r="AE10" s="339"/>
      <c r="AF10" s="339">
        <v>851</v>
      </c>
      <c r="AG10" s="339"/>
      <c r="AH10" s="339"/>
      <c r="AI10" s="339"/>
      <c r="AJ10" s="339"/>
      <c r="AK10" s="339"/>
      <c r="AL10" s="339"/>
      <c r="AM10" s="339">
        <v>794</v>
      </c>
      <c r="AN10" s="339"/>
      <c r="AO10" s="339"/>
      <c r="AP10" s="339"/>
      <c r="AQ10" s="339"/>
      <c r="AR10" s="339"/>
      <c r="AS10" s="339"/>
      <c r="AT10" s="339">
        <v>560</v>
      </c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>
        <v>483</v>
      </c>
      <c r="BG10" s="339"/>
      <c r="BH10" s="339"/>
      <c r="BI10" s="339"/>
      <c r="BJ10" s="339"/>
      <c r="BK10" s="339"/>
      <c r="BL10" s="339"/>
      <c r="BM10" s="339">
        <v>279</v>
      </c>
      <c r="BN10" s="339"/>
      <c r="BO10" s="339"/>
      <c r="BP10" s="339"/>
      <c r="BQ10" s="339"/>
      <c r="BR10" s="339"/>
      <c r="BS10" s="339"/>
    </row>
    <row r="11" spans="1:71" ht="18.75" customHeight="1">
      <c r="A11" s="65">
        <v>28</v>
      </c>
      <c r="B11" s="338">
        <v>28507</v>
      </c>
      <c r="C11" s="339"/>
      <c r="D11" s="339"/>
      <c r="E11" s="339"/>
      <c r="F11" s="339"/>
      <c r="G11" s="339"/>
      <c r="H11" s="339"/>
      <c r="I11" s="339"/>
      <c r="J11" s="379"/>
      <c r="K11" s="340">
        <f>R11+Y11+AF11+AM11+AT11+BF11+BM11</f>
        <v>3993</v>
      </c>
      <c r="L11" s="341"/>
      <c r="M11" s="341"/>
      <c r="N11" s="341"/>
      <c r="O11" s="341"/>
      <c r="P11" s="341"/>
      <c r="Q11" s="341"/>
      <c r="R11" s="339">
        <v>329</v>
      </c>
      <c r="S11" s="339"/>
      <c r="T11" s="339"/>
      <c r="U11" s="339"/>
      <c r="V11" s="339"/>
      <c r="W11" s="339"/>
      <c r="X11" s="339"/>
      <c r="Y11" s="339">
        <v>563</v>
      </c>
      <c r="Z11" s="339"/>
      <c r="AA11" s="339"/>
      <c r="AB11" s="339"/>
      <c r="AC11" s="339"/>
      <c r="AD11" s="339"/>
      <c r="AE11" s="339"/>
      <c r="AF11" s="339">
        <v>875</v>
      </c>
      <c r="AG11" s="339"/>
      <c r="AH11" s="339"/>
      <c r="AI11" s="339"/>
      <c r="AJ11" s="339"/>
      <c r="AK11" s="339"/>
      <c r="AL11" s="339"/>
      <c r="AM11" s="339">
        <v>843</v>
      </c>
      <c r="AN11" s="339"/>
      <c r="AO11" s="339"/>
      <c r="AP11" s="339"/>
      <c r="AQ11" s="339"/>
      <c r="AR11" s="339"/>
      <c r="AS11" s="339"/>
      <c r="AT11" s="339">
        <v>586</v>
      </c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>
        <v>517</v>
      </c>
      <c r="BG11" s="339"/>
      <c r="BH11" s="339"/>
      <c r="BI11" s="339"/>
      <c r="BJ11" s="339"/>
      <c r="BK11" s="339"/>
      <c r="BL11" s="339"/>
      <c r="BM11" s="339">
        <v>280</v>
      </c>
      <c r="BN11" s="339"/>
      <c r="BO11" s="339"/>
      <c r="BP11" s="339"/>
      <c r="BQ11" s="339"/>
      <c r="BR11" s="339"/>
      <c r="BS11" s="339"/>
    </row>
    <row r="12" spans="1:71" s="33" customFormat="1" ht="18.75" customHeight="1">
      <c r="A12" s="108">
        <v>29</v>
      </c>
      <c r="B12" s="336">
        <v>29264</v>
      </c>
      <c r="C12" s="337"/>
      <c r="D12" s="337"/>
      <c r="E12" s="337"/>
      <c r="F12" s="337"/>
      <c r="G12" s="337"/>
      <c r="H12" s="337"/>
      <c r="I12" s="337"/>
      <c r="J12" s="337"/>
      <c r="K12" s="348">
        <f>R12+Y12+AF12+AM12+AT12+BF12+BM12</f>
        <v>4167</v>
      </c>
      <c r="L12" s="349"/>
      <c r="M12" s="349"/>
      <c r="N12" s="349"/>
      <c r="O12" s="349"/>
      <c r="P12" s="349"/>
      <c r="Q12" s="349"/>
      <c r="R12" s="337">
        <v>332</v>
      </c>
      <c r="S12" s="337"/>
      <c r="T12" s="337"/>
      <c r="U12" s="337"/>
      <c r="V12" s="337"/>
      <c r="W12" s="337"/>
      <c r="X12" s="337"/>
      <c r="Y12" s="337">
        <v>596</v>
      </c>
      <c r="Z12" s="337"/>
      <c r="AA12" s="337"/>
      <c r="AB12" s="337"/>
      <c r="AC12" s="337"/>
      <c r="AD12" s="337"/>
      <c r="AE12" s="337"/>
      <c r="AF12" s="337">
        <v>896</v>
      </c>
      <c r="AG12" s="337"/>
      <c r="AH12" s="337"/>
      <c r="AI12" s="337"/>
      <c r="AJ12" s="337"/>
      <c r="AK12" s="337"/>
      <c r="AL12" s="337"/>
      <c r="AM12" s="337">
        <v>871</v>
      </c>
      <c r="AN12" s="337"/>
      <c r="AO12" s="337"/>
      <c r="AP12" s="337"/>
      <c r="AQ12" s="337"/>
      <c r="AR12" s="337"/>
      <c r="AS12" s="337"/>
      <c r="AT12" s="337">
        <v>621</v>
      </c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>
        <v>546</v>
      </c>
      <c r="BG12" s="337"/>
      <c r="BH12" s="337"/>
      <c r="BI12" s="337"/>
      <c r="BJ12" s="337"/>
      <c r="BK12" s="337"/>
      <c r="BL12" s="337"/>
      <c r="BM12" s="337">
        <v>305</v>
      </c>
      <c r="BN12" s="337"/>
      <c r="BO12" s="337"/>
      <c r="BP12" s="337"/>
      <c r="BQ12" s="337"/>
      <c r="BR12" s="337"/>
      <c r="BS12" s="337"/>
    </row>
    <row r="13" spans="1:71" ht="16.5" customHeight="1">
      <c r="A13" s="9" t="s">
        <v>130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16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16" t="s">
        <v>92</v>
      </c>
    </row>
    <row r="14" spans="1:71" s="91" customFormat="1" ht="39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</row>
    <row r="15" spans="1:71" ht="24">
      <c r="A15" s="164" t="s">
        <v>187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</row>
    <row r="16" spans="1:71" ht="9" customHeight="1"/>
    <row r="17" spans="1:71" ht="16.5" customHeight="1">
      <c r="A17" s="66" t="s">
        <v>138</v>
      </c>
    </row>
    <row r="18" spans="1:71" ht="27.75" customHeight="1">
      <c r="A18" s="109" t="s">
        <v>119</v>
      </c>
      <c r="B18" s="358" t="s">
        <v>88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60"/>
      <c r="M18" s="395" t="s">
        <v>93</v>
      </c>
      <c r="N18" s="396"/>
      <c r="O18" s="396"/>
      <c r="P18" s="396"/>
      <c r="Q18" s="396"/>
      <c r="R18" s="396"/>
      <c r="S18" s="396"/>
      <c r="T18" s="396"/>
      <c r="U18" s="397"/>
      <c r="V18" s="395" t="s">
        <v>156</v>
      </c>
      <c r="W18" s="396"/>
      <c r="X18" s="396"/>
      <c r="Y18" s="396"/>
      <c r="Z18" s="396"/>
      <c r="AA18" s="396"/>
      <c r="AB18" s="396"/>
      <c r="AC18" s="396"/>
      <c r="AD18" s="397"/>
      <c r="AE18" s="395" t="s">
        <v>120</v>
      </c>
      <c r="AF18" s="396"/>
      <c r="AG18" s="396"/>
      <c r="AH18" s="396"/>
      <c r="AI18" s="396"/>
      <c r="AJ18" s="396"/>
      <c r="AK18" s="396"/>
      <c r="AL18" s="396"/>
      <c r="AM18" s="397"/>
      <c r="AN18" s="398" t="s">
        <v>98</v>
      </c>
      <c r="AO18" s="399"/>
      <c r="AP18" s="399"/>
      <c r="AQ18" s="399"/>
      <c r="AR18" s="399"/>
      <c r="AS18" s="399"/>
      <c r="AT18" s="399"/>
      <c r="AU18" s="399"/>
      <c r="AV18" s="400"/>
      <c r="AW18" s="395" t="s">
        <v>99</v>
      </c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7"/>
      <c r="BK18" s="393" t="s">
        <v>121</v>
      </c>
      <c r="BL18" s="394"/>
      <c r="BM18" s="394"/>
      <c r="BN18" s="394"/>
      <c r="BO18" s="394"/>
      <c r="BP18" s="394"/>
      <c r="BQ18" s="394"/>
      <c r="BR18" s="394"/>
      <c r="BS18" s="394"/>
    </row>
    <row r="19" spans="1:71" ht="19.5" customHeight="1">
      <c r="A19" s="110" t="s">
        <v>152</v>
      </c>
      <c r="B19" s="361">
        <f t="shared" ref="B19:B25" si="0">SUM(M19:BS19)</f>
        <v>1427579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89">
        <v>451787</v>
      </c>
      <c r="N19" s="389"/>
      <c r="O19" s="389"/>
      <c r="P19" s="389"/>
      <c r="Q19" s="389"/>
      <c r="R19" s="389"/>
      <c r="S19" s="389"/>
      <c r="T19" s="389"/>
      <c r="U19" s="389"/>
      <c r="V19" s="378" t="s">
        <v>169</v>
      </c>
      <c r="W19" s="378"/>
      <c r="X19" s="378"/>
      <c r="Y19" s="378"/>
      <c r="Z19" s="378"/>
      <c r="AA19" s="378"/>
      <c r="AB19" s="378"/>
      <c r="AC19" s="378"/>
      <c r="AD19" s="378"/>
      <c r="AE19" s="389">
        <v>969145</v>
      </c>
      <c r="AF19" s="389"/>
      <c r="AG19" s="389"/>
      <c r="AH19" s="389"/>
      <c r="AI19" s="389"/>
      <c r="AJ19" s="389"/>
      <c r="AK19" s="389"/>
      <c r="AL19" s="389"/>
      <c r="AM19" s="389"/>
      <c r="AN19" s="378" t="s">
        <v>170</v>
      </c>
      <c r="AO19" s="378"/>
      <c r="AP19" s="378"/>
      <c r="AQ19" s="378"/>
      <c r="AR19" s="378"/>
      <c r="AS19" s="378"/>
      <c r="AT19" s="378"/>
      <c r="AU19" s="378"/>
      <c r="AV19" s="378"/>
      <c r="AW19" s="389">
        <v>6647</v>
      </c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92" t="s">
        <v>170</v>
      </c>
      <c r="BL19" s="392"/>
      <c r="BM19" s="392"/>
      <c r="BN19" s="392"/>
      <c r="BO19" s="392"/>
      <c r="BP19" s="392"/>
      <c r="BQ19" s="392"/>
      <c r="BR19" s="392"/>
      <c r="BS19" s="392"/>
    </row>
    <row r="20" spans="1:71" s="91" customFormat="1" ht="19.5" customHeight="1">
      <c r="A20" s="111">
        <v>17</v>
      </c>
      <c r="B20" s="354">
        <f t="shared" si="0"/>
        <v>3223929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3">
        <v>1596212</v>
      </c>
      <c r="N20" s="353"/>
      <c r="O20" s="353"/>
      <c r="P20" s="353"/>
      <c r="Q20" s="353"/>
      <c r="R20" s="353"/>
      <c r="S20" s="353"/>
      <c r="T20" s="353"/>
      <c r="U20" s="353"/>
      <c r="V20" s="390" t="s">
        <v>169</v>
      </c>
      <c r="W20" s="390"/>
      <c r="X20" s="390"/>
      <c r="Y20" s="390"/>
      <c r="Z20" s="390"/>
      <c r="AA20" s="390"/>
      <c r="AB20" s="390"/>
      <c r="AC20" s="390"/>
      <c r="AD20" s="390"/>
      <c r="AE20" s="353">
        <v>1561022</v>
      </c>
      <c r="AF20" s="353"/>
      <c r="AG20" s="353"/>
      <c r="AH20" s="353"/>
      <c r="AI20" s="353"/>
      <c r="AJ20" s="353"/>
      <c r="AK20" s="353"/>
      <c r="AL20" s="353"/>
      <c r="AM20" s="353"/>
      <c r="AN20" s="390" t="s">
        <v>170</v>
      </c>
      <c r="AO20" s="390"/>
      <c r="AP20" s="390"/>
      <c r="AQ20" s="390"/>
      <c r="AR20" s="390"/>
      <c r="AS20" s="390"/>
      <c r="AT20" s="390"/>
      <c r="AU20" s="390"/>
      <c r="AV20" s="390"/>
      <c r="AW20" s="353">
        <v>23494</v>
      </c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45">
        <v>43201</v>
      </c>
      <c r="BL20" s="345"/>
      <c r="BM20" s="345"/>
      <c r="BN20" s="345"/>
      <c r="BO20" s="345"/>
      <c r="BP20" s="345"/>
      <c r="BQ20" s="345"/>
      <c r="BR20" s="345"/>
      <c r="BS20" s="345"/>
    </row>
    <row r="21" spans="1:71" s="91" customFormat="1" ht="19.5" customHeight="1">
      <c r="A21" s="111">
        <v>22</v>
      </c>
      <c r="B21" s="354">
        <f t="shared" si="0"/>
        <v>4021422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3">
        <v>1853448</v>
      </c>
      <c r="N21" s="353"/>
      <c r="O21" s="353"/>
      <c r="P21" s="353"/>
      <c r="Q21" s="353"/>
      <c r="R21" s="353"/>
      <c r="S21" s="353"/>
      <c r="T21" s="353"/>
      <c r="U21" s="353"/>
      <c r="V21" s="353">
        <v>333508</v>
      </c>
      <c r="W21" s="353"/>
      <c r="X21" s="353"/>
      <c r="Y21" s="353"/>
      <c r="Z21" s="353"/>
      <c r="AA21" s="353"/>
      <c r="AB21" s="353"/>
      <c r="AC21" s="353"/>
      <c r="AD21" s="353"/>
      <c r="AE21" s="353">
        <v>1606903</v>
      </c>
      <c r="AF21" s="353"/>
      <c r="AG21" s="353"/>
      <c r="AH21" s="353"/>
      <c r="AI21" s="353"/>
      <c r="AJ21" s="353"/>
      <c r="AK21" s="353"/>
      <c r="AL21" s="353"/>
      <c r="AM21" s="353"/>
      <c r="AN21" s="390">
        <v>10416</v>
      </c>
      <c r="AO21" s="390"/>
      <c r="AP21" s="390"/>
      <c r="AQ21" s="390"/>
      <c r="AR21" s="390"/>
      <c r="AS21" s="390"/>
      <c r="AT21" s="390"/>
      <c r="AU21" s="390"/>
      <c r="AV21" s="390"/>
      <c r="AW21" s="353">
        <v>65694</v>
      </c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45">
        <v>151453</v>
      </c>
      <c r="BL21" s="345"/>
      <c r="BM21" s="345"/>
      <c r="BN21" s="345"/>
      <c r="BO21" s="345"/>
      <c r="BP21" s="345"/>
      <c r="BQ21" s="345"/>
      <c r="BR21" s="345"/>
      <c r="BS21" s="345"/>
    </row>
    <row r="22" spans="1:71" s="91" customFormat="1" ht="19.5" customHeight="1">
      <c r="A22" s="111">
        <v>26</v>
      </c>
      <c r="B22" s="354">
        <f>SUM(M22:BS22)</f>
        <v>5363587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3">
        <v>2467365</v>
      </c>
      <c r="N22" s="353"/>
      <c r="O22" s="353"/>
      <c r="P22" s="353"/>
      <c r="Q22" s="353"/>
      <c r="R22" s="353"/>
      <c r="S22" s="353"/>
      <c r="T22" s="353"/>
      <c r="U22" s="353"/>
      <c r="V22" s="353">
        <v>595968</v>
      </c>
      <c r="W22" s="353"/>
      <c r="X22" s="353"/>
      <c r="Y22" s="353"/>
      <c r="Z22" s="353"/>
      <c r="AA22" s="353"/>
      <c r="AB22" s="353"/>
      <c r="AC22" s="353"/>
      <c r="AD22" s="353"/>
      <c r="AE22" s="353">
        <v>1946384</v>
      </c>
      <c r="AF22" s="353"/>
      <c r="AG22" s="353"/>
      <c r="AH22" s="353"/>
      <c r="AI22" s="353"/>
      <c r="AJ22" s="353"/>
      <c r="AK22" s="353"/>
      <c r="AL22" s="353"/>
      <c r="AM22" s="353"/>
      <c r="AN22" s="390">
        <v>10592</v>
      </c>
      <c r="AO22" s="390"/>
      <c r="AP22" s="390"/>
      <c r="AQ22" s="390"/>
      <c r="AR22" s="390"/>
      <c r="AS22" s="390"/>
      <c r="AT22" s="390"/>
      <c r="AU22" s="390"/>
      <c r="AV22" s="390"/>
      <c r="AW22" s="353">
        <v>94984</v>
      </c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45">
        <v>248294</v>
      </c>
      <c r="BL22" s="345"/>
      <c r="BM22" s="345"/>
      <c r="BN22" s="345"/>
      <c r="BO22" s="345"/>
      <c r="BP22" s="345"/>
      <c r="BQ22" s="345"/>
      <c r="BR22" s="345"/>
      <c r="BS22" s="345"/>
    </row>
    <row r="23" spans="1:71" s="91" customFormat="1" ht="19.5" customHeight="1">
      <c r="A23" s="111">
        <v>27</v>
      </c>
      <c r="B23" s="354">
        <f t="shared" si="0"/>
        <v>5701007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3">
        <v>2716773</v>
      </c>
      <c r="N23" s="353"/>
      <c r="O23" s="353"/>
      <c r="P23" s="353"/>
      <c r="Q23" s="353"/>
      <c r="R23" s="353"/>
      <c r="S23" s="353"/>
      <c r="T23" s="353"/>
      <c r="U23" s="353"/>
      <c r="V23" s="353">
        <v>579703</v>
      </c>
      <c r="W23" s="353"/>
      <c r="X23" s="353"/>
      <c r="Y23" s="353"/>
      <c r="Z23" s="353"/>
      <c r="AA23" s="353"/>
      <c r="AB23" s="353"/>
      <c r="AC23" s="353"/>
      <c r="AD23" s="353"/>
      <c r="AE23" s="353">
        <v>2031915</v>
      </c>
      <c r="AF23" s="353"/>
      <c r="AG23" s="353"/>
      <c r="AH23" s="353"/>
      <c r="AI23" s="353"/>
      <c r="AJ23" s="353"/>
      <c r="AK23" s="353"/>
      <c r="AL23" s="353"/>
      <c r="AM23" s="353"/>
      <c r="AN23" s="353">
        <v>12725</v>
      </c>
      <c r="AO23" s="353"/>
      <c r="AP23" s="353"/>
      <c r="AQ23" s="353"/>
      <c r="AR23" s="353"/>
      <c r="AS23" s="353"/>
      <c r="AT23" s="353"/>
      <c r="AU23" s="353"/>
      <c r="AV23" s="353"/>
      <c r="AW23" s="353">
        <v>113206</v>
      </c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45">
        <v>246685</v>
      </c>
      <c r="BL23" s="345"/>
      <c r="BM23" s="345"/>
      <c r="BN23" s="345"/>
      <c r="BO23" s="345"/>
      <c r="BP23" s="345"/>
      <c r="BQ23" s="345"/>
      <c r="BR23" s="345"/>
      <c r="BS23" s="345"/>
    </row>
    <row r="24" spans="1:71" ht="19.5" customHeight="1">
      <c r="A24" s="111">
        <v>28</v>
      </c>
      <c r="B24" s="354">
        <f t="shared" si="0"/>
        <v>5684556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3">
        <v>2404195</v>
      </c>
      <c r="N24" s="353"/>
      <c r="O24" s="353"/>
      <c r="P24" s="353"/>
      <c r="Q24" s="353"/>
      <c r="R24" s="353"/>
      <c r="S24" s="353"/>
      <c r="T24" s="353"/>
      <c r="U24" s="353"/>
      <c r="V24" s="353">
        <v>857010</v>
      </c>
      <c r="W24" s="353"/>
      <c r="X24" s="353"/>
      <c r="Y24" s="353"/>
      <c r="Z24" s="353"/>
      <c r="AA24" s="353"/>
      <c r="AB24" s="353"/>
      <c r="AC24" s="353"/>
      <c r="AD24" s="353"/>
      <c r="AE24" s="353">
        <v>2055304</v>
      </c>
      <c r="AF24" s="353"/>
      <c r="AG24" s="353"/>
      <c r="AH24" s="353"/>
      <c r="AI24" s="353"/>
      <c r="AJ24" s="353"/>
      <c r="AK24" s="353"/>
      <c r="AL24" s="353"/>
      <c r="AM24" s="353"/>
      <c r="AN24" s="353">
        <v>6406</v>
      </c>
      <c r="AO24" s="353"/>
      <c r="AP24" s="353"/>
      <c r="AQ24" s="353"/>
      <c r="AR24" s="353"/>
      <c r="AS24" s="353"/>
      <c r="AT24" s="353"/>
      <c r="AU24" s="353"/>
      <c r="AV24" s="353"/>
      <c r="AW24" s="353">
        <v>120947</v>
      </c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45">
        <v>240694</v>
      </c>
      <c r="BL24" s="345"/>
      <c r="BM24" s="345"/>
      <c r="BN24" s="345"/>
      <c r="BO24" s="345"/>
      <c r="BP24" s="345"/>
      <c r="BQ24" s="345"/>
      <c r="BR24" s="345"/>
      <c r="BS24" s="345"/>
    </row>
    <row r="25" spans="1:71" s="13" customFormat="1" ht="19.5" customHeight="1">
      <c r="A25" s="108">
        <v>29</v>
      </c>
      <c r="B25" s="356">
        <f t="shared" si="0"/>
        <v>5991235</v>
      </c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2">
        <v>2374664</v>
      </c>
      <c r="N25" s="352"/>
      <c r="O25" s="352"/>
      <c r="P25" s="352"/>
      <c r="Q25" s="352"/>
      <c r="R25" s="352"/>
      <c r="S25" s="352"/>
      <c r="T25" s="352"/>
      <c r="U25" s="352"/>
      <c r="V25" s="352">
        <v>948252</v>
      </c>
      <c r="W25" s="352"/>
      <c r="X25" s="352"/>
      <c r="Y25" s="352"/>
      <c r="Z25" s="352"/>
      <c r="AA25" s="352"/>
      <c r="AB25" s="352"/>
      <c r="AC25" s="352"/>
      <c r="AD25" s="352"/>
      <c r="AE25" s="352">
        <v>2260169</v>
      </c>
      <c r="AF25" s="352"/>
      <c r="AG25" s="352"/>
      <c r="AH25" s="352"/>
      <c r="AI25" s="352"/>
      <c r="AJ25" s="352"/>
      <c r="AK25" s="352"/>
      <c r="AL25" s="352"/>
      <c r="AM25" s="352"/>
      <c r="AN25" s="377">
        <v>22584</v>
      </c>
      <c r="AO25" s="377"/>
      <c r="AP25" s="377"/>
      <c r="AQ25" s="377"/>
      <c r="AR25" s="377"/>
      <c r="AS25" s="377"/>
      <c r="AT25" s="377"/>
      <c r="AU25" s="377"/>
      <c r="AV25" s="377"/>
      <c r="AW25" s="352">
        <v>133915</v>
      </c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403">
        <v>251651</v>
      </c>
      <c r="BL25" s="403"/>
      <c r="BM25" s="403"/>
      <c r="BN25" s="403"/>
      <c r="BO25" s="403"/>
      <c r="BP25" s="403"/>
      <c r="BQ25" s="403"/>
      <c r="BR25" s="403"/>
      <c r="BS25" s="403"/>
    </row>
    <row r="26" spans="1:71" ht="16.5" customHeight="1">
      <c r="A26" s="4" t="s">
        <v>130</v>
      </c>
      <c r="AW26" s="85"/>
      <c r="BS26" s="85" t="s">
        <v>92</v>
      </c>
    </row>
    <row r="27" spans="1:71" ht="39" customHeight="1"/>
    <row r="28" spans="1:71" ht="24">
      <c r="A28" s="296" t="s">
        <v>188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</row>
    <row r="29" spans="1:71" ht="9" customHeight="1"/>
    <row r="30" spans="1:71" ht="16.5" customHeight="1">
      <c r="A30" s="86" t="s">
        <v>136</v>
      </c>
    </row>
    <row r="31" spans="1:71" ht="18.75" customHeight="1">
      <c r="A31" s="350" t="s">
        <v>116</v>
      </c>
      <c r="B31" s="401" t="s">
        <v>50</v>
      </c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311" t="s">
        <v>51</v>
      </c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26"/>
      <c r="AS31" s="402" t="s">
        <v>52</v>
      </c>
      <c r="AT31" s="402"/>
      <c r="AU31" s="402"/>
      <c r="AV31" s="402"/>
      <c r="AW31" s="402"/>
      <c r="AX31" s="402"/>
      <c r="AY31" s="402"/>
      <c r="AZ31" s="402"/>
      <c r="BA31" s="402"/>
      <c r="BB31" s="402"/>
      <c r="BC31" s="402"/>
      <c r="BD31" s="402"/>
      <c r="BE31" s="402"/>
      <c r="BF31" s="402"/>
      <c r="BG31" s="402"/>
      <c r="BH31" s="402"/>
      <c r="BI31" s="402"/>
      <c r="BJ31" s="402"/>
      <c r="BK31" s="402"/>
      <c r="BL31" s="402"/>
      <c r="BM31" s="402"/>
      <c r="BN31" s="402"/>
      <c r="BO31" s="402"/>
      <c r="BP31" s="402"/>
      <c r="BQ31" s="402"/>
      <c r="BR31" s="402"/>
      <c r="BS31" s="402"/>
    </row>
    <row r="32" spans="1:71" ht="18.75" customHeight="1">
      <c r="A32" s="351"/>
      <c r="B32" s="313" t="s">
        <v>53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65" t="s">
        <v>54</v>
      </c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 t="s">
        <v>53</v>
      </c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 t="s">
        <v>54</v>
      </c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 t="s">
        <v>53</v>
      </c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14" t="s">
        <v>54</v>
      </c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</row>
    <row r="33" spans="1:71" ht="18.75" customHeight="1">
      <c r="A33" s="98" t="s">
        <v>77</v>
      </c>
      <c r="B33" s="344">
        <v>1181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>
        <v>375558</v>
      </c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66">
        <v>250</v>
      </c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>
        <v>113016</v>
      </c>
      <c r="AI33" s="367"/>
      <c r="AJ33" s="367"/>
      <c r="AK33" s="367"/>
      <c r="AL33" s="367"/>
      <c r="AM33" s="367"/>
      <c r="AN33" s="367"/>
      <c r="AO33" s="367"/>
      <c r="AP33" s="367"/>
      <c r="AQ33" s="367"/>
      <c r="AR33" s="404"/>
      <c r="AS33" s="364" t="s">
        <v>168</v>
      </c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405" t="s">
        <v>168</v>
      </c>
      <c r="BJ33" s="405"/>
      <c r="BK33" s="405"/>
      <c r="BL33" s="405"/>
      <c r="BM33" s="405"/>
      <c r="BN33" s="405"/>
      <c r="BO33" s="405"/>
      <c r="BP33" s="405"/>
      <c r="BQ33" s="405"/>
      <c r="BR33" s="405"/>
      <c r="BS33" s="405"/>
    </row>
    <row r="34" spans="1:71" s="91" customFormat="1" ht="18.75" customHeight="1">
      <c r="A34" s="98" t="s">
        <v>117</v>
      </c>
      <c r="B34" s="344">
        <v>241</v>
      </c>
      <c r="C34" s="345"/>
      <c r="D34" s="345"/>
      <c r="E34" s="345"/>
      <c r="F34" s="345"/>
      <c r="G34" s="345"/>
      <c r="H34" s="345"/>
      <c r="I34" s="345"/>
      <c r="J34" s="345"/>
      <c r="K34" s="345"/>
      <c r="L34" s="345">
        <v>69553</v>
      </c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63" t="s">
        <v>168</v>
      </c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 t="s">
        <v>145</v>
      </c>
      <c r="AI34" s="364"/>
      <c r="AJ34" s="364"/>
      <c r="AK34" s="364"/>
      <c r="AL34" s="364"/>
      <c r="AM34" s="364"/>
      <c r="AN34" s="364"/>
      <c r="AO34" s="364"/>
      <c r="AP34" s="364"/>
      <c r="AQ34" s="364"/>
      <c r="AR34" s="368"/>
      <c r="AS34" s="345">
        <v>329</v>
      </c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>
        <v>309265</v>
      </c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</row>
    <row r="35" spans="1:71" s="91" customFormat="1" ht="18.75" customHeight="1">
      <c r="A35" s="88">
        <v>12</v>
      </c>
      <c r="B35" s="344">
        <v>98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>
        <v>26104</v>
      </c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63" t="s">
        <v>103</v>
      </c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 t="s">
        <v>103</v>
      </c>
      <c r="AI35" s="364"/>
      <c r="AJ35" s="364"/>
      <c r="AK35" s="364"/>
      <c r="AL35" s="364"/>
      <c r="AM35" s="364"/>
      <c r="AN35" s="364"/>
      <c r="AO35" s="364"/>
      <c r="AP35" s="364"/>
      <c r="AQ35" s="364"/>
      <c r="AR35" s="368"/>
      <c r="AS35" s="345">
        <v>384</v>
      </c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>
        <v>362239</v>
      </c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</row>
    <row r="36" spans="1:71" s="91" customFormat="1" ht="18.75" customHeight="1">
      <c r="A36" s="88">
        <v>17</v>
      </c>
      <c r="B36" s="344">
        <v>27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>
        <v>6363</v>
      </c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63" t="s">
        <v>103</v>
      </c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 t="s">
        <v>103</v>
      </c>
      <c r="AI36" s="364"/>
      <c r="AJ36" s="364"/>
      <c r="AK36" s="364"/>
      <c r="AL36" s="364"/>
      <c r="AM36" s="364"/>
      <c r="AN36" s="364"/>
      <c r="AO36" s="364"/>
      <c r="AP36" s="364"/>
      <c r="AQ36" s="364"/>
      <c r="AR36" s="368"/>
      <c r="AS36" s="345">
        <v>614</v>
      </c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>
        <v>557712</v>
      </c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</row>
    <row r="37" spans="1:71" s="91" customFormat="1" ht="18.75" customHeight="1">
      <c r="A37" s="88">
        <v>22</v>
      </c>
      <c r="B37" s="344">
        <v>3</v>
      </c>
      <c r="C37" s="345"/>
      <c r="D37" s="345"/>
      <c r="E37" s="345"/>
      <c r="F37" s="345"/>
      <c r="G37" s="345"/>
      <c r="H37" s="345"/>
      <c r="I37" s="345"/>
      <c r="J37" s="345"/>
      <c r="K37" s="345"/>
      <c r="L37" s="345">
        <v>1217</v>
      </c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63" t="s">
        <v>103</v>
      </c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 t="s">
        <v>103</v>
      </c>
      <c r="AI37" s="364"/>
      <c r="AJ37" s="364"/>
      <c r="AK37" s="364"/>
      <c r="AL37" s="364"/>
      <c r="AM37" s="364"/>
      <c r="AN37" s="364"/>
      <c r="AO37" s="364"/>
      <c r="AP37" s="364"/>
      <c r="AQ37" s="364"/>
      <c r="AR37" s="368"/>
      <c r="AS37" s="345">
        <v>694</v>
      </c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/>
      <c r="BG37" s="345"/>
      <c r="BH37" s="345"/>
      <c r="BI37" s="345">
        <v>623385</v>
      </c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</row>
    <row r="38" spans="1:71" s="91" customFormat="1" ht="18.75" customHeight="1">
      <c r="A38" s="88">
        <v>26</v>
      </c>
      <c r="B38" s="344">
        <v>1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>
        <v>395</v>
      </c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63" t="s">
        <v>103</v>
      </c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 t="s">
        <v>103</v>
      </c>
      <c r="AI38" s="364"/>
      <c r="AJ38" s="364"/>
      <c r="AK38" s="364"/>
      <c r="AL38" s="364"/>
      <c r="AM38" s="364"/>
      <c r="AN38" s="364"/>
      <c r="AO38" s="364"/>
      <c r="AP38" s="364"/>
      <c r="AQ38" s="364"/>
      <c r="AR38" s="368"/>
      <c r="AS38" s="345">
        <v>770</v>
      </c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345"/>
      <c r="BH38" s="345"/>
      <c r="BI38" s="345">
        <v>670212</v>
      </c>
      <c r="BJ38" s="345"/>
      <c r="BK38" s="345"/>
      <c r="BL38" s="345"/>
      <c r="BM38" s="345"/>
      <c r="BN38" s="345"/>
      <c r="BO38" s="345"/>
      <c r="BP38" s="345"/>
      <c r="BQ38" s="345"/>
      <c r="BR38" s="345"/>
      <c r="BS38" s="345"/>
    </row>
    <row r="39" spans="1:71" s="91" customFormat="1" ht="18.75" customHeight="1">
      <c r="A39" s="88">
        <v>27</v>
      </c>
      <c r="B39" s="363" t="s">
        <v>103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 t="s">
        <v>103</v>
      </c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3" t="s">
        <v>103</v>
      </c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 t="s">
        <v>103</v>
      </c>
      <c r="AI39" s="364"/>
      <c r="AJ39" s="364"/>
      <c r="AK39" s="364"/>
      <c r="AL39" s="364"/>
      <c r="AM39" s="364"/>
      <c r="AN39" s="364"/>
      <c r="AO39" s="364"/>
      <c r="AP39" s="364"/>
      <c r="AQ39" s="364"/>
      <c r="AR39" s="368"/>
      <c r="AS39" s="345">
        <v>787</v>
      </c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>
        <v>690785</v>
      </c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</row>
    <row r="40" spans="1:71" ht="18.75" customHeight="1">
      <c r="A40" s="88">
        <v>28</v>
      </c>
      <c r="B40" s="363" t="s">
        <v>103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 t="s">
        <v>103</v>
      </c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3" t="s">
        <v>103</v>
      </c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 t="s">
        <v>103</v>
      </c>
      <c r="AI40" s="364"/>
      <c r="AJ40" s="364"/>
      <c r="AK40" s="364"/>
      <c r="AL40" s="364"/>
      <c r="AM40" s="364"/>
      <c r="AN40" s="364"/>
      <c r="AO40" s="364"/>
      <c r="AP40" s="364"/>
      <c r="AQ40" s="364"/>
      <c r="AR40" s="368"/>
      <c r="AS40" s="345">
        <v>833</v>
      </c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>
        <v>729302</v>
      </c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</row>
    <row r="41" spans="1:71" s="13" customFormat="1" ht="18.75" customHeight="1">
      <c r="A41" s="112">
        <v>29</v>
      </c>
      <c r="B41" s="342" t="s">
        <v>103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 t="s">
        <v>103</v>
      </c>
      <c r="M41" s="343"/>
      <c r="N41" s="343"/>
      <c r="O41" s="343"/>
      <c r="P41" s="343"/>
      <c r="Q41" s="343"/>
      <c r="R41" s="343"/>
      <c r="S41" s="343"/>
      <c r="T41" s="343"/>
      <c r="U41" s="343"/>
      <c r="V41" s="391"/>
      <c r="W41" s="342" t="s">
        <v>103</v>
      </c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 t="s">
        <v>103</v>
      </c>
      <c r="AI41" s="343"/>
      <c r="AJ41" s="343"/>
      <c r="AK41" s="343"/>
      <c r="AL41" s="343"/>
      <c r="AM41" s="343"/>
      <c r="AN41" s="343"/>
      <c r="AO41" s="343"/>
      <c r="AP41" s="343"/>
      <c r="AQ41" s="343"/>
      <c r="AR41" s="391"/>
      <c r="AS41" s="403">
        <v>848</v>
      </c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>
        <v>738417</v>
      </c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</row>
    <row r="42" spans="1:71" ht="16.5" customHeight="1">
      <c r="A42" s="1" t="s">
        <v>113</v>
      </c>
      <c r="AW42" s="85"/>
      <c r="BS42" s="85" t="s">
        <v>134</v>
      </c>
    </row>
    <row r="43" spans="1:71" ht="16.5" customHeight="1">
      <c r="A43" s="1" t="s">
        <v>132</v>
      </c>
    </row>
  </sheetData>
  <mergeCells count="198">
    <mergeCell ref="BI41:BS41"/>
    <mergeCell ref="BI39:BS39"/>
    <mergeCell ref="BI37:BS37"/>
    <mergeCell ref="BK24:BS24"/>
    <mergeCell ref="AN24:AV24"/>
    <mergeCell ref="AH41:AR41"/>
    <mergeCell ref="AH37:AR37"/>
    <mergeCell ref="AH38:AR38"/>
    <mergeCell ref="AH39:AR39"/>
    <mergeCell ref="AH33:AR33"/>
    <mergeCell ref="AH34:AR34"/>
    <mergeCell ref="BI40:BS40"/>
    <mergeCell ref="BI33:BS33"/>
    <mergeCell ref="BI34:BS34"/>
    <mergeCell ref="BI38:BS38"/>
    <mergeCell ref="BK25:BS25"/>
    <mergeCell ref="AW24:BJ24"/>
    <mergeCell ref="BI35:BS35"/>
    <mergeCell ref="BI36:BS36"/>
    <mergeCell ref="A28:BS28"/>
    <mergeCell ref="W31:AR31"/>
    <mergeCell ref="AS31:BS31"/>
    <mergeCell ref="BI32:BS32"/>
    <mergeCell ref="AS32:BH32"/>
    <mergeCell ref="B31:V31"/>
    <mergeCell ref="R9:X9"/>
    <mergeCell ref="AF11:AL11"/>
    <mergeCell ref="B9:J9"/>
    <mergeCell ref="AS41:BH41"/>
    <mergeCell ref="AS37:BH37"/>
    <mergeCell ref="AS38:BH38"/>
    <mergeCell ref="AS39:BH39"/>
    <mergeCell ref="AS40:BH40"/>
    <mergeCell ref="AW22:BJ22"/>
    <mergeCell ref="AE23:AM23"/>
    <mergeCell ref="AN23:AV23"/>
    <mergeCell ref="AW23:BJ23"/>
    <mergeCell ref="M18:U18"/>
    <mergeCell ref="V18:AD18"/>
    <mergeCell ref="M22:U22"/>
    <mergeCell ref="M23:U23"/>
    <mergeCell ref="AW19:BJ19"/>
    <mergeCell ref="AN21:AV21"/>
    <mergeCell ref="AW25:BJ25"/>
    <mergeCell ref="AS33:BH33"/>
    <mergeCell ref="AS34:BH34"/>
    <mergeCell ref="AS35:BH35"/>
    <mergeCell ref="AS36:BH36"/>
    <mergeCell ref="BK19:BS19"/>
    <mergeCell ref="BK18:BS18"/>
    <mergeCell ref="AE20:AM20"/>
    <mergeCell ref="AN20:AV20"/>
    <mergeCell ref="AW20:BJ20"/>
    <mergeCell ref="V23:AD23"/>
    <mergeCell ref="BF12:BL12"/>
    <mergeCell ref="BF8:BL8"/>
    <mergeCell ref="AT8:BE8"/>
    <mergeCell ref="Y12:AE12"/>
    <mergeCell ref="AE18:AM18"/>
    <mergeCell ref="AN18:AV18"/>
    <mergeCell ref="AW18:BJ18"/>
    <mergeCell ref="BK21:BS21"/>
    <mergeCell ref="AM12:AS12"/>
    <mergeCell ref="BK22:BS22"/>
    <mergeCell ref="BK23:BS23"/>
    <mergeCell ref="A1:BS1"/>
    <mergeCell ref="L41:V41"/>
    <mergeCell ref="L33:V33"/>
    <mergeCell ref="L34:V34"/>
    <mergeCell ref="L35:V35"/>
    <mergeCell ref="BM6:BS6"/>
    <mergeCell ref="BM7:BS7"/>
    <mergeCell ref="BF6:BL6"/>
    <mergeCell ref="BF7:BL7"/>
    <mergeCell ref="A15:BS15"/>
    <mergeCell ref="Y8:AE8"/>
    <mergeCell ref="R8:X8"/>
    <mergeCell ref="Y10:AE10"/>
    <mergeCell ref="BF10:BL10"/>
    <mergeCell ref="R11:X11"/>
    <mergeCell ref="Y11:AE11"/>
    <mergeCell ref="BM10:BS10"/>
    <mergeCell ref="BM11:BS11"/>
    <mergeCell ref="W41:AG41"/>
    <mergeCell ref="W37:AG37"/>
    <mergeCell ref="W38:AG38"/>
    <mergeCell ref="K4:BS4"/>
    <mergeCell ref="BM12:BS12"/>
    <mergeCell ref="L32:V32"/>
    <mergeCell ref="M19:U19"/>
    <mergeCell ref="M20:U20"/>
    <mergeCell ref="AT12:BE12"/>
    <mergeCell ref="M24:U24"/>
    <mergeCell ref="V19:AD19"/>
    <mergeCell ref="AE19:AM19"/>
    <mergeCell ref="V25:AD25"/>
    <mergeCell ref="AE25:AM25"/>
    <mergeCell ref="V21:AD21"/>
    <mergeCell ref="AE21:AM21"/>
    <mergeCell ref="V20:AD20"/>
    <mergeCell ref="AE24:AM24"/>
    <mergeCell ref="V24:AD24"/>
    <mergeCell ref="AW21:BJ21"/>
    <mergeCell ref="V22:AD22"/>
    <mergeCell ref="AE22:AM22"/>
    <mergeCell ref="AN22:AV22"/>
    <mergeCell ref="B4:J4"/>
    <mergeCell ref="B10:J10"/>
    <mergeCell ref="Y9:AE9"/>
    <mergeCell ref="Y6:AE6"/>
    <mergeCell ref="B5:J5"/>
    <mergeCell ref="K8:Q8"/>
    <mergeCell ref="B6:J6"/>
    <mergeCell ref="BK20:BS20"/>
    <mergeCell ref="AN25:AV25"/>
    <mergeCell ref="AN19:AV19"/>
    <mergeCell ref="B11:J11"/>
    <mergeCell ref="K5:Q5"/>
    <mergeCell ref="Y5:AE5"/>
    <mergeCell ref="Y7:AE7"/>
    <mergeCell ref="AT7:BE7"/>
    <mergeCell ref="AF8:AL8"/>
    <mergeCell ref="AM8:AS8"/>
    <mergeCell ref="AF12:AL12"/>
    <mergeCell ref="AT9:BE9"/>
    <mergeCell ref="AM6:AS6"/>
    <mergeCell ref="AM7:AS7"/>
    <mergeCell ref="BM8:BS8"/>
    <mergeCell ref="R5:X5"/>
    <mergeCell ref="K6:Q6"/>
    <mergeCell ref="B40:K40"/>
    <mergeCell ref="B33:K33"/>
    <mergeCell ref="B34:K34"/>
    <mergeCell ref="B32:K32"/>
    <mergeCell ref="AH32:AR32"/>
    <mergeCell ref="L37:V37"/>
    <mergeCell ref="B38:K38"/>
    <mergeCell ref="W32:AG32"/>
    <mergeCell ref="L39:V39"/>
    <mergeCell ref="L40:V40"/>
    <mergeCell ref="W33:AG33"/>
    <mergeCell ref="W34:AG34"/>
    <mergeCell ref="W35:AG35"/>
    <mergeCell ref="W36:AG36"/>
    <mergeCell ref="AH40:AR40"/>
    <mergeCell ref="L38:V38"/>
    <mergeCell ref="L36:V36"/>
    <mergeCell ref="B36:K36"/>
    <mergeCell ref="W39:AG39"/>
    <mergeCell ref="W40:AG40"/>
    <mergeCell ref="AH35:AR35"/>
    <mergeCell ref="AH36:AR36"/>
    <mergeCell ref="B39:K39"/>
    <mergeCell ref="B41:K41"/>
    <mergeCell ref="B37:K37"/>
    <mergeCell ref="A4:A5"/>
    <mergeCell ref="R6:X6"/>
    <mergeCell ref="R7:X7"/>
    <mergeCell ref="R12:X12"/>
    <mergeCell ref="K12:Q12"/>
    <mergeCell ref="A31:A32"/>
    <mergeCell ref="K11:Q11"/>
    <mergeCell ref="K9:Q9"/>
    <mergeCell ref="K10:Q10"/>
    <mergeCell ref="M25:U25"/>
    <mergeCell ref="M21:U21"/>
    <mergeCell ref="B20:L20"/>
    <mergeCell ref="B25:L25"/>
    <mergeCell ref="B21:L21"/>
    <mergeCell ref="B22:L22"/>
    <mergeCell ref="B23:L23"/>
    <mergeCell ref="B24:L24"/>
    <mergeCell ref="B18:L18"/>
    <mergeCell ref="B35:K35"/>
    <mergeCell ref="B19:L19"/>
    <mergeCell ref="R10:X10"/>
    <mergeCell ref="B7:J7"/>
    <mergeCell ref="BM5:BS5"/>
    <mergeCell ref="BF5:BL5"/>
    <mergeCell ref="AT6:BE6"/>
    <mergeCell ref="B12:J12"/>
    <mergeCell ref="B8:J8"/>
    <mergeCell ref="AF10:AL10"/>
    <mergeCell ref="AT10:BE10"/>
    <mergeCell ref="K7:Q7"/>
    <mergeCell ref="AF7:AL7"/>
    <mergeCell ref="AF9:AL9"/>
    <mergeCell ref="BM9:BS9"/>
    <mergeCell ref="BF9:BL9"/>
    <mergeCell ref="AT11:BE11"/>
    <mergeCell ref="BF11:BL11"/>
    <mergeCell ref="AF5:AL5"/>
    <mergeCell ref="AM5:AS5"/>
    <mergeCell ref="AT5:BE5"/>
    <mergeCell ref="AM9:AS9"/>
    <mergeCell ref="AM10:AS10"/>
    <mergeCell ref="AM11:AS11"/>
    <mergeCell ref="AF6:AL6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5" zoomScaleNormal="85" workbookViewId="0">
      <selection activeCell="E25" sqref="E25"/>
    </sheetView>
  </sheetViews>
  <sheetFormatPr defaultRowHeight="13.5"/>
  <cols>
    <col min="1" max="1" width="9.375" style="94" customWidth="1"/>
    <col min="2" max="2" width="0.5" style="94" customWidth="1"/>
    <col min="3" max="3" width="7" style="66" customWidth="1"/>
    <col min="4" max="4" width="8.375" style="66" customWidth="1"/>
    <col min="5" max="5" width="2.125" style="66" customWidth="1"/>
    <col min="6" max="6" width="7" style="66" customWidth="1"/>
    <col min="7" max="7" width="6.25" style="66" customWidth="1"/>
    <col min="8" max="8" width="4.25" style="66" customWidth="1"/>
    <col min="9" max="9" width="7" style="66" customWidth="1"/>
    <col min="10" max="10" width="4.125" style="66" customWidth="1"/>
    <col min="11" max="11" width="6.375" style="66" customWidth="1"/>
    <col min="12" max="12" width="7" style="66" customWidth="1"/>
    <col min="13" max="13" width="2" style="66" customWidth="1"/>
    <col min="14" max="14" width="8.5" style="66" customWidth="1"/>
    <col min="15" max="16" width="3.5" style="66" customWidth="1"/>
    <col min="17" max="17" width="8.5" style="66" customWidth="1"/>
    <col min="18" max="18" width="2" style="66" customWidth="1"/>
    <col min="19" max="16384" width="9" style="66"/>
  </cols>
  <sheetData>
    <row r="1" spans="1:18" ht="24">
      <c r="A1" s="296" t="s">
        <v>189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18" ht="9" customHeight="1">
      <c r="A2" s="66"/>
      <c r="B2" s="66"/>
      <c r="R2" s="85"/>
    </row>
    <row r="3" spans="1:18" ht="16.5" customHeight="1">
      <c r="A3" s="86"/>
      <c r="B3" s="86"/>
      <c r="C3" s="86"/>
      <c r="D3" s="86"/>
      <c r="E3" s="86"/>
      <c r="O3" s="87"/>
      <c r="P3" s="87"/>
      <c r="Q3" s="85" t="s">
        <v>33</v>
      </c>
      <c r="R3" s="85"/>
    </row>
    <row r="4" spans="1:18" ht="17.25" customHeight="1">
      <c r="A4" s="413" t="s">
        <v>143</v>
      </c>
      <c r="B4" s="414"/>
      <c r="C4" s="402" t="s">
        <v>42</v>
      </c>
      <c r="D4" s="410"/>
      <c r="E4" s="426" t="s">
        <v>55</v>
      </c>
      <c r="F4" s="427"/>
      <c r="G4" s="428"/>
      <c r="H4" s="426" t="s">
        <v>56</v>
      </c>
      <c r="I4" s="427"/>
      <c r="J4" s="428"/>
      <c r="K4" s="441" t="s">
        <v>155</v>
      </c>
      <c r="L4" s="402"/>
      <c r="M4" s="410"/>
      <c r="N4" s="401" t="s">
        <v>108</v>
      </c>
      <c r="O4" s="410"/>
      <c r="P4" s="401" t="s">
        <v>57</v>
      </c>
      <c r="Q4" s="402"/>
      <c r="R4" s="85"/>
    </row>
    <row r="5" spans="1:18" ht="17.25" customHeight="1">
      <c r="A5" s="415"/>
      <c r="B5" s="416"/>
      <c r="C5" s="411"/>
      <c r="D5" s="412"/>
      <c r="E5" s="429"/>
      <c r="F5" s="430"/>
      <c r="G5" s="431"/>
      <c r="H5" s="429"/>
      <c r="I5" s="430"/>
      <c r="J5" s="431"/>
      <c r="K5" s="435"/>
      <c r="L5" s="411"/>
      <c r="M5" s="412"/>
      <c r="N5" s="435"/>
      <c r="O5" s="412"/>
      <c r="P5" s="435"/>
      <c r="Q5" s="411"/>
      <c r="R5" s="85"/>
    </row>
    <row r="6" spans="1:18" ht="17.25" customHeight="1">
      <c r="A6" s="88" t="s">
        <v>78</v>
      </c>
      <c r="B6" s="89"/>
      <c r="C6" s="417">
        <f t="shared" ref="C6:C10" si="0">SUM(E6:M6)</f>
        <v>14537</v>
      </c>
      <c r="D6" s="418"/>
      <c r="E6" s="421">
        <v>9763</v>
      </c>
      <c r="F6" s="418"/>
      <c r="G6" s="418"/>
      <c r="H6" s="421">
        <v>4774</v>
      </c>
      <c r="I6" s="418"/>
      <c r="J6" s="421"/>
      <c r="K6" s="421" t="s">
        <v>103</v>
      </c>
      <c r="L6" s="421"/>
      <c r="M6" s="421"/>
      <c r="N6" s="439">
        <v>83.8</v>
      </c>
      <c r="O6" s="440"/>
      <c r="P6" s="440">
        <v>9.1</v>
      </c>
      <c r="Q6" s="440"/>
      <c r="R6" s="85"/>
    </row>
    <row r="7" spans="1:18" s="91" customFormat="1" ht="17.25" customHeight="1">
      <c r="A7" s="88" t="s">
        <v>158</v>
      </c>
      <c r="B7" s="90"/>
      <c r="C7" s="419">
        <f t="shared" si="0"/>
        <v>23261</v>
      </c>
      <c r="D7" s="420"/>
      <c r="E7" s="406">
        <v>12426</v>
      </c>
      <c r="F7" s="406"/>
      <c r="G7" s="406"/>
      <c r="H7" s="406">
        <v>126</v>
      </c>
      <c r="I7" s="406"/>
      <c r="J7" s="406"/>
      <c r="K7" s="406">
        <v>10709</v>
      </c>
      <c r="L7" s="406"/>
      <c r="M7" s="406"/>
      <c r="N7" s="436">
        <v>79.400000000000006</v>
      </c>
      <c r="O7" s="436"/>
      <c r="P7" s="446">
        <v>14.7</v>
      </c>
      <c r="Q7" s="446"/>
      <c r="R7" s="85"/>
    </row>
    <row r="8" spans="1:18" s="91" customFormat="1" ht="17.25" customHeight="1">
      <c r="A8" s="88">
        <v>12</v>
      </c>
      <c r="B8" s="90"/>
      <c r="C8" s="419">
        <f t="shared" si="0"/>
        <v>25092</v>
      </c>
      <c r="D8" s="420"/>
      <c r="E8" s="406">
        <v>14682</v>
      </c>
      <c r="F8" s="406"/>
      <c r="G8" s="406"/>
      <c r="H8" s="406">
        <v>91</v>
      </c>
      <c r="I8" s="406"/>
      <c r="J8" s="406"/>
      <c r="K8" s="406">
        <v>10319</v>
      </c>
      <c r="L8" s="406"/>
      <c r="M8" s="406"/>
      <c r="N8" s="436">
        <v>67.599999999999994</v>
      </c>
      <c r="O8" s="436"/>
      <c r="P8" s="446">
        <v>17.899999999999999</v>
      </c>
      <c r="Q8" s="446"/>
      <c r="R8" s="85"/>
    </row>
    <row r="9" spans="1:18" s="91" customFormat="1" ht="17.25" customHeight="1">
      <c r="A9" s="88">
        <v>17</v>
      </c>
      <c r="B9" s="90"/>
      <c r="C9" s="419">
        <f t="shared" si="0"/>
        <v>31313</v>
      </c>
      <c r="D9" s="420"/>
      <c r="E9" s="406">
        <v>19553</v>
      </c>
      <c r="F9" s="406"/>
      <c r="G9" s="406"/>
      <c r="H9" s="406">
        <v>179</v>
      </c>
      <c r="I9" s="406"/>
      <c r="J9" s="406"/>
      <c r="K9" s="406">
        <v>11581</v>
      </c>
      <c r="L9" s="406"/>
      <c r="M9" s="406"/>
      <c r="N9" s="436" t="s">
        <v>103</v>
      </c>
      <c r="O9" s="436"/>
      <c r="P9" s="446">
        <v>22.5</v>
      </c>
      <c r="Q9" s="446"/>
      <c r="R9" s="85"/>
    </row>
    <row r="10" spans="1:18" s="91" customFormat="1" ht="17.25" customHeight="1">
      <c r="A10" s="88">
        <v>22</v>
      </c>
      <c r="B10" s="90"/>
      <c r="C10" s="419">
        <f t="shared" si="0"/>
        <v>31306</v>
      </c>
      <c r="D10" s="420"/>
      <c r="E10" s="406">
        <v>19707</v>
      </c>
      <c r="F10" s="406"/>
      <c r="G10" s="406"/>
      <c r="H10" s="406">
        <v>306</v>
      </c>
      <c r="I10" s="406"/>
      <c r="J10" s="406"/>
      <c r="K10" s="406">
        <v>11293</v>
      </c>
      <c r="L10" s="406"/>
      <c r="M10" s="406"/>
      <c r="N10" s="436" t="s">
        <v>103</v>
      </c>
      <c r="O10" s="436"/>
      <c r="P10" s="446">
        <v>24.8</v>
      </c>
      <c r="Q10" s="446"/>
      <c r="R10" s="85"/>
    </row>
    <row r="11" spans="1:18" s="91" customFormat="1" ht="17.25" customHeight="1">
      <c r="A11" s="88">
        <v>26</v>
      </c>
      <c r="B11" s="90"/>
      <c r="C11" s="419">
        <v>28291</v>
      </c>
      <c r="D11" s="420"/>
      <c r="E11" s="406">
        <v>17142</v>
      </c>
      <c r="F11" s="406"/>
      <c r="G11" s="406"/>
      <c r="H11" s="406">
        <v>252</v>
      </c>
      <c r="I11" s="406"/>
      <c r="J11" s="406"/>
      <c r="K11" s="406">
        <v>10897</v>
      </c>
      <c r="L11" s="406"/>
      <c r="M11" s="406"/>
      <c r="N11" s="436" t="s">
        <v>103</v>
      </c>
      <c r="O11" s="436"/>
      <c r="P11" s="446">
        <v>32.4</v>
      </c>
      <c r="Q11" s="446"/>
      <c r="R11" s="85"/>
    </row>
    <row r="12" spans="1:18" s="91" customFormat="1" ht="17.25" customHeight="1">
      <c r="A12" s="88">
        <v>27</v>
      </c>
      <c r="B12" s="90"/>
      <c r="C12" s="419">
        <v>27094</v>
      </c>
      <c r="D12" s="420"/>
      <c r="E12" s="406">
        <v>16262</v>
      </c>
      <c r="F12" s="406"/>
      <c r="G12" s="406"/>
      <c r="H12" s="406">
        <v>232</v>
      </c>
      <c r="I12" s="406"/>
      <c r="J12" s="406"/>
      <c r="K12" s="406">
        <v>10600</v>
      </c>
      <c r="L12" s="406"/>
      <c r="M12" s="406"/>
      <c r="N12" s="436" t="s">
        <v>103</v>
      </c>
      <c r="O12" s="436"/>
      <c r="P12" s="446">
        <v>32.200000000000003</v>
      </c>
      <c r="Q12" s="446"/>
      <c r="R12" s="85"/>
    </row>
    <row r="13" spans="1:18" s="91" customFormat="1" ht="17.25" customHeight="1">
      <c r="A13" s="88">
        <v>28</v>
      </c>
      <c r="B13" s="90"/>
      <c r="C13" s="432">
        <v>25515</v>
      </c>
      <c r="D13" s="433"/>
      <c r="E13" s="218">
        <v>15047</v>
      </c>
      <c r="F13" s="218"/>
      <c r="G13" s="218"/>
      <c r="H13" s="218">
        <v>213</v>
      </c>
      <c r="I13" s="218"/>
      <c r="J13" s="218"/>
      <c r="K13" s="218">
        <v>10255</v>
      </c>
      <c r="L13" s="218"/>
      <c r="M13" s="218"/>
      <c r="N13" s="437" t="s">
        <v>103</v>
      </c>
      <c r="O13" s="437"/>
      <c r="P13" s="447">
        <v>35.200000000000003</v>
      </c>
      <c r="Q13" s="447"/>
      <c r="R13" s="85"/>
    </row>
    <row r="14" spans="1:18" s="91" customFormat="1" ht="17.25" customHeight="1">
      <c r="A14" s="92">
        <v>29</v>
      </c>
      <c r="B14" s="93"/>
      <c r="C14" s="408">
        <v>24860</v>
      </c>
      <c r="D14" s="409"/>
      <c r="E14" s="244">
        <v>14667</v>
      </c>
      <c r="F14" s="244"/>
      <c r="G14" s="244"/>
      <c r="H14" s="244">
        <v>196</v>
      </c>
      <c r="I14" s="244"/>
      <c r="J14" s="244"/>
      <c r="K14" s="244">
        <v>9997</v>
      </c>
      <c r="L14" s="244"/>
      <c r="M14" s="244"/>
      <c r="N14" s="438" t="s">
        <v>145</v>
      </c>
      <c r="O14" s="438"/>
      <c r="P14" s="448">
        <v>36</v>
      </c>
      <c r="Q14" s="448"/>
      <c r="R14" s="85"/>
    </row>
    <row r="15" spans="1:18" ht="16.5" customHeight="1">
      <c r="A15" s="1" t="s">
        <v>111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O15" s="85"/>
      <c r="P15" s="85"/>
      <c r="Q15" s="85" t="s">
        <v>110</v>
      </c>
      <c r="R15" s="85"/>
    </row>
    <row r="16" spans="1:18" ht="16.5" customHeight="1">
      <c r="A16" s="1" t="s">
        <v>112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O16" s="85"/>
      <c r="P16" s="85"/>
      <c r="Q16" s="85"/>
      <c r="R16" s="85"/>
    </row>
    <row r="17" spans="1:18" ht="16.5" customHeight="1">
      <c r="A17" s="1" t="s">
        <v>132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O17" s="85"/>
      <c r="P17" s="85"/>
      <c r="Q17" s="85"/>
      <c r="R17" s="85"/>
    </row>
    <row r="18" spans="1:18" ht="27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O18" s="85"/>
      <c r="P18" s="85"/>
      <c r="Q18" s="85"/>
      <c r="R18" s="85"/>
    </row>
    <row r="19" spans="1:18" ht="24">
      <c r="A19" s="443" t="s">
        <v>190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</row>
    <row r="20" spans="1:18" ht="9" customHeight="1"/>
    <row r="21" spans="1:18" ht="16.5" customHeight="1">
      <c r="A21" s="95" t="s">
        <v>136</v>
      </c>
      <c r="B21" s="95"/>
      <c r="C21" s="86"/>
    </row>
    <row r="22" spans="1:18" ht="17.25" customHeight="1">
      <c r="A22" s="413" t="s">
        <v>143</v>
      </c>
      <c r="B22" s="414"/>
      <c r="C22" s="290" t="s">
        <v>58</v>
      </c>
      <c r="D22" s="299"/>
      <c r="E22" s="434"/>
      <c r="F22" s="290" t="s">
        <v>59</v>
      </c>
      <c r="G22" s="299"/>
      <c r="H22" s="434"/>
      <c r="I22" s="290" t="s">
        <v>60</v>
      </c>
      <c r="J22" s="299"/>
      <c r="K22" s="434"/>
      <c r="L22" s="444" t="s">
        <v>61</v>
      </c>
      <c r="M22" s="444"/>
      <c r="N22" s="444"/>
      <c r="O22" s="290" t="s">
        <v>62</v>
      </c>
      <c r="P22" s="299"/>
      <c r="Q22" s="299"/>
      <c r="R22" s="299"/>
    </row>
    <row r="23" spans="1:18" ht="17.25" customHeight="1">
      <c r="A23" s="415"/>
      <c r="B23" s="416"/>
      <c r="C23" s="96" t="s">
        <v>63</v>
      </c>
      <c r="D23" s="422" t="s">
        <v>64</v>
      </c>
      <c r="E23" s="423"/>
      <c r="F23" s="97" t="s">
        <v>63</v>
      </c>
      <c r="G23" s="422" t="s">
        <v>64</v>
      </c>
      <c r="H23" s="423"/>
      <c r="I23" s="97" t="s">
        <v>63</v>
      </c>
      <c r="J23" s="422" t="s">
        <v>64</v>
      </c>
      <c r="K23" s="423"/>
      <c r="L23" s="97" t="s">
        <v>63</v>
      </c>
      <c r="M23" s="422" t="s">
        <v>64</v>
      </c>
      <c r="N23" s="423"/>
      <c r="O23" s="451" t="s">
        <v>63</v>
      </c>
      <c r="P23" s="452"/>
      <c r="Q23" s="422" t="s">
        <v>64</v>
      </c>
      <c r="R23" s="449"/>
    </row>
    <row r="24" spans="1:18" ht="17.25" customHeight="1">
      <c r="A24" s="98" t="s">
        <v>78</v>
      </c>
      <c r="B24" s="99"/>
      <c r="C24" s="100" t="s">
        <v>103</v>
      </c>
      <c r="D24" s="421" t="s">
        <v>103</v>
      </c>
      <c r="E24" s="421"/>
      <c r="F24" s="101">
        <v>4211</v>
      </c>
      <c r="G24" s="421">
        <v>1362402</v>
      </c>
      <c r="H24" s="445"/>
      <c r="I24" s="102">
        <v>585</v>
      </c>
      <c r="J24" s="421">
        <v>87467</v>
      </c>
      <c r="K24" s="421"/>
      <c r="L24" s="101" t="s">
        <v>103</v>
      </c>
      <c r="M24" s="421" t="s">
        <v>103</v>
      </c>
      <c r="N24" s="445"/>
      <c r="O24" s="421">
        <v>125</v>
      </c>
      <c r="P24" s="421"/>
      <c r="Q24" s="450">
        <v>86492</v>
      </c>
      <c r="R24" s="450"/>
    </row>
    <row r="25" spans="1:18" s="91" customFormat="1" ht="17.25" customHeight="1">
      <c r="A25" s="98" t="s">
        <v>102</v>
      </c>
      <c r="B25" s="103"/>
      <c r="C25" s="100">
        <v>3140</v>
      </c>
      <c r="D25" s="406">
        <v>1853268</v>
      </c>
      <c r="E25" s="406"/>
      <c r="F25" s="104">
        <v>3387</v>
      </c>
      <c r="G25" s="406">
        <v>1471351</v>
      </c>
      <c r="H25" s="407"/>
      <c r="I25" s="100">
        <v>815</v>
      </c>
      <c r="J25" s="406">
        <v>171556</v>
      </c>
      <c r="K25" s="406"/>
      <c r="L25" s="104">
        <v>119</v>
      </c>
      <c r="M25" s="406">
        <v>108323</v>
      </c>
      <c r="N25" s="407"/>
      <c r="O25" s="406">
        <v>76</v>
      </c>
      <c r="P25" s="406"/>
      <c r="Q25" s="450">
        <v>69813</v>
      </c>
      <c r="R25" s="450"/>
    </row>
    <row r="26" spans="1:18" s="91" customFormat="1" ht="17.25" customHeight="1">
      <c r="A26" s="88">
        <v>12</v>
      </c>
      <c r="B26" s="103"/>
      <c r="C26" s="100">
        <v>6243</v>
      </c>
      <c r="D26" s="406">
        <v>4028528</v>
      </c>
      <c r="E26" s="406"/>
      <c r="F26" s="104">
        <v>2610</v>
      </c>
      <c r="G26" s="406">
        <v>1173692</v>
      </c>
      <c r="H26" s="407"/>
      <c r="I26" s="100">
        <v>748</v>
      </c>
      <c r="J26" s="406">
        <v>159235</v>
      </c>
      <c r="K26" s="406"/>
      <c r="L26" s="104">
        <v>205</v>
      </c>
      <c r="M26" s="406">
        <v>185097</v>
      </c>
      <c r="N26" s="407"/>
      <c r="O26" s="406">
        <v>59</v>
      </c>
      <c r="P26" s="406"/>
      <c r="Q26" s="450">
        <v>54687</v>
      </c>
      <c r="R26" s="450"/>
    </row>
    <row r="27" spans="1:18" s="91" customFormat="1" ht="17.25" customHeight="1">
      <c r="A27" s="88">
        <v>17</v>
      </c>
      <c r="B27" s="103"/>
      <c r="C27" s="100">
        <v>13442</v>
      </c>
      <c r="D27" s="406">
        <v>8643470</v>
      </c>
      <c r="E27" s="406"/>
      <c r="F27" s="104">
        <v>2872</v>
      </c>
      <c r="G27" s="406">
        <v>1267339</v>
      </c>
      <c r="H27" s="407"/>
      <c r="I27" s="100">
        <v>794</v>
      </c>
      <c r="J27" s="406">
        <v>168545</v>
      </c>
      <c r="K27" s="406"/>
      <c r="L27" s="104">
        <v>434</v>
      </c>
      <c r="M27" s="406">
        <v>373938</v>
      </c>
      <c r="N27" s="407"/>
      <c r="O27" s="406">
        <v>76</v>
      </c>
      <c r="P27" s="406"/>
      <c r="Q27" s="450">
        <v>68523</v>
      </c>
      <c r="R27" s="450"/>
    </row>
    <row r="28" spans="1:18" s="91" customFormat="1" ht="17.25" customHeight="1">
      <c r="A28" s="88">
        <v>22</v>
      </c>
      <c r="B28" s="103"/>
      <c r="C28" s="100">
        <v>18548</v>
      </c>
      <c r="D28" s="406">
        <v>12137836</v>
      </c>
      <c r="E28" s="406"/>
      <c r="F28" s="104">
        <v>1838</v>
      </c>
      <c r="G28" s="406">
        <v>825242</v>
      </c>
      <c r="H28" s="407"/>
      <c r="I28" s="100">
        <v>612</v>
      </c>
      <c r="J28" s="406">
        <v>132750</v>
      </c>
      <c r="K28" s="406"/>
      <c r="L28" s="104">
        <v>590</v>
      </c>
      <c r="M28" s="406">
        <v>513190</v>
      </c>
      <c r="N28" s="407"/>
      <c r="O28" s="406">
        <v>61</v>
      </c>
      <c r="P28" s="406"/>
      <c r="Q28" s="450">
        <v>54060</v>
      </c>
      <c r="R28" s="450"/>
    </row>
    <row r="29" spans="1:18" s="91" customFormat="1" ht="17.25" customHeight="1">
      <c r="A29" s="88">
        <v>26</v>
      </c>
      <c r="B29" s="103"/>
      <c r="C29" s="100">
        <v>23895</v>
      </c>
      <c r="D29" s="406">
        <v>15579977</v>
      </c>
      <c r="E29" s="407"/>
      <c r="F29" s="104">
        <v>1063</v>
      </c>
      <c r="G29" s="406">
        <v>473505</v>
      </c>
      <c r="H29" s="407"/>
      <c r="I29" s="100">
        <v>414</v>
      </c>
      <c r="J29" s="406">
        <v>88947</v>
      </c>
      <c r="K29" s="407"/>
      <c r="L29" s="104">
        <v>720</v>
      </c>
      <c r="M29" s="406">
        <v>609037</v>
      </c>
      <c r="N29" s="407"/>
      <c r="O29" s="442">
        <v>45</v>
      </c>
      <c r="P29" s="406"/>
      <c r="Q29" s="450">
        <v>39026</v>
      </c>
      <c r="R29" s="450"/>
    </row>
    <row r="30" spans="1:18" s="91" customFormat="1" ht="17.25" customHeight="1">
      <c r="A30" s="88">
        <v>27</v>
      </c>
      <c r="B30" s="103"/>
      <c r="C30" s="100">
        <v>24961</v>
      </c>
      <c r="D30" s="406">
        <v>16492008</v>
      </c>
      <c r="E30" s="406"/>
      <c r="F30" s="104">
        <v>914</v>
      </c>
      <c r="G30" s="406">
        <v>411796</v>
      </c>
      <c r="H30" s="407"/>
      <c r="I30" s="100">
        <v>361</v>
      </c>
      <c r="J30" s="406">
        <v>79456</v>
      </c>
      <c r="K30" s="406"/>
      <c r="L30" s="104">
        <v>749</v>
      </c>
      <c r="M30" s="406">
        <v>636812</v>
      </c>
      <c r="N30" s="407"/>
      <c r="O30" s="406">
        <v>43</v>
      </c>
      <c r="P30" s="406"/>
      <c r="Q30" s="450">
        <v>37639</v>
      </c>
      <c r="R30" s="450"/>
    </row>
    <row r="31" spans="1:18" s="91" customFormat="1" ht="17.25" customHeight="1">
      <c r="A31" s="88">
        <v>28</v>
      </c>
      <c r="B31" s="103"/>
      <c r="C31" s="100">
        <v>25952</v>
      </c>
      <c r="D31" s="406">
        <v>17218974</v>
      </c>
      <c r="E31" s="406"/>
      <c r="F31" s="104">
        <v>777</v>
      </c>
      <c r="G31" s="406">
        <v>352861</v>
      </c>
      <c r="H31" s="407"/>
      <c r="I31" s="100">
        <v>317</v>
      </c>
      <c r="J31" s="406">
        <v>71146</v>
      </c>
      <c r="K31" s="406"/>
      <c r="L31" s="104">
        <v>769</v>
      </c>
      <c r="M31" s="406">
        <v>649664</v>
      </c>
      <c r="N31" s="407"/>
      <c r="O31" s="406">
        <v>40</v>
      </c>
      <c r="P31" s="406"/>
      <c r="Q31" s="406">
        <v>34909</v>
      </c>
      <c r="R31" s="406"/>
    </row>
    <row r="32" spans="1:18" s="91" customFormat="1" ht="17.25" customHeight="1">
      <c r="A32" s="92">
        <v>29</v>
      </c>
      <c r="B32" s="105"/>
      <c r="C32" s="106">
        <v>27099</v>
      </c>
      <c r="D32" s="424">
        <v>17884144</v>
      </c>
      <c r="E32" s="424"/>
      <c r="F32" s="107">
        <v>663</v>
      </c>
      <c r="G32" s="424">
        <v>299563</v>
      </c>
      <c r="H32" s="425"/>
      <c r="I32" s="106">
        <v>279</v>
      </c>
      <c r="J32" s="424">
        <v>63045</v>
      </c>
      <c r="K32" s="424"/>
      <c r="L32" s="107">
        <v>790</v>
      </c>
      <c r="M32" s="424">
        <v>667504</v>
      </c>
      <c r="N32" s="425"/>
      <c r="O32" s="424">
        <v>38</v>
      </c>
      <c r="P32" s="424"/>
      <c r="Q32" s="424">
        <v>32730</v>
      </c>
      <c r="R32" s="424"/>
    </row>
    <row r="33" spans="1:18" ht="16.5" customHeight="1"/>
    <row r="34" spans="1:18" ht="17.25" customHeight="1">
      <c r="A34" s="413" t="s">
        <v>143</v>
      </c>
      <c r="B34" s="414"/>
      <c r="C34" s="290" t="s">
        <v>97</v>
      </c>
      <c r="D34" s="299"/>
      <c r="E34" s="434"/>
      <c r="F34" s="290" t="s">
        <v>65</v>
      </c>
      <c r="G34" s="299"/>
      <c r="H34" s="434"/>
      <c r="I34" s="290" t="s">
        <v>66</v>
      </c>
      <c r="J34" s="299"/>
      <c r="K34" s="434"/>
      <c r="L34" s="444" t="s">
        <v>67</v>
      </c>
      <c r="M34" s="444"/>
      <c r="N34" s="444"/>
      <c r="O34" s="290" t="s">
        <v>68</v>
      </c>
      <c r="P34" s="299"/>
      <c r="Q34" s="299"/>
      <c r="R34" s="299"/>
    </row>
    <row r="35" spans="1:18" ht="17.25" customHeight="1">
      <c r="A35" s="415"/>
      <c r="B35" s="416"/>
      <c r="C35" s="96" t="s">
        <v>63</v>
      </c>
      <c r="D35" s="422" t="s">
        <v>64</v>
      </c>
      <c r="E35" s="423"/>
      <c r="F35" s="97" t="s">
        <v>63</v>
      </c>
      <c r="G35" s="422" t="s">
        <v>64</v>
      </c>
      <c r="H35" s="423"/>
      <c r="I35" s="97" t="s">
        <v>63</v>
      </c>
      <c r="J35" s="422" t="s">
        <v>64</v>
      </c>
      <c r="K35" s="423"/>
      <c r="L35" s="97" t="s">
        <v>63</v>
      </c>
      <c r="M35" s="422" t="s">
        <v>64</v>
      </c>
      <c r="N35" s="423"/>
      <c r="O35" s="451" t="s">
        <v>63</v>
      </c>
      <c r="P35" s="452"/>
      <c r="Q35" s="422" t="s">
        <v>64</v>
      </c>
      <c r="R35" s="449"/>
    </row>
    <row r="36" spans="1:18" ht="17.25" customHeight="1">
      <c r="A36" s="98" t="s">
        <v>78</v>
      </c>
      <c r="B36" s="99"/>
      <c r="C36" s="100" t="s">
        <v>103</v>
      </c>
      <c r="D36" s="421" t="s">
        <v>103</v>
      </c>
      <c r="E36" s="421"/>
      <c r="F36" s="101">
        <v>85</v>
      </c>
      <c r="G36" s="421">
        <v>61863</v>
      </c>
      <c r="H36" s="445"/>
      <c r="I36" s="102">
        <v>3</v>
      </c>
      <c r="J36" s="421">
        <v>1780</v>
      </c>
      <c r="K36" s="421"/>
      <c r="L36" s="101">
        <v>20</v>
      </c>
      <c r="M36" s="421">
        <v>4039</v>
      </c>
      <c r="N36" s="445"/>
      <c r="O36" s="421">
        <v>21</v>
      </c>
      <c r="P36" s="421"/>
      <c r="Q36" s="450">
        <v>545</v>
      </c>
      <c r="R36" s="450"/>
    </row>
    <row r="37" spans="1:18" ht="17.25" customHeight="1">
      <c r="A37" s="98" t="s">
        <v>102</v>
      </c>
      <c r="B37" s="103"/>
      <c r="C37" s="100">
        <v>140</v>
      </c>
      <c r="D37" s="406">
        <v>106791</v>
      </c>
      <c r="E37" s="406"/>
      <c r="F37" s="104">
        <v>12</v>
      </c>
      <c r="G37" s="406">
        <v>11083</v>
      </c>
      <c r="H37" s="407"/>
      <c r="I37" s="100" t="s">
        <v>103</v>
      </c>
      <c r="J37" s="406" t="s">
        <v>103</v>
      </c>
      <c r="K37" s="406"/>
      <c r="L37" s="104">
        <v>21</v>
      </c>
      <c r="M37" s="406">
        <v>11501</v>
      </c>
      <c r="N37" s="407"/>
      <c r="O37" s="406">
        <v>17</v>
      </c>
      <c r="P37" s="406"/>
      <c r="Q37" s="450">
        <v>2523</v>
      </c>
      <c r="R37" s="450"/>
    </row>
    <row r="38" spans="1:18" ht="17.25" customHeight="1">
      <c r="A38" s="88">
        <v>12</v>
      </c>
      <c r="B38" s="103"/>
      <c r="C38" s="100">
        <v>218</v>
      </c>
      <c r="D38" s="406">
        <v>168362</v>
      </c>
      <c r="E38" s="406"/>
      <c r="F38" s="104">
        <v>3</v>
      </c>
      <c r="G38" s="406">
        <v>2644</v>
      </c>
      <c r="H38" s="407"/>
      <c r="I38" s="100" t="s">
        <v>103</v>
      </c>
      <c r="J38" s="406" t="s">
        <v>103</v>
      </c>
      <c r="K38" s="406"/>
      <c r="L38" s="104">
        <v>24</v>
      </c>
      <c r="M38" s="406">
        <v>12556</v>
      </c>
      <c r="N38" s="407"/>
      <c r="O38" s="406">
        <v>31</v>
      </c>
      <c r="P38" s="406"/>
      <c r="Q38" s="450">
        <v>4912</v>
      </c>
      <c r="R38" s="450"/>
    </row>
    <row r="39" spans="1:18" s="91" customFormat="1" ht="17.25" customHeight="1">
      <c r="A39" s="88">
        <v>17</v>
      </c>
      <c r="B39" s="103"/>
      <c r="C39" s="100">
        <v>245</v>
      </c>
      <c r="D39" s="406">
        <v>196522</v>
      </c>
      <c r="E39" s="406"/>
      <c r="F39" s="104" t="s">
        <v>103</v>
      </c>
      <c r="G39" s="406" t="s">
        <v>103</v>
      </c>
      <c r="H39" s="407"/>
      <c r="I39" s="100" t="s">
        <v>103</v>
      </c>
      <c r="J39" s="406" t="s">
        <v>103</v>
      </c>
      <c r="K39" s="406"/>
      <c r="L39" s="104">
        <v>34</v>
      </c>
      <c r="M39" s="406">
        <v>15615</v>
      </c>
      <c r="N39" s="407"/>
      <c r="O39" s="406">
        <v>22</v>
      </c>
      <c r="P39" s="406"/>
      <c r="Q39" s="450">
        <v>3073</v>
      </c>
      <c r="R39" s="450"/>
    </row>
    <row r="40" spans="1:18" s="91" customFormat="1" ht="17.25" customHeight="1">
      <c r="A40" s="88">
        <v>22</v>
      </c>
      <c r="B40" s="103"/>
      <c r="C40" s="100">
        <v>236</v>
      </c>
      <c r="D40" s="406">
        <v>194408</v>
      </c>
      <c r="E40" s="406"/>
      <c r="F40" s="104" t="s">
        <v>103</v>
      </c>
      <c r="G40" s="406" t="s">
        <v>103</v>
      </c>
      <c r="H40" s="407"/>
      <c r="I40" s="100" t="s">
        <v>103</v>
      </c>
      <c r="J40" s="406" t="s">
        <v>103</v>
      </c>
      <c r="K40" s="406"/>
      <c r="L40" s="104">
        <v>23</v>
      </c>
      <c r="M40" s="406">
        <v>10433</v>
      </c>
      <c r="N40" s="407"/>
      <c r="O40" s="406">
        <v>34</v>
      </c>
      <c r="P40" s="406"/>
      <c r="Q40" s="450">
        <v>4547</v>
      </c>
      <c r="R40" s="450"/>
    </row>
    <row r="41" spans="1:18" s="91" customFormat="1" ht="17.25" customHeight="1">
      <c r="A41" s="88">
        <v>26</v>
      </c>
      <c r="B41" s="103"/>
      <c r="C41" s="100">
        <v>212</v>
      </c>
      <c r="D41" s="406">
        <v>162924</v>
      </c>
      <c r="E41" s="406"/>
      <c r="F41" s="104" t="s">
        <v>103</v>
      </c>
      <c r="G41" s="406" t="s">
        <v>103</v>
      </c>
      <c r="H41" s="407"/>
      <c r="I41" s="100" t="s">
        <v>103</v>
      </c>
      <c r="J41" s="406" t="s">
        <v>103</v>
      </c>
      <c r="K41" s="406"/>
      <c r="L41" s="104">
        <v>21</v>
      </c>
      <c r="M41" s="406">
        <v>9831</v>
      </c>
      <c r="N41" s="407"/>
      <c r="O41" s="406">
        <v>33</v>
      </c>
      <c r="P41" s="406"/>
      <c r="Q41" s="450">
        <v>4618</v>
      </c>
      <c r="R41" s="450"/>
    </row>
    <row r="42" spans="1:18" s="91" customFormat="1" ht="17.25" customHeight="1">
      <c r="A42" s="88">
        <v>27</v>
      </c>
      <c r="B42" s="103"/>
      <c r="C42" s="100">
        <v>209</v>
      </c>
      <c r="D42" s="406">
        <v>164114</v>
      </c>
      <c r="E42" s="406"/>
      <c r="F42" s="104" t="s">
        <v>103</v>
      </c>
      <c r="G42" s="406" t="s">
        <v>103</v>
      </c>
      <c r="H42" s="407"/>
      <c r="I42" s="100" t="s">
        <v>103</v>
      </c>
      <c r="J42" s="406" t="s">
        <v>103</v>
      </c>
      <c r="K42" s="406"/>
      <c r="L42" s="104">
        <v>16</v>
      </c>
      <c r="M42" s="406">
        <v>7669</v>
      </c>
      <c r="N42" s="407"/>
      <c r="O42" s="406">
        <v>30</v>
      </c>
      <c r="P42" s="406"/>
      <c r="Q42" s="450">
        <v>4633</v>
      </c>
      <c r="R42" s="450"/>
    </row>
    <row r="43" spans="1:18" s="91" customFormat="1" ht="17.25" customHeight="1">
      <c r="A43" s="88">
        <v>28</v>
      </c>
      <c r="B43" s="103"/>
      <c r="C43" s="100">
        <v>214</v>
      </c>
      <c r="D43" s="406">
        <v>171616</v>
      </c>
      <c r="E43" s="406"/>
      <c r="F43" s="104" t="s">
        <v>103</v>
      </c>
      <c r="G43" s="406" t="s">
        <v>103</v>
      </c>
      <c r="H43" s="407"/>
      <c r="I43" s="100" t="s">
        <v>103</v>
      </c>
      <c r="J43" s="406" t="s">
        <v>103</v>
      </c>
      <c r="K43" s="406"/>
      <c r="L43" s="104">
        <v>16</v>
      </c>
      <c r="M43" s="406">
        <v>7827</v>
      </c>
      <c r="N43" s="407"/>
      <c r="O43" s="406">
        <v>24</v>
      </c>
      <c r="P43" s="406"/>
      <c r="Q43" s="406">
        <v>3088</v>
      </c>
      <c r="R43" s="406"/>
    </row>
    <row r="44" spans="1:18" s="91" customFormat="1" ht="17.25" customHeight="1">
      <c r="A44" s="92">
        <v>29</v>
      </c>
      <c r="B44" s="105"/>
      <c r="C44" s="106">
        <v>224</v>
      </c>
      <c r="D44" s="424">
        <v>179949</v>
      </c>
      <c r="E44" s="424"/>
      <c r="F44" s="107" t="s">
        <v>103</v>
      </c>
      <c r="G44" s="424" t="s">
        <v>103</v>
      </c>
      <c r="H44" s="425"/>
      <c r="I44" s="106" t="s">
        <v>103</v>
      </c>
      <c r="J44" s="424" t="s">
        <v>103</v>
      </c>
      <c r="K44" s="424"/>
      <c r="L44" s="107">
        <v>18</v>
      </c>
      <c r="M44" s="424">
        <v>8631</v>
      </c>
      <c r="N44" s="425"/>
      <c r="O44" s="424">
        <v>12</v>
      </c>
      <c r="P44" s="424"/>
      <c r="Q44" s="424">
        <v>1948</v>
      </c>
      <c r="R44" s="424"/>
    </row>
    <row r="45" spans="1:18" ht="16.5" customHeight="1">
      <c r="A45" s="3" t="s">
        <v>113</v>
      </c>
      <c r="B45" s="95"/>
      <c r="C45" s="86"/>
      <c r="D45" s="86"/>
      <c r="E45" s="86"/>
      <c r="F45" s="86"/>
      <c r="G45" s="86"/>
      <c r="H45" s="86"/>
      <c r="I45" s="86"/>
      <c r="J45" s="86"/>
      <c r="K45" s="86"/>
      <c r="O45" s="85"/>
      <c r="P45" s="85"/>
      <c r="R45" s="85" t="s">
        <v>133</v>
      </c>
    </row>
    <row r="46" spans="1:18" ht="16.5" customHeight="1">
      <c r="A46" s="3" t="s">
        <v>114</v>
      </c>
      <c r="B46" s="95"/>
      <c r="C46" s="86"/>
      <c r="D46" s="86"/>
      <c r="E46" s="86"/>
      <c r="F46" s="86"/>
      <c r="G46" s="86"/>
      <c r="H46" s="86"/>
      <c r="I46" s="86"/>
      <c r="J46" s="86"/>
      <c r="K46" s="86"/>
    </row>
    <row r="47" spans="1:18" ht="16.5" customHeight="1">
      <c r="A47" s="3" t="s">
        <v>115</v>
      </c>
      <c r="B47" s="95"/>
      <c r="C47" s="86"/>
      <c r="D47" s="86"/>
      <c r="E47" s="86"/>
      <c r="F47" s="86"/>
      <c r="G47" s="86"/>
      <c r="H47" s="86"/>
      <c r="I47" s="86"/>
      <c r="J47" s="86"/>
      <c r="K47" s="86"/>
    </row>
    <row r="48" spans="1:18" ht="16.5" customHeight="1">
      <c r="A48" s="5" t="s">
        <v>131</v>
      </c>
    </row>
  </sheetData>
  <mergeCells count="195">
    <mergeCell ref="O32:P32"/>
    <mergeCell ref="Q32:R32"/>
    <mergeCell ref="D44:E44"/>
    <mergeCell ref="G44:H44"/>
    <mergeCell ref="J44:K44"/>
    <mergeCell ref="M44:N44"/>
    <mergeCell ref="O44:P44"/>
    <mergeCell ref="Q44:R44"/>
    <mergeCell ref="D43:E43"/>
    <mergeCell ref="G43:H43"/>
    <mergeCell ref="J43:K43"/>
    <mergeCell ref="L34:N34"/>
    <mergeCell ref="D42:E42"/>
    <mergeCell ref="G42:H42"/>
    <mergeCell ref="J42:K42"/>
    <mergeCell ref="G36:H36"/>
    <mergeCell ref="I34:K34"/>
    <mergeCell ref="D39:E39"/>
    <mergeCell ref="D41:E41"/>
    <mergeCell ref="D40:E40"/>
    <mergeCell ref="J38:K38"/>
    <mergeCell ref="G37:H37"/>
    <mergeCell ref="G38:H38"/>
    <mergeCell ref="F34:H34"/>
    <mergeCell ref="P4:Q5"/>
    <mergeCell ref="Q41:R41"/>
    <mergeCell ref="Q42:R42"/>
    <mergeCell ref="Q43:R43"/>
    <mergeCell ref="Q35:R35"/>
    <mergeCell ref="Q36:R36"/>
    <mergeCell ref="Q37:R37"/>
    <mergeCell ref="Q38:R38"/>
    <mergeCell ref="Q39:R39"/>
    <mergeCell ref="Q27:R27"/>
    <mergeCell ref="Q29:R29"/>
    <mergeCell ref="Q30:R30"/>
    <mergeCell ref="Q31:R31"/>
    <mergeCell ref="O42:P42"/>
    <mergeCell ref="O37:P37"/>
    <mergeCell ref="O38:P38"/>
    <mergeCell ref="O39:P39"/>
    <mergeCell ref="O43:P43"/>
    <mergeCell ref="O35:P35"/>
    <mergeCell ref="O40:P40"/>
    <mergeCell ref="O41:P41"/>
    <mergeCell ref="Q40:R40"/>
    <mergeCell ref="P6:Q6"/>
    <mergeCell ref="P10:Q10"/>
    <mergeCell ref="A1:Q1"/>
    <mergeCell ref="Q23:R23"/>
    <mergeCell ref="Q24:R24"/>
    <mergeCell ref="Q25:R25"/>
    <mergeCell ref="Q26:R26"/>
    <mergeCell ref="O30:P30"/>
    <mergeCell ref="O31:P31"/>
    <mergeCell ref="O36:P36"/>
    <mergeCell ref="M35:N35"/>
    <mergeCell ref="O34:R34"/>
    <mergeCell ref="M36:N36"/>
    <mergeCell ref="O23:P23"/>
    <mergeCell ref="O24:P24"/>
    <mergeCell ref="O25:P25"/>
    <mergeCell ref="O26:P26"/>
    <mergeCell ref="O27:P27"/>
    <mergeCell ref="Q28:R28"/>
    <mergeCell ref="M24:N24"/>
    <mergeCell ref="M25:N25"/>
    <mergeCell ref="M26:N26"/>
    <mergeCell ref="M27:N27"/>
    <mergeCell ref="M28:N28"/>
    <mergeCell ref="M29:N29"/>
    <mergeCell ref="M30:N30"/>
    <mergeCell ref="N7:O7"/>
    <mergeCell ref="N8:O8"/>
    <mergeCell ref="J27:K27"/>
    <mergeCell ref="O28:P28"/>
    <mergeCell ref="O29:P29"/>
    <mergeCell ref="H11:J11"/>
    <mergeCell ref="A19:R19"/>
    <mergeCell ref="L22:N22"/>
    <mergeCell ref="O22:R22"/>
    <mergeCell ref="I22:K22"/>
    <mergeCell ref="D26:E26"/>
    <mergeCell ref="F22:H22"/>
    <mergeCell ref="J26:K26"/>
    <mergeCell ref="G24:H24"/>
    <mergeCell ref="P11:Q11"/>
    <mergeCell ref="P12:Q12"/>
    <mergeCell ref="P13:Q13"/>
    <mergeCell ref="P7:Q7"/>
    <mergeCell ref="P8:Q8"/>
    <mergeCell ref="P9:Q9"/>
    <mergeCell ref="P14:Q14"/>
    <mergeCell ref="H9:J9"/>
    <mergeCell ref="H14:J14"/>
    <mergeCell ref="K10:M10"/>
    <mergeCell ref="N4:O5"/>
    <mergeCell ref="D25:E25"/>
    <mergeCell ref="G30:H30"/>
    <mergeCell ref="H4:J5"/>
    <mergeCell ref="E6:G6"/>
    <mergeCell ref="E7:G7"/>
    <mergeCell ref="E8:G8"/>
    <mergeCell ref="E9:G9"/>
    <mergeCell ref="E14:G14"/>
    <mergeCell ref="N9:O9"/>
    <mergeCell ref="N10:O10"/>
    <mergeCell ref="N12:O12"/>
    <mergeCell ref="N13:O13"/>
    <mergeCell ref="N14:O14"/>
    <mergeCell ref="N11:O11"/>
    <mergeCell ref="N6:O6"/>
    <mergeCell ref="K4:M5"/>
    <mergeCell ref="K6:M6"/>
    <mergeCell ref="K7:M7"/>
    <mergeCell ref="K8:M8"/>
    <mergeCell ref="K9:M9"/>
    <mergeCell ref="K14:M14"/>
    <mergeCell ref="K11:M11"/>
    <mergeCell ref="K12:M12"/>
    <mergeCell ref="J29:K29"/>
    <mergeCell ref="J28:K28"/>
    <mergeCell ref="G28:H28"/>
    <mergeCell ref="A34:B35"/>
    <mergeCell ref="C34:E34"/>
    <mergeCell ref="D35:E35"/>
    <mergeCell ref="D24:E24"/>
    <mergeCell ref="A22:B23"/>
    <mergeCell ref="D23:E23"/>
    <mergeCell ref="G35:H35"/>
    <mergeCell ref="G23:H23"/>
    <mergeCell ref="D28:E28"/>
    <mergeCell ref="G27:H27"/>
    <mergeCell ref="C22:E22"/>
    <mergeCell ref="M31:N31"/>
    <mergeCell ref="K13:M13"/>
    <mergeCell ref="M32:N32"/>
    <mergeCell ref="D38:E38"/>
    <mergeCell ref="G29:H29"/>
    <mergeCell ref="E11:G11"/>
    <mergeCell ref="D37:E37"/>
    <mergeCell ref="E10:G10"/>
    <mergeCell ref="H10:J10"/>
    <mergeCell ref="J25:K25"/>
    <mergeCell ref="J24:K24"/>
    <mergeCell ref="J23:K23"/>
    <mergeCell ref="D27:E27"/>
    <mergeCell ref="M23:N23"/>
    <mergeCell ref="G31:H31"/>
    <mergeCell ref="J31:K31"/>
    <mergeCell ref="J30:K30"/>
    <mergeCell ref="C11:D11"/>
    <mergeCell ref="E12:G12"/>
    <mergeCell ref="H12:J12"/>
    <mergeCell ref="H13:J13"/>
    <mergeCell ref="E13:G13"/>
    <mergeCell ref="C12:D12"/>
    <mergeCell ref="C13:D13"/>
    <mergeCell ref="C14:D14"/>
    <mergeCell ref="C4:D5"/>
    <mergeCell ref="A4:B5"/>
    <mergeCell ref="C6:D6"/>
    <mergeCell ref="C7:D7"/>
    <mergeCell ref="C8:D8"/>
    <mergeCell ref="C9:D9"/>
    <mergeCell ref="C10:D10"/>
    <mergeCell ref="J37:K37"/>
    <mergeCell ref="D36:E36"/>
    <mergeCell ref="J35:K35"/>
    <mergeCell ref="J36:K36"/>
    <mergeCell ref="D29:E29"/>
    <mergeCell ref="D31:E31"/>
    <mergeCell ref="D30:E30"/>
    <mergeCell ref="D32:E32"/>
    <mergeCell ref="G32:H32"/>
    <mergeCell ref="J32:K32"/>
    <mergeCell ref="G25:H25"/>
    <mergeCell ref="G26:H26"/>
    <mergeCell ref="E4:G5"/>
    <mergeCell ref="H6:J6"/>
    <mergeCell ref="H7:J7"/>
    <mergeCell ref="H8:J8"/>
    <mergeCell ref="M41:N41"/>
    <mergeCell ref="M42:N42"/>
    <mergeCell ref="M43:N43"/>
    <mergeCell ref="M37:N37"/>
    <mergeCell ref="M38:N38"/>
    <mergeCell ref="M39:N39"/>
    <mergeCell ref="J41:K41"/>
    <mergeCell ref="G39:H39"/>
    <mergeCell ref="G41:H41"/>
    <mergeCell ref="G40:H40"/>
    <mergeCell ref="J40:K40"/>
    <mergeCell ref="J39:K39"/>
    <mergeCell ref="M40:N40"/>
  </mergeCells>
  <phoneticPr fontId="2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E25" sqref="E25"/>
    </sheetView>
  </sheetViews>
  <sheetFormatPr defaultRowHeight="13.5"/>
  <cols>
    <col min="1" max="1" width="7.25" style="67" customWidth="1"/>
    <col min="2" max="2" width="6.75" style="67" customWidth="1"/>
    <col min="3" max="6" width="18.25" style="67" customWidth="1"/>
    <col min="7" max="16384" width="9" style="67"/>
  </cols>
  <sheetData>
    <row r="1" spans="1:7" ht="24">
      <c r="A1" s="453" t="s">
        <v>191</v>
      </c>
      <c r="B1" s="453"/>
      <c r="C1" s="453"/>
      <c r="D1" s="453"/>
      <c r="E1" s="453"/>
      <c r="F1" s="453"/>
    </row>
    <row r="2" spans="1:7" ht="16.5" customHeight="1"/>
    <row r="3" spans="1:7" ht="39.950000000000003" customHeight="1">
      <c r="A3" s="454" t="s">
        <v>144</v>
      </c>
      <c r="B3" s="455"/>
      <c r="C3" s="68" t="s">
        <v>69</v>
      </c>
      <c r="D3" s="68" t="s">
        <v>70</v>
      </c>
      <c r="E3" s="68" t="s">
        <v>71</v>
      </c>
      <c r="F3" s="68" t="s">
        <v>72</v>
      </c>
    </row>
    <row r="4" spans="1:7" s="73" customFormat="1" ht="24" customHeight="1">
      <c r="A4" s="69" t="s">
        <v>73</v>
      </c>
      <c r="B4" s="70">
        <v>50</v>
      </c>
      <c r="C4" s="71">
        <v>4183</v>
      </c>
      <c r="D4" s="72">
        <v>3491</v>
      </c>
      <c r="E4" s="72">
        <v>3810</v>
      </c>
      <c r="F4" s="72">
        <v>1328</v>
      </c>
    </row>
    <row r="5" spans="1:7" s="73" customFormat="1" ht="24" customHeight="1">
      <c r="A5" s="69"/>
      <c r="B5" s="70">
        <v>55</v>
      </c>
      <c r="C5" s="74">
        <v>6700</v>
      </c>
      <c r="D5" s="75">
        <v>8488</v>
      </c>
      <c r="E5" s="75">
        <v>4545</v>
      </c>
      <c r="F5" s="75">
        <v>1834</v>
      </c>
    </row>
    <row r="6" spans="1:7" ht="24" customHeight="1">
      <c r="A6" s="69"/>
      <c r="B6" s="70">
        <v>60</v>
      </c>
      <c r="C6" s="74">
        <v>8286</v>
      </c>
      <c r="D6" s="75">
        <v>7161</v>
      </c>
      <c r="E6" s="75">
        <v>6264</v>
      </c>
      <c r="F6" s="75">
        <v>2066</v>
      </c>
    </row>
    <row r="7" spans="1:7" ht="24" customHeight="1">
      <c r="A7" s="69" t="s">
        <v>74</v>
      </c>
      <c r="B7" s="70">
        <v>2</v>
      </c>
      <c r="C7" s="74">
        <v>4773</v>
      </c>
      <c r="D7" s="76">
        <v>12706</v>
      </c>
      <c r="E7" s="76">
        <v>3003</v>
      </c>
      <c r="F7" s="76">
        <v>1201</v>
      </c>
    </row>
    <row r="8" spans="1:7" ht="24" customHeight="1">
      <c r="A8" s="69"/>
      <c r="B8" s="70">
        <v>7</v>
      </c>
      <c r="C8" s="74">
        <v>10152</v>
      </c>
      <c r="D8" s="76">
        <v>8016</v>
      </c>
      <c r="E8" s="76">
        <v>6992</v>
      </c>
      <c r="F8" s="76">
        <v>1951</v>
      </c>
    </row>
    <row r="9" spans="1:7" ht="24" customHeight="1">
      <c r="A9" s="77"/>
      <c r="B9" s="70">
        <v>12</v>
      </c>
      <c r="C9" s="74">
        <v>14209</v>
      </c>
      <c r="D9" s="75">
        <v>9583</v>
      </c>
      <c r="E9" s="75">
        <v>10293</v>
      </c>
      <c r="F9" s="75">
        <v>2290</v>
      </c>
    </row>
    <row r="10" spans="1:7" ht="24" customHeight="1">
      <c r="A10" s="77"/>
      <c r="B10" s="78">
        <v>17</v>
      </c>
      <c r="C10" s="74">
        <v>13540</v>
      </c>
      <c r="D10" s="75">
        <v>14496</v>
      </c>
      <c r="E10" s="75">
        <v>14642</v>
      </c>
      <c r="F10" s="75">
        <v>2800</v>
      </c>
    </row>
    <row r="11" spans="1:7" ht="24" customHeight="1">
      <c r="A11" s="77"/>
      <c r="B11" s="78">
        <v>22</v>
      </c>
      <c r="C11" s="74">
        <v>14165</v>
      </c>
      <c r="D11" s="75">
        <v>11397</v>
      </c>
      <c r="E11" s="75">
        <v>27774</v>
      </c>
      <c r="F11" s="75">
        <v>3120</v>
      </c>
    </row>
    <row r="12" spans="1:7" s="73" customFormat="1" ht="24" customHeight="1">
      <c r="A12" s="77"/>
      <c r="B12" s="78">
        <v>26</v>
      </c>
      <c r="C12" s="74">
        <v>10618</v>
      </c>
      <c r="D12" s="75">
        <v>15120</v>
      </c>
      <c r="E12" s="75">
        <v>19554</v>
      </c>
      <c r="F12" s="75">
        <v>2975</v>
      </c>
    </row>
    <row r="13" spans="1:7" ht="24" customHeight="1">
      <c r="A13" s="77"/>
      <c r="B13" s="78">
        <v>27</v>
      </c>
      <c r="C13" s="74">
        <v>9468</v>
      </c>
      <c r="D13" s="75">
        <v>16162</v>
      </c>
      <c r="E13" s="75">
        <v>16672</v>
      </c>
      <c r="F13" s="75">
        <v>2882</v>
      </c>
    </row>
    <row r="14" spans="1:7" ht="24" customHeight="1">
      <c r="A14" s="77"/>
      <c r="B14" s="78">
        <v>28</v>
      </c>
      <c r="C14" s="74">
        <v>8758</v>
      </c>
      <c r="D14" s="75">
        <v>16753</v>
      </c>
      <c r="E14" s="75">
        <v>15403</v>
      </c>
      <c r="F14" s="75">
        <v>2748</v>
      </c>
    </row>
    <row r="15" spans="1:7" ht="24" customHeight="1">
      <c r="A15" s="79"/>
      <c r="B15" s="80">
        <v>29</v>
      </c>
      <c r="C15" s="81">
        <v>7922</v>
      </c>
      <c r="D15" s="82">
        <v>18138</v>
      </c>
      <c r="E15" s="82">
        <v>13858</v>
      </c>
      <c r="F15" s="82">
        <v>2591</v>
      </c>
    </row>
    <row r="16" spans="1:7" s="73" customFormat="1" ht="16.5" customHeight="1">
      <c r="A16" s="2" t="s">
        <v>109</v>
      </c>
      <c r="B16" s="83"/>
      <c r="C16" s="83"/>
      <c r="D16" s="67"/>
      <c r="E16" s="67"/>
      <c r="F16" s="84" t="s">
        <v>75</v>
      </c>
      <c r="G16" s="84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</vt:lpstr>
      <vt:lpstr>107</vt:lpstr>
      <vt:lpstr>108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2019-01-09T07:23:30Z</cp:lastPrinted>
  <dcterms:created xsi:type="dcterms:W3CDTF">2002-03-04T06:37:11Z</dcterms:created>
  <dcterms:modified xsi:type="dcterms:W3CDTF">2019-01-09T07:23:36Z</dcterms:modified>
</cp:coreProperties>
</file>