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60" tabRatio="812" activeTab="0"/>
  </bookViews>
  <sheets>
    <sheet name=" ２  人口" sheetId="1" r:id="rId1"/>
    <sheet name="P16" sheetId="2" r:id="rId2"/>
    <sheet name="P17" sheetId="3" r:id="rId3"/>
    <sheet name="P18" sheetId="4" r:id="rId4"/>
    <sheet name="P19" sheetId="5" r:id="rId5"/>
    <sheet name="P20" sheetId="6" r:id="rId6"/>
    <sheet name="P21" sheetId="7" r:id="rId7"/>
    <sheet name="P22" sheetId="8" r:id="rId8"/>
    <sheet name="P23" sheetId="9" r:id="rId9"/>
    <sheet name="P24" sheetId="10" r:id="rId10"/>
    <sheet name="P25" sheetId="11" r:id="rId11"/>
    <sheet name="P26" sheetId="12" r:id="rId12"/>
    <sheet name="P27" sheetId="13" r:id="rId13"/>
    <sheet name="P28" sheetId="14" r:id="rId14"/>
    <sheet name="P29" sheetId="15" r:id="rId15"/>
    <sheet name="P30" sheetId="16" r:id="rId16"/>
    <sheet name="P31" sheetId="17" r:id="rId17"/>
    <sheet name="P32" sheetId="18" r:id="rId18"/>
    <sheet name="P33" sheetId="19" r:id="rId19"/>
    <sheet name="P34" sheetId="20" r:id="rId20"/>
  </sheets>
  <externalReferences>
    <externalReference r:id="rId23"/>
  </externalReferences>
  <definedNames>
    <definedName name="note" localSheetId="2">#REF!</definedName>
    <definedName name="note" localSheetId="14">'P29'!$H$10:$H$15</definedName>
    <definedName name="note" localSheetId="15">'P30'!#REF!</definedName>
    <definedName name="note" localSheetId="17">#REF!</definedName>
    <definedName name="note" localSheetId="18">#REF!</definedName>
    <definedName name="note">#REF!</definedName>
    <definedName name="_xlnm.Print_Area" localSheetId="1">'P16'!$A$1:$K$55</definedName>
  </definedNames>
  <calcPr fullCalcOnLoad="1"/>
</workbook>
</file>

<file path=xl/sharedStrings.xml><?xml version="1.0" encoding="utf-8"?>
<sst xmlns="http://schemas.openxmlformats.org/spreadsheetml/2006/main" count="1467" uniqueCount="709">
  <si>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</si>
  <si>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</si>
  <si>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</si>
  <si>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</si>
  <si>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</si>
  <si>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</si>
  <si>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</si>
  <si>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</si>
  <si>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</si>
  <si>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</si>
  <si>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</si>
  <si>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</si>
  <si>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</si>
  <si>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</si>
  <si>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</si>
  <si>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</si>
  <si>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</si>
  <si>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</si>
  <si>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</si>
  <si>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</si>
  <si>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</si>
  <si>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>社会動態</t>
  </si>
  <si>
    <t>自然動態</t>
  </si>
  <si>
    <t>転入</t>
  </si>
  <si>
    <t>転出</t>
  </si>
  <si>
    <t>出生</t>
  </si>
  <si>
    <t>死亡</t>
  </si>
  <si>
    <t>世帯
(単位：万世帯)</t>
  </si>
  <si>
    <t>人口
(単位：万人)</t>
  </si>
  <si>
    <t>住基世帯</t>
  </si>
  <si>
    <t>住基人口</t>
  </si>
  <si>
    <t>平成
2</t>
  </si>
  <si>
    <t>１３　住民基本台帳人口</t>
  </si>
  <si>
    <t>住　　　民　　　基　　　本　　　台　　　帳　　　人　　　口</t>
  </si>
  <si>
    <t>世 帯 数</t>
  </si>
  <si>
    <t>人　　　　　　　　　口</t>
  </si>
  <si>
    <t>男　女　比</t>
  </si>
  <si>
    <t>一世帯当たり</t>
  </si>
  <si>
    <t>人口指数</t>
  </si>
  <si>
    <t>総　　数</t>
  </si>
  <si>
    <t>男</t>
  </si>
  <si>
    <t>女</t>
  </si>
  <si>
    <t>(女＝100)</t>
  </si>
  <si>
    <t>の    人    口</t>
  </si>
  <si>
    <t>昭和</t>
  </si>
  <si>
    <t>平成</t>
  </si>
  <si>
    <t xml:space="preserve">元 </t>
  </si>
  <si>
    <t>資料　市民課</t>
  </si>
  <si>
    <t>１４　人口動態</t>
  </si>
  <si>
    <t>社　　　　会　　　　動　　　　態</t>
  </si>
  <si>
    <t>自　　　然　　　動　　　態</t>
  </si>
  <si>
    <t>転　　入</t>
  </si>
  <si>
    <t>転　　出</t>
  </si>
  <si>
    <t>そ の 他</t>
  </si>
  <si>
    <t>増 加 数</t>
  </si>
  <si>
    <t>出　　生</t>
  </si>
  <si>
    <t>死　　亡</t>
  </si>
  <si>
    <t>昭　和</t>
  </si>
  <si>
    <t>平　成</t>
  </si>
  <si>
    <t>新駒井野</t>
  </si>
  <si>
    <t>長田</t>
  </si>
  <si>
    <t>野毛平</t>
  </si>
  <si>
    <t>十余三</t>
  </si>
  <si>
    <t>東金山</t>
  </si>
  <si>
    <t>天神峰</t>
  </si>
  <si>
    <t>成田</t>
  </si>
  <si>
    <t>関戸</t>
  </si>
  <si>
    <t>東峰</t>
  </si>
  <si>
    <t>田町</t>
  </si>
  <si>
    <t>和田</t>
  </si>
  <si>
    <t>古込</t>
  </si>
  <si>
    <t>東町</t>
  </si>
  <si>
    <t>下金山</t>
  </si>
  <si>
    <t>木の根</t>
  </si>
  <si>
    <t>本町</t>
  </si>
  <si>
    <t>新妻</t>
  </si>
  <si>
    <t>天浪</t>
  </si>
  <si>
    <t>仲町</t>
  </si>
  <si>
    <t>芦田</t>
  </si>
  <si>
    <t>三里塚光ヶ丘</t>
  </si>
  <si>
    <t>幸町</t>
  </si>
  <si>
    <t>東和泉</t>
  </si>
  <si>
    <t>三里塚御料</t>
  </si>
  <si>
    <t>上町</t>
  </si>
  <si>
    <t>西和泉</t>
  </si>
  <si>
    <t>西三里塚</t>
  </si>
  <si>
    <t>花崎町</t>
  </si>
  <si>
    <t>赤荻</t>
  </si>
  <si>
    <t>馬橋</t>
  </si>
  <si>
    <t>新町</t>
  </si>
  <si>
    <t>南平台</t>
  </si>
  <si>
    <t>土屋</t>
  </si>
  <si>
    <t>芝</t>
  </si>
  <si>
    <t>赤坂１丁目</t>
  </si>
  <si>
    <t>寺台</t>
  </si>
  <si>
    <t>大室</t>
  </si>
  <si>
    <t>赤坂２丁目</t>
  </si>
  <si>
    <t>郷部</t>
  </si>
  <si>
    <t>土室</t>
  </si>
  <si>
    <t>赤坂３丁目</t>
  </si>
  <si>
    <t>不動ヶ岡</t>
  </si>
  <si>
    <t>小泉</t>
  </si>
  <si>
    <t>吾妻１丁目</t>
  </si>
  <si>
    <t>囲護台</t>
  </si>
  <si>
    <t>成毛</t>
  </si>
  <si>
    <t>吾妻２丁目</t>
  </si>
  <si>
    <t>大生</t>
  </si>
  <si>
    <t>吾妻３丁目</t>
  </si>
  <si>
    <t>囲護台２丁目</t>
  </si>
  <si>
    <t>幡谷</t>
  </si>
  <si>
    <t>加良部１丁目</t>
  </si>
  <si>
    <t>囲護台３丁目</t>
  </si>
  <si>
    <t>飯岡</t>
  </si>
  <si>
    <t>加良部２丁目</t>
  </si>
  <si>
    <t>美郷台１丁目</t>
  </si>
  <si>
    <t>荒海</t>
  </si>
  <si>
    <t>加良部３丁目</t>
  </si>
  <si>
    <t>美郷台２丁目</t>
  </si>
  <si>
    <t>磯部</t>
  </si>
  <si>
    <t>加良部４丁目</t>
  </si>
  <si>
    <t>美郷台３丁目</t>
  </si>
  <si>
    <t>水掛</t>
  </si>
  <si>
    <t>加良部５丁目</t>
  </si>
  <si>
    <t>新泉</t>
  </si>
  <si>
    <t>加良部６丁目</t>
  </si>
  <si>
    <t>橋賀台１丁目</t>
  </si>
  <si>
    <t>豊住地区計</t>
  </si>
  <si>
    <t>橋賀台２丁目</t>
  </si>
  <si>
    <t>八代</t>
  </si>
  <si>
    <t>橋賀台３丁目</t>
  </si>
  <si>
    <t>船形</t>
  </si>
  <si>
    <t>北羽鳥</t>
  </si>
  <si>
    <t>玉造１丁目</t>
  </si>
  <si>
    <t>長沼</t>
  </si>
  <si>
    <t>玉造２丁目</t>
  </si>
  <si>
    <t>台方</t>
  </si>
  <si>
    <t>南羽鳥</t>
  </si>
  <si>
    <t>玉造３丁目</t>
  </si>
  <si>
    <t>下方</t>
  </si>
  <si>
    <t>佐野</t>
  </si>
  <si>
    <t>玉造４丁目</t>
  </si>
  <si>
    <t>大袋</t>
  </si>
  <si>
    <t>竜台</t>
  </si>
  <si>
    <t>玉造５丁目</t>
  </si>
  <si>
    <t>江弁須</t>
  </si>
  <si>
    <t>安西</t>
  </si>
  <si>
    <t>玉造６丁目</t>
  </si>
  <si>
    <t>飯田町</t>
  </si>
  <si>
    <t>南部</t>
  </si>
  <si>
    <t>玉造７丁目</t>
  </si>
  <si>
    <t>並木町</t>
  </si>
  <si>
    <t>北部</t>
  </si>
  <si>
    <t>中台１丁目</t>
  </si>
  <si>
    <t>飯仲</t>
  </si>
  <si>
    <t>中台２丁目</t>
  </si>
  <si>
    <t>宗吾１丁目</t>
  </si>
  <si>
    <t>遠山地区計</t>
  </si>
  <si>
    <t>中台３丁目</t>
  </si>
  <si>
    <t>宗吾２丁目</t>
  </si>
  <si>
    <t>中台４丁目</t>
  </si>
  <si>
    <t>宗吾３丁目</t>
  </si>
  <si>
    <t>小菅</t>
  </si>
  <si>
    <t>中台５丁目</t>
  </si>
  <si>
    <t>宗吾４丁目</t>
  </si>
  <si>
    <t>大山</t>
  </si>
  <si>
    <t>中台６丁目</t>
  </si>
  <si>
    <t>馬場</t>
  </si>
  <si>
    <t>久米</t>
  </si>
  <si>
    <t>久米野</t>
  </si>
  <si>
    <t>山之作</t>
  </si>
  <si>
    <t>吉倉</t>
  </si>
  <si>
    <t>川栗</t>
  </si>
  <si>
    <t>八生地区計</t>
  </si>
  <si>
    <t>畑ヶ田</t>
  </si>
  <si>
    <t>大清水</t>
  </si>
  <si>
    <t>松崎</t>
  </si>
  <si>
    <t>三里塚</t>
  </si>
  <si>
    <t>大竹</t>
  </si>
  <si>
    <t>本三里塚</t>
  </si>
  <si>
    <t>上福田</t>
  </si>
  <si>
    <t>本城</t>
  </si>
  <si>
    <t>下福田</t>
  </si>
  <si>
    <t>南三里塚</t>
  </si>
  <si>
    <t>宝田</t>
  </si>
  <si>
    <t>東三里塚</t>
  </si>
  <si>
    <t>押畑</t>
  </si>
  <si>
    <t>山口</t>
  </si>
  <si>
    <t>取香</t>
  </si>
  <si>
    <t>米野</t>
  </si>
  <si>
    <t>堀之内</t>
  </si>
  <si>
    <t>合　　計</t>
  </si>
  <si>
    <t>月別</t>
  </si>
  <si>
    <t>ウイング土屋</t>
  </si>
  <si>
    <t>大　　字　　名</t>
  </si>
  <si>
    <t>世　帯　数</t>
  </si>
  <si>
    <t>成田地区計</t>
  </si>
  <si>
    <t>中郷地区計</t>
  </si>
  <si>
    <t>囲護台１丁目</t>
  </si>
  <si>
    <t>久住地区計</t>
  </si>
  <si>
    <t>公津地区計</t>
  </si>
  <si>
    <t>北須賀</t>
  </si>
  <si>
    <t>公津の杜１丁目</t>
  </si>
  <si>
    <t>公津の杜２丁目</t>
  </si>
  <si>
    <t>公津の杜３丁目</t>
  </si>
  <si>
    <t>公津の杜４丁目</t>
  </si>
  <si>
    <t>公津の杜５丁目</t>
  </si>
  <si>
    <t>公津の杜６丁目</t>
  </si>
  <si>
    <t>下総地区計</t>
  </si>
  <si>
    <t>猿山</t>
  </si>
  <si>
    <t>大菅</t>
  </si>
  <si>
    <t>滑川</t>
  </si>
  <si>
    <t>西大須賀</t>
  </si>
  <si>
    <t>四谷</t>
  </si>
  <si>
    <t>名古屋</t>
  </si>
  <si>
    <t>高倉</t>
  </si>
  <si>
    <t>東和田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</si>
  <si>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</si>
  <si>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</si>
  <si>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</si>
  <si>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</si>
  <si>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</si>
  <si>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</si>
  <si>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</si>
  <si>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</si>
  <si>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</si>
  <si>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駒井野</t>
  </si>
  <si>
    <t>大和田</t>
  </si>
  <si>
    <t>高</t>
  </si>
  <si>
    <t>小野</t>
  </si>
  <si>
    <t>小浮</t>
  </si>
  <si>
    <t>野馬込</t>
  </si>
  <si>
    <t>平川</t>
  </si>
  <si>
    <t>大栄地区計</t>
  </si>
  <si>
    <t>伊能</t>
  </si>
  <si>
    <t>奈土</t>
  </si>
  <si>
    <t>柴田</t>
  </si>
  <si>
    <t>堀籠</t>
  </si>
  <si>
    <t>村田</t>
  </si>
  <si>
    <t>御所の内</t>
  </si>
  <si>
    <t>所</t>
  </si>
  <si>
    <t>桜田</t>
  </si>
  <si>
    <t>南敷</t>
  </si>
  <si>
    <t>馬乗里</t>
  </si>
  <si>
    <t>横山</t>
  </si>
  <si>
    <t>浅間</t>
  </si>
  <si>
    <t>東ノ台</t>
  </si>
  <si>
    <t>大沼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</si>
  <si>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</si>
  <si>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</si>
  <si>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</si>
  <si>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</si>
  <si>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</si>
  <si>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</si>
  <si>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</si>
  <si>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</si>
  <si>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</si>
  <si>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前林</t>
  </si>
  <si>
    <t>水の上</t>
  </si>
  <si>
    <t>川上</t>
  </si>
  <si>
    <t>多良貝</t>
  </si>
  <si>
    <t>大栄十余三</t>
  </si>
  <si>
    <t>官林</t>
  </si>
  <si>
    <t>一鍬田</t>
  </si>
  <si>
    <t>　</t>
  </si>
  <si>
    <t>15歳未満</t>
  </si>
  <si>
    <t>15～64歳</t>
  </si>
  <si>
    <t>65歳以上</t>
  </si>
  <si>
    <t>大　　字　　名</t>
  </si>
  <si>
    <t>１５　大字別人口・世帯数</t>
  </si>
  <si>
    <t>成田市計</t>
  </si>
  <si>
    <t>資料　行政管理課</t>
  </si>
  <si>
    <t>資料　行政管理課</t>
  </si>
  <si>
    <t>１６　国勢調査</t>
  </si>
  <si>
    <t>（第１回）</t>
  </si>
  <si>
    <t>大正9</t>
  </si>
  <si>
    <t>昭和5</t>
  </si>
  <si>
    <t>成田市計</t>
  </si>
  <si>
    <t>世　帯</t>
  </si>
  <si>
    <t>人　口</t>
  </si>
  <si>
    <t>増加率</t>
  </si>
  <si>
    <t>地　　　　　　　　区　　　　　　　　別</t>
  </si>
  <si>
    <t>成　田</t>
  </si>
  <si>
    <t>ニュー</t>
  </si>
  <si>
    <t>タウン</t>
  </si>
  <si>
    <t>公　津</t>
  </si>
  <si>
    <t>八　生</t>
  </si>
  <si>
    <t>中　郷</t>
  </si>
  <si>
    <t>久　住</t>
  </si>
  <si>
    <t>豊　住</t>
  </si>
  <si>
    <t>遠　山</t>
  </si>
  <si>
    <t>人口・世帯数</t>
  </si>
  <si>
    <t>平成2</t>
  </si>
  <si>
    <t>資料　国勢調査</t>
  </si>
  <si>
    <t>１７　年齢（５歳階級，３区分）別人口</t>
  </si>
  <si>
    <t>計</t>
  </si>
  <si>
    <t>年齢不詳</t>
  </si>
  <si>
    <t>１８　昼間人口</t>
  </si>
  <si>
    <t>（１）流入地別上位</t>
  </si>
  <si>
    <t>平成17年</t>
  </si>
  <si>
    <t>富里市</t>
  </si>
  <si>
    <t>佐倉市</t>
  </si>
  <si>
    <t>東京都特別区部</t>
  </si>
  <si>
    <t>千葉市</t>
  </si>
  <si>
    <t>栄町</t>
  </si>
  <si>
    <t>佐原市</t>
  </si>
  <si>
    <t>八千代市</t>
  </si>
  <si>
    <t>八街市</t>
  </si>
  <si>
    <t>酒々井町</t>
  </si>
  <si>
    <t>大栄町</t>
  </si>
  <si>
    <t>（２）流出地別上位</t>
  </si>
  <si>
    <t>船橋市</t>
  </si>
  <si>
    <t>芝山町</t>
  </si>
  <si>
    <t>大栄町</t>
  </si>
  <si>
    <t>佐倉市</t>
  </si>
  <si>
    <t>千葉市</t>
  </si>
  <si>
    <t>芝山町</t>
  </si>
  <si>
    <t>いすみ市</t>
  </si>
  <si>
    <t>山武市</t>
  </si>
  <si>
    <t>香取市</t>
  </si>
  <si>
    <t>匝瑳市</t>
  </si>
  <si>
    <t>南房総市</t>
  </si>
  <si>
    <t>白井市</t>
  </si>
  <si>
    <t>印西市</t>
  </si>
  <si>
    <t>八街市</t>
  </si>
  <si>
    <t>四街道市</t>
  </si>
  <si>
    <t>浦安市</t>
  </si>
  <si>
    <t>富津市</t>
  </si>
  <si>
    <t>君津市</t>
  </si>
  <si>
    <t>鎌ヶ谷市</t>
  </si>
  <si>
    <t>鴨川市</t>
  </si>
  <si>
    <t>我孫子市</t>
  </si>
  <si>
    <t>八千代市</t>
  </si>
  <si>
    <t>流山市</t>
  </si>
  <si>
    <t>市原市</t>
  </si>
  <si>
    <t>勝浦市</t>
  </si>
  <si>
    <t>柏市</t>
  </si>
  <si>
    <t>習志野市</t>
  </si>
  <si>
    <t>旭市</t>
  </si>
  <si>
    <t>東金市</t>
  </si>
  <si>
    <t>成田市</t>
  </si>
  <si>
    <t>茂原市</t>
  </si>
  <si>
    <t>野田市</t>
  </si>
  <si>
    <t>松戸市</t>
  </si>
  <si>
    <t>木更津市</t>
  </si>
  <si>
    <t>館山市</t>
  </si>
  <si>
    <t>船橋市</t>
  </si>
  <si>
    <t>市川市</t>
  </si>
  <si>
    <t>銚子市</t>
  </si>
  <si>
    <t>順 位</t>
  </si>
  <si>
    <t>人　口　（ 国 勢 調 査 ）（人）</t>
  </si>
  <si>
    <t xml:space="preserve"> </t>
  </si>
  <si>
    <t>資料　市民課</t>
  </si>
  <si>
    <t>無国籍</t>
  </si>
  <si>
    <t>グルジア</t>
  </si>
  <si>
    <t>米国</t>
  </si>
  <si>
    <t>英国</t>
  </si>
  <si>
    <t>エジプト</t>
  </si>
  <si>
    <t>トルコ</t>
  </si>
  <si>
    <t>タイ</t>
  </si>
  <si>
    <t>スイス</t>
  </si>
  <si>
    <t>セネガル</t>
  </si>
  <si>
    <t>ポルトガル</t>
  </si>
  <si>
    <t>フィリピン</t>
  </si>
  <si>
    <t>パキスタン</t>
  </si>
  <si>
    <t>ナイジェリア</t>
  </si>
  <si>
    <t>オランダ</t>
  </si>
  <si>
    <t>モンゴル</t>
  </si>
  <si>
    <t>メキシコ</t>
  </si>
  <si>
    <t>レバノン</t>
  </si>
  <si>
    <t>韓国・朝鮮</t>
  </si>
  <si>
    <t>イタリア</t>
  </si>
  <si>
    <t>イスラエル</t>
  </si>
  <si>
    <t>アイルランド</t>
  </si>
  <si>
    <t>イラン</t>
  </si>
  <si>
    <t>インドネシア</t>
  </si>
  <si>
    <t>インド</t>
  </si>
  <si>
    <t>ドイツ</t>
  </si>
  <si>
    <t>フランス</t>
  </si>
  <si>
    <t>フィンランド</t>
  </si>
  <si>
    <t>エクアドル</t>
  </si>
  <si>
    <t>ドミニカ共和国</t>
  </si>
  <si>
    <t>コロンビア</t>
  </si>
  <si>
    <t>中国</t>
  </si>
  <si>
    <t>チリ</t>
  </si>
  <si>
    <t>カナダ</t>
  </si>
  <si>
    <t>バングラデシュ</t>
  </si>
  <si>
    <t>ブラジル</t>
  </si>
  <si>
    <t>総数</t>
  </si>
  <si>
    <t>公務</t>
  </si>
  <si>
    <t>不動産業</t>
  </si>
  <si>
    <t>金融・保険業</t>
  </si>
  <si>
    <t>卸売・小売業，飲食店</t>
  </si>
  <si>
    <t>運輸・通信業</t>
  </si>
  <si>
    <t>電気・ガス・熱供給・水道業</t>
  </si>
  <si>
    <t>第３次産業</t>
  </si>
  <si>
    <t>製造業</t>
  </si>
  <si>
    <t>建設業</t>
  </si>
  <si>
    <t>鉱業</t>
  </si>
  <si>
    <t>第２次産業</t>
  </si>
  <si>
    <t>漁業</t>
  </si>
  <si>
    <t>林業</t>
  </si>
  <si>
    <t>農業</t>
  </si>
  <si>
    <t>第１次産業</t>
  </si>
  <si>
    <t>総数</t>
  </si>
  <si>
    <t>　人　口　構成比(％)</t>
  </si>
  <si>
    <t>自宅外</t>
  </si>
  <si>
    <t>他市区町村で常住</t>
  </si>
  <si>
    <t>自市で</t>
  </si>
  <si>
    <t>他市区町村で従業</t>
  </si>
  <si>
    <t>仕事</t>
  </si>
  <si>
    <t>失業者</t>
  </si>
  <si>
    <t>人口</t>
  </si>
  <si>
    <t>完全</t>
  </si>
  <si>
    <t>通学の</t>
  </si>
  <si>
    <t>家事の</t>
  </si>
  <si>
    <t>非労働力</t>
  </si>
  <si>
    <t>就　　　　　　業　　　　　　者</t>
  </si>
  <si>
    <t>労　　　　働　　　　力　　　　人　　　　口</t>
  </si>
  <si>
    <t>総  数</t>
  </si>
  <si>
    <t>男 女 別</t>
  </si>
  <si>
    <t>主に
仕事</t>
  </si>
  <si>
    <t>富里市</t>
  </si>
  <si>
    <t>（各年10月１日）</t>
  </si>
  <si>
    <t xml:space="preserve">
15</t>
  </si>
  <si>
    <t xml:space="preserve">
16</t>
  </si>
  <si>
    <t xml:space="preserve">
17</t>
  </si>
  <si>
    <t xml:space="preserve">
18</t>
  </si>
  <si>
    <t xml:space="preserve">
19</t>
  </si>
  <si>
    <t xml:space="preserve">
20</t>
  </si>
  <si>
    <t xml:space="preserve">
21</t>
  </si>
  <si>
    <t xml:space="preserve"> </t>
  </si>
  <si>
    <t>　　 区分
 年</t>
  </si>
  <si>
    <t>－</t>
  </si>
  <si>
    <t xml:space="preserve">
22</t>
  </si>
  <si>
    <t>６　国勢調査地区別人口</t>
  </si>
  <si>
    <t>１５　大字別人口・世帯数（続き）</t>
  </si>
  <si>
    <r>
      <t xml:space="preserve">       </t>
    </r>
    <r>
      <rPr>
        <sz val="11"/>
        <rFont val="ＭＳ Ｐ明朝"/>
        <family val="1"/>
      </rPr>
      <t>区分
年</t>
    </r>
  </si>
  <si>
    <t xml:space="preserve">                 区分
年度</t>
  </si>
  <si>
    <t>（注）総数には労働力状態不詳を含む。</t>
  </si>
  <si>
    <t>（注）国籍名は外国人登録事務取扱要領における略称。</t>
  </si>
  <si>
    <t>(各年3月31日)</t>
  </si>
  <si>
    <t>オーストラリア</t>
  </si>
  <si>
    <t>オーストリア</t>
  </si>
  <si>
    <t>ベルギー</t>
  </si>
  <si>
    <t>ミャンマー</t>
  </si>
  <si>
    <t>カメルーン</t>
  </si>
  <si>
    <t>キューバ</t>
  </si>
  <si>
    <t>デンマーク</t>
  </si>
  <si>
    <t>フィジー</t>
  </si>
  <si>
    <t>ガーナ</t>
  </si>
  <si>
    <t>マレーシア</t>
  </si>
  <si>
    <t>ネパール</t>
  </si>
  <si>
    <t>ニュージーランド</t>
  </si>
  <si>
    <t>ノルウェー</t>
  </si>
  <si>
    <t>ペルー</t>
  </si>
  <si>
    <t>ルーマニア</t>
  </si>
  <si>
    <t>スウェーデン</t>
  </si>
  <si>
    <t>シンガポール</t>
  </si>
  <si>
    <t>２０　県内各市の人口</t>
  </si>
  <si>
    <r>
      <t xml:space="preserve"> </t>
    </r>
    <r>
      <rPr>
        <sz val="11"/>
        <rFont val="ＭＳ Ｐ明朝"/>
        <family val="1"/>
      </rPr>
      <t xml:space="preserve">          </t>
    </r>
    <r>
      <rPr>
        <sz val="11"/>
        <rFont val="ＭＳ Ｐ明朝"/>
        <family val="1"/>
      </rPr>
      <t>年
階級</t>
    </r>
  </si>
  <si>
    <t>（％）</t>
  </si>
  <si>
    <t xml:space="preserve">
50</t>
  </si>
  <si>
    <t xml:space="preserve">
60</t>
  </si>
  <si>
    <t xml:space="preserve">
7</t>
  </si>
  <si>
    <t xml:space="preserve">
12</t>
  </si>
  <si>
    <t>昭和
30</t>
  </si>
  <si>
    <t xml:space="preserve">
40</t>
  </si>
  <si>
    <t xml:space="preserve">
23</t>
  </si>
  <si>
    <t>はなのき台１丁目</t>
  </si>
  <si>
    <t>はなのき台２丁目</t>
  </si>
  <si>
    <t>はなのき台３丁目</t>
  </si>
  <si>
    <t>久住中央４丁目</t>
  </si>
  <si>
    <t>久住中央３丁目</t>
  </si>
  <si>
    <t>久住中央２丁目</t>
  </si>
  <si>
    <t>久住中央１丁目</t>
  </si>
  <si>
    <t>３　人口動態</t>
  </si>
  <si>
    <t>４　人口と世帯</t>
  </si>
  <si>
    <t>２１　県内各市の高齢者人口</t>
  </si>
  <si>
    <t>高齢者人口
(65歳以上)
(人)</t>
  </si>
  <si>
    <t>65歳～74歳</t>
  </si>
  <si>
    <t>75～84歳</t>
  </si>
  <si>
    <t>85歳以上</t>
  </si>
  <si>
    <t>千葉市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</si>
  <si>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</si>
  <si>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</si>
  <si>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</si>
  <si>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</si>
  <si>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</si>
  <si>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</si>
  <si>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</si>
  <si>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順位</t>
  </si>
  <si>
    <t>合計</t>
  </si>
  <si>
    <t>総人口
(人)</t>
  </si>
  <si>
    <t>資料　千葉県高齢者福祉課</t>
  </si>
  <si>
    <t>２４　産業（大分類）別就業人口（１５歳以上）</t>
  </si>
  <si>
    <t>２５　労働力状態男女別人口（１５歳以上）</t>
  </si>
  <si>
    <t xml:space="preserve">              区分
市名</t>
  </si>
  <si>
    <t>（注）県統計課「千葉県年齢別・町丁字別人口」をもとに作成。人口は，</t>
  </si>
  <si>
    <t>　　　各市町村の報告に基づく登録人口または住民基本台帳登録人口（登録人口とは，住民基本台帳人口に</t>
  </si>
  <si>
    <t>（注）平成17年度より旧下総町，旧大栄町分を含む。</t>
  </si>
  <si>
    <t>高齢化率
(％)</t>
  </si>
  <si>
    <t xml:space="preserve">               （各年3月31日現在）</t>
  </si>
  <si>
    <t>平成2</t>
  </si>
  <si>
    <t>昭和30</t>
  </si>
  <si>
    <t>平成7</t>
  </si>
  <si>
    <t>平成22年10月1日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</si>
  <si>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</si>
  <si>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</si>
  <si>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</si>
  <si>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</si>
  <si>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</si>
  <si>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</si>
  <si>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</si>
  <si>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</si>
  <si>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</si>
  <si>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</si>
  <si>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</si>
  <si>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</si>
  <si>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</si>
  <si>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</si>
  <si>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</si>
  <si>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</si>
  <si>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</si>
  <si>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</si>
  <si>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</si>
  <si>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>0～14</t>
  </si>
  <si>
    <t>15～64</t>
  </si>
  <si>
    <t>65～</t>
  </si>
  <si>
    <t>構成比（％）</t>
  </si>
  <si>
    <t>５　国勢調査年齢別人口（平成22年10月1日現在）</t>
  </si>
  <si>
    <t>平成
14</t>
  </si>
  <si>
    <t xml:space="preserve">
24</t>
  </si>
  <si>
    <t>(平成２２年１０月１日)</t>
  </si>
  <si>
    <t>平成23年度</t>
  </si>
  <si>
    <t>（平成24年3月31日）</t>
  </si>
  <si>
    <t>（平成24年3月31日）</t>
  </si>
  <si>
    <t>（平成22年10月１日）</t>
  </si>
  <si>
    <t>平成22年</t>
  </si>
  <si>
    <t>（注）面積は平成23年10月1日現在の数値。</t>
  </si>
  <si>
    <t>（平成24年4月1日）</t>
  </si>
  <si>
    <t>下　総
（旧下総町）</t>
  </si>
  <si>
    <t>大　栄
（旧大栄町）</t>
  </si>
  <si>
    <t>(旧成田市)</t>
  </si>
  <si>
    <t>(旧下総町)</t>
  </si>
  <si>
    <t>(旧大栄町)</t>
  </si>
  <si>
    <t>休業者</t>
  </si>
  <si>
    <t>(旧下総町)</t>
  </si>
  <si>
    <t>(旧大栄町)</t>
  </si>
  <si>
    <t>(旧成田市)</t>
  </si>
  <si>
    <t>ソマリア</t>
  </si>
  <si>
    <t>ソヴィエト連邦</t>
  </si>
  <si>
    <t>スペイン</t>
  </si>
  <si>
    <t>ジャマイカ</t>
  </si>
  <si>
    <t>キルギス</t>
  </si>
  <si>
    <t>エチオピア</t>
  </si>
  <si>
    <t>イラク</t>
  </si>
  <si>
    <t>モルドバ</t>
  </si>
  <si>
    <t>ギリシャ</t>
  </si>
  <si>
    <t>ブルガリア</t>
  </si>
  <si>
    <t>パラグアイ</t>
  </si>
  <si>
    <t>パラオ</t>
  </si>
  <si>
    <t>コスタリカ</t>
  </si>
  <si>
    <t>ラオス</t>
  </si>
  <si>
    <t>ケニア</t>
  </si>
  <si>
    <t>ウガンダ</t>
  </si>
  <si>
    <t>トンガ</t>
  </si>
  <si>
    <t>カンボジア</t>
  </si>
  <si>
    <t>ドミニカ共和国</t>
  </si>
  <si>
    <t>ホンジュラス</t>
  </si>
  <si>
    <t>ロシア</t>
  </si>
  <si>
    <t>アフガニスタン</t>
  </si>
  <si>
    <t>ウクライナ</t>
  </si>
  <si>
    <t>アルゼンチン</t>
  </si>
  <si>
    <t>ボリビア</t>
  </si>
  <si>
    <t>ベトナム</t>
  </si>
  <si>
    <t>スリランカ</t>
  </si>
  <si>
    <t>韓国・朝鮮</t>
  </si>
  <si>
    <t>中国</t>
  </si>
  <si>
    <t>平成７</t>
  </si>
  <si>
    <t>昭和40</t>
  </si>
  <si>
    <t xml:space="preserve">                        年 
国別</t>
  </si>
  <si>
    <t>（各年3月31日）</t>
  </si>
  <si>
    <t>２２　国籍別外国人登録者数</t>
  </si>
  <si>
    <t>公務（他に分類されるものを除く）</t>
  </si>
  <si>
    <t>サービス業（他に分類されないもの）</t>
  </si>
  <si>
    <t>複合サービス事業</t>
  </si>
  <si>
    <t>医療，福祉</t>
  </si>
  <si>
    <t>教育，学習支援業</t>
  </si>
  <si>
    <t>生活関連サービス業，娯楽業</t>
  </si>
  <si>
    <t>宿泊業，飲食サービス業</t>
  </si>
  <si>
    <t>学術研究，専門・技術サービス業</t>
  </si>
  <si>
    <t>不動産業，物品賃貸業</t>
  </si>
  <si>
    <t>金融業，保険業</t>
  </si>
  <si>
    <t>卸売業，小売業</t>
  </si>
  <si>
    <t>運輸業，郵便業</t>
  </si>
  <si>
    <t>情報通信業</t>
  </si>
  <si>
    <t>電気・ガス・熱供給・水道業</t>
  </si>
  <si>
    <t>製造業</t>
  </si>
  <si>
    <t>建設業</t>
  </si>
  <si>
    <t>鉱業，採石業，砂利採取業</t>
  </si>
  <si>
    <t>漁業</t>
  </si>
  <si>
    <t>(再掲）</t>
  </si>
  <si>
    <t>常住</t>
  </si>
  <si>
    <t>自市で従業</t>
  </si>
  <si>
    <t>分類不能の産業</t>
  </si>
  <si>
    <t>従業地
不詳</t>
  </si>
  <si>
    <t>従業地による就業者数</t>
  </si>
  <si>
    <t>　　　　　　　　　　　　　　　　　　年・区分
産業別</t>
  </si>
  <si>
    <t>常住地による就業者数</t>
  </si>
  <si>
    <t>総数</t>
  </si>
  <si>
    <t>自宅</t>
  </si>
  <si>
    <t>県内</t>
  </si>
  <si>
    <t>県外</t>
  </si>
  <si>
    <t>（注）常住地による就業者数とは，成田市民の就業者数である。</t>
  </si>
  <si>
    <t>　　　「他市区町村で従業」には従業地不詳を含む。</t>
  </si>
  <si>
    <t>　　　「従業地による就業者数の総数」には，従業地不詳で，成田市に常住している者を含む。</t>
  </si>
  <si>
    <t>　　　従業地による就業者数とは，成田市に勤務する就業者数である。　　　</t>
  </si>
  <si>
    <t>２３　産業（大分類)別常住地・従業地就業人口（１５歳以上)</t>
  </si>
  <si>
    <t>　　　　　　　　　　　　　区分
産業別</t>
  </si>
  <si>
    <t>平成22 (成田市)</t>
  </si>
  <si>
    <t>サービス業</t>
  </si>
  <si>
    <t>栄町</t>
  </si>
  <si>
    <t>東京都特別区部</t>
  </si>
  <si>
    <t>酒々井町</t>
  </si>
  <si>
    <t>（注）各年10月１日。　</t>
  </si>
  <si>
    <t>平成12年</t>
  </si>
  <si>
    <t>東京都特別区部</t>
  </si>
  <si>
    <t>千葉市</t>
  </si>
  <si>
    <t>富里町</t>
  </si>
  <si>
    <t>佐倉市</t>
  </si>
  <si>
    <t>船橋市</t>
  </si>
  <si>
    <t>八千代市</t>
  </si>
  <si>
    <t>芝山町</t>
  </si>
  <si>
    <t>大栄町</t>
  </si>
  <si>
    <t>酒々井町</t>
  </si>
  <si>
    <t>栄町</t>
  </si>
  <si>
    <t>佐原市</t>
  </si>
  <si>
    <t>八街市</t>
  </si>
  <si>
    <t>大栄町</t>
  </si>
  <si>
    <r>
      <t>　　　※ （ ）内は平成</t>
    </r>
    <r>
      <rPr>
        <sz val="11"/>
        <rFont val="ＭＳ Ｐ明朝"/>
        <family val="1"/>
      </rPr>
      <t>17</t>
    </r>
    <r>
      <rPr>
        <sz val="11"/>
        <rFont val="ＭＳ Ｐ明朝"/>
        <family val="1"/>
      </rPr>
      <t>年10月１日</t>
    </r>
  </si>
  <si>
    <t>平成２２年国勢調査　人口集中地区（ＤＩＤ）</t>
  </si>
  <si>
    <t>Ⅱ</t>
  </si>
  <si>
    <t>Ⅰ</t>
  </si>
  <si>
    <t>成田市</t>
  </si>
  <si>
    <t>千葉県</t>
  </si>
  <si>
    <t>面積</t>
  </si>
  <si>
    <t>１ｋ㎡当たり</t>
  </si>
  <si>
    <t>市域に占める人口集中地区の割合（％）</t>
  </si>
  <si>
    <t>人口密度</t>
  </si>
  <si>
    <t>面積（ｋ㎡）</t>
  </si>
  <si>
    <t>人口（人）</t>
  </si>
  <si>
    <t>区分</t>
  </si>
  <si>
    <t>１９　人口集中地区人口</t>
  </si>
  <si>
    <t>　　　旧下総町，旧大栄町の大正9年～昭和15年の男女別人口は，他の年の男女比による推計値である。</t>
  </si>
  <si>
    <t>　　　成田市計の数値は平成22年より下総地区，大栄地区の数値を含む。</t>
  </si>
  <si>
    <t>である。)</t>
  </si>
  <si>
    <t>（注）昭和30年～45年の地区別世帯数及び人口は，住民基本台帳の資料による。(このうち昭和30年分に限り，4月1日現在の数値</t>
  </si>
  <si>
    <t>人口</t>
  </si>
  <si>
    <t>合計</t>
  </si>
  <si>
    <t>ほか</t>
  </si>
  <si>
    <t>かたわら</t>
  </si>
  <si>
    <t>スリランカ</t>
  </si>
  <si>
    <t>ベトナム</t>
  </si>
  <si>
    <t>ボリビア</t>
  </si>
  <si>
    <t>アルゼンチン</t>
  </si>
  <si>
    <t>アフガニスタン</t>
  </si>
  <si>
    <t>ロシア</t>
  </si>
  <si>
    <t>ホンジュラス</t>
  </si>
  <si>
    <t>カンボジア</t>
  </si>
  <si>
    <t>トンガ</t>
  </si>
  <si>
    <t>ウガンダ</t>
  </si>
  <si>
    <t>トリニダード･トバゴ</t>
  </si>
  <si>
    <t>ラオス</t>
  </si>
  <si>
    <t>コスタリカ</t>
  </si>
  <si>
    <t>パラオ</t>
  </si>
  <si>
    <t>パラグアイ</t>
  </si>
  <si>
    <t>ブルガリア</t>
  </si>
  <si>
    <t>ギリシャ</t>
  </si>
  <si>
    <t>モルドバ</t>
  </si>
  <si>
    <t>イラク</t>
  </si>
  <si>
    <t>エチオピア</t>
  </si>
  <si>
    <t>キルギス</t>
  </si>
  <si>
    <t>ジャマイカ</t>
  </si>
  <si>
    <t>スペイン</t>
  </si>
  <si>
    <t>ソヴィエト連邦</t>
  </si>
  <si>
    <t>ソマリア</t>
  </si>
  <si>
    <t>鎌ヶ谷市</t>
  </si>
  <si>
    <t>袖ヶ浦市</t>
  </si>
  <si>
    <t>印西市</t>
  </si>
  <si>
    <t>　　　外国人登録人口を合算した人口）。</t>
  </si>
  <si>
    <t>　　　昼間人口には年齢不詳は含まれない。</t>
  </si>
  <si>
    <r>
      <t xml:space="preserve">                                       </t>
    </r>
    <r>
      <rPr>
        <sz val="11"/>
        <rFont val="ＭＳ Ｐ明朝"/>
        <family val="1"/>
      </rPr>
      <t>年
区分</t>
    </r>
  </si>
  <si>
    <t>平成 2</t>
  </si>
  <si>
    <t>ウクライナ</t>
  </si>
  <si>
    <t>ケニア</t>
  </si>
  <si>
    <t xml:space="preserve">
17</t>
  </si>
  <si>
    <t xml:space="preserve"> ２  人口</t>
  </si>
  <si>
    <t xml:space="preserve">      区分
市名</t>
  </si>
  <si>
    <r>
      <t xml:space="preserve">人　口
</t>
    </r>
    <r>
      <rPr>
        <sz val="7.5"/>
        <rFont val="ＭＳ Ｐ明朝"/>
        <family val="1"/>
      </rPr>
      <t>(毎月常住人口)</t>
    </r>
    <r>
      <rPr>
        <sz val="11"/>
        <rFont val="ＭＳ Ｐ明朝"/>
        <family val="1"/>
      </rPr>
      <t xml:space="preserve">
（人）</t>
    </r>
  </si>
  <si>
    <t>面　積
（k㎡）</t>
  </si>
  <si>
    <t>人口密度
１k㎡当り
人口</t>
  </si>
  <si>
    <t>*</t>
  </si>
  <si>
    <t>袖ヶ浦市</t>
  </si>
  <si>
    <t xml:space="preserve">資料　国勢調査，国土交通省国土地理院，
</t>
  </si>
  <si>
    <t>　　　面積の「＊」は境界未定地であるため，推計値を掲載した。</t>
  </si>
  <si>
    <t xml:space="preserve">千葉県毎月常住人口調査月報       </t>
  </si>
  <si>
    <t>22
(成田市)</t>
  </si>
  <si>
    <t>ニュータウン地区計</t>
  </si>
  <si>
    <t>（注）(  )内はニュータウン地区分である。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</si>
</sst>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#,##0.0_ "/>
    <numFmt numFmtId="181" formatCode="#,##0;&quot;△ &quot;#,##0"/>
    <numFmt numFmtId="182" formatCode="#,##0.000_);[Red]\(#,##0.000\)"/>
    <numFmt numFmtId="183" formatCode="#,##0.0_);[Red]\(#,##0.0\)"/>
    <numFmt numFmtId="184" formatCode="0_);\(0\)"/>
    <numFmt numFmtId="185" formatCode="#,##0.0;&quot;△ &quot;#,##0.0"/>
    <numFmt numFmtId="186" formatCode="000"/>
    <numFmt numFmtId="187" formatCode="#,##0;\-#,##0;&quot;－&quot;"/>
    <numFmt numFmtId="188" formatCode="#,##0;&quot;△ &quot;#,##0;&quot;－&quot;"/>
    <numFmt numFmtId="189" formatCode="#,##0_ ;[Red]\-#,##0\ ;&quot;－&quot;"/>
    <numFmt numFmtId="190" formatCode="#,##0.0_ ;[Red]\-#,##0.0\ ;&quot;－&quot;"/>
    <numFmt numFmtId="191" formatCode="#,##0.00_ ;[Red]\-#,##0.00\ ;&quot;－&quot;"/>
    <numFmt numFmtId="192" formatCode="#,##0;[Red]#,##0"/>
    <numFmt numFmtId="193" formatCode="#,##0.00;[Red]#,##0.00"/>
    <numFmt numFmtId="194" formatCode="#,##0.0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8">
    <font>
      <sz val="11"/>
      <name val="ＭＳ Ｐ明朝"/>
      <family val="1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9"/>
      <name val="MS UI Gothic"/>
      <family val="3"/>
    </font>
    <font>
      <sz val="1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Ｐ明朝"/>
      <family val="1"/>
    </font>
    <font>
      <sz val="8.25"/>
      <color indexed="8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ＭＳ 明朝"/>
      <family val="1"/>
    </font>
    <font>
      <b/>
      <sz val="10"/>
      <name val="ＭＳ Ｐゴシック"/>
      <family val="3"/>
    </font>
    <font>
      <sz val="20"/>
      <name val="ＭＳ 明朝"/>
      <family val="1"/>
    </font>
    <font>
      <sz val="7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6"/>
      <name val="ＭＳ Ｐゴシック"/>
      <family val="3"/>
    </font>
    <font>
      <sz val="20"/>
      <color indexed="9"/>
      <name val="ＭＳ 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56"/>
      <name val="Calibri"/>
      <family val="3"/>
    </font>
    <font>
      <sz val="20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/>
      <top style="hair"/>
      <bottom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 style="hair"/>
    </border>
    <border>
      <left/>
      <right style="hair"/>
      <top style="thin"/>
      <bottom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thin"/>
      <bottom style="hair"/>
    </border>
    <border>
      <left/>
      <right/>
      <top style="thin"/>
      <bottom/>
    </border>
    <border diagonalUp="1">
      <left style="hair"/>
      <right style="hair"/>
      <top style="hair"/>
      <bottom style="hair"/>
      <diagonal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 diagonalDown="1">
      <left/>
      <right style="hair"/>
      <top style="thin"/>
      <bottom/>
      <diagonal style="hair"/>
    </border>
    <border diagonalDown="1">
      <left style="hair"/>
      <right style="hair"/>
      <top style="thin"/>
      <bottom/>
      <diagonal style="hair"/>
    </border>
    <border diagonalDown="1">
      <left/>
      <right style="hair"/>
      <top/>
      <bottom/>
      <diagonal style="hair"/>
    </border>
    <border diagonalDown="1">
      <left style="hair"/>
      <right style="hair"/>
      <top/>
      <bottom/>
      <diagonal style="hair"/>
    </border>
    <border diagonalDown="1">
      <left/>
      <right style="hair"/>
      <top/>
      <bottom style="hair"/>
      <diagonal style="hair"/>
    </border>
    <border diagonalDown="1">
      <left style="hair"/>
      <right style="hair"/>
      <top/>
      <bottom style="hair"/>
      <diagonal style="hair"/>
    </border>
    <border>
      <left style="hair"/>
      <right style="hair"/>
      <top/>
      <bottom style="thin"/>
    </border>
    <border diagonalDown="1">
      <left/>
      <right/>
      <top style="thin"/>
      <bottom/>
      <diagonal style="hair"/>
    </border>
    <border diagonalDown="1">
      <left/>
      <right/>
      <top/>
      <bottom style="hair"/>
      <diagonal style="hair"/>
    </border>
    <border diagonalDown="1">
      <left/>
      <right/>
      <top/>
      <bottom/>
      <diagonal style="hair"/>
    </border>
  </borders>
  <cellStyleXfs count="10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9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32" borderId="0" applyNumberFormat="0" applyBorder="0" applyAlignment="0" applyProtection="0"/>
  </cellStyleXfs>
  <cellXfs count="602">
    <xf numFmtId="0" fontId="0" fillId="0" borderId="0" xfId="0" applyAlignment="1">
      <alignment/>
    </xf>
    <xf numFmtId="0" fontId="6" fillId="0" borderId="0" xfId="93" applyFont="1">
      <alignment/>
      <protection/>
    </xf>
    <xf numFmtId="0" fontId="7" fillId="0" borderId="0" xfId="98" applyFont="1" applyBorder="1" applyAlignment="1" applyProtection="1">
      <alignment horizontal="distributed" vertical="center"/>
      <protection/>
    </xf>
    <xf numFmtId="176" fontId="7" fillId="0" borderId="0" xfId="98" applyNumberFormat="1" applyFont="1" applyBorder="1" applyAlignment="1" applyProtection="1">
      <alignment horizontal="right" vertical="center"/>
      <protection/>
    </xf>
    <xf numFmtId="176" fontId="7" fillId="0" borderId="0" xfId="98" applyNumberFormat="1" applyFont="1" applyBorder="1" applyAlignment="1" applyProtection="1">
      <alignment horizontal="right" vertical="center"/>
      <protection locked="0"/>
    </xf>
    <xf numFmtId="0" fontId="7" fillId="0" borderId="0" xfId="98" applyFont="1" applyBorder="1" applyAlignment="1" applyProtection="1">
      <alignment vertical="center"/>
      <protection/>
    </xf>
    <xf numFmtId="0" fontId="4" fillId="0" borderId="0" xfId="98" applyFont="1" applyAlignment="1" applyProtection="1">
      <alignment horizontal="center" vertical="center"/>
      <protection/>
    </xf>
    <xf numFmtId="41" fontId="7" fillId="0" borderId="0" xfId="98" applyNumberFormat="1" applyFont="1" applyBorder="1" applyAlignment="1" applyProtection="1">
      <alignment horizontal="right" vertical="center"/>
      <protection/>
    </xf>
    <xf numFmtId="41" fontId="7" fillId="0" borderId="0" xfId="98" applyNumberFormat="1" applyFont="1" applyBorder="1" applyAlignment="1" applyProtection="1">
      <alignment horizontal="right" vertical="center"/>
      <protection locked="0"/>
    </xf>
    <xf numFmtId="0" fontId="6" fillId="0" borderId="0" xfId="92" applyFont="1" applyAlignment="1">
      <alignment horizontal="left" vertical="center"/>
      <protection/>
    </xf>
    <xf numFmtId="0" fontId="6" fillId="0" borderId="0" xfId="92" applyFont="1" applyAlignment="1">
      <alignment vertical="center"/>
      <protection/>
    </xf>
    <xf numFmtId="0" fontId="2" fillId="0" borderId="0" xfId="92" applyFont="1">
      <alignment/>
      <protection/>
    </xf>
    <xf numFmtId="0" fontId="13" fillId="0" borderId="0" xfId="94" applyFont="1" applyAlignment="1">
      <alignment horizontal="left" vertical="center"/>
      <protection/>
    </xf>
    <xf numFmtId="186" fontId="14" fillId="0" borderId="0" xfId="97" applyNumberFormat="1" applyFont="1" applyBorder="1" applyAlignment="1">
      <alignment horizontal="distributed" vertical="center"/>
      <protection/>
    </xf>
    <xf numFmtId="0" fontId="14" fillId="0" borderId="10" xfId="97" applyFont="1" applyBorder="1" applyAlignment="1">
      <alignment horizontal="distributed" vertical="center"/>
      <protection/>
    </xf>
    <xf numFmtId="0" fontId="6" fillId="0" borderId="11" xfId="98" applyFont="1" applyBorder="1" applyAlignment="1" applyProtection="1">
      <alignment horizontal="center" vertical="center"/>
      <protection/>
    </xf>
    <xf numFmtId="0" fontId="6" fillId="0" borderId="12" xfId="98" applyFont="1" applyBorder="1" applyAlignment="1" applyProtection="1">
      <alignment horizontal="center" vertical="center" shrinkToFit="1"/>
      <protection/>
    </xf>
    <xf numFmtId="0" fontId="6" fillId="0" borderId="13" xfId="98" applyFont="1" applyBorder="1" applyAlignment="1" applyProtection="1">
      <alignment horizontal="center" vertical="center"/>
      <protection/>
    </xf>
    <xf numFmtId="0" fontId="6" fillId="0" borderId="13" xfId="98" applyFont="1" applyBorder="1" applyAlignment="1" applyProtection="1">
      <alignment vertical="center"/>
      <protection/>
    </xf>
    <xf numFmtId="0" fontId="6" fillId="0" borderId="0" xfId="98" applyFont="1" applyBorder="1" applyAlignment="1" applyProtection="1">
      <alignment horizontal="distributed" vertical="center"/>
      <protection/>
    </xf>
    <xf numFmtId="0" fontId="6" fillId="0" borderId="0" xfId="98" applyFont="1" applyBorder="1" applyAlignment="1" applyProtection="1">
      <alignment horizontal="right" vertical="center"/>
      <protection/>
    </xf>
    <xf numFmtId="0" fontId="6" fillId="0" borderId="14" xfId="98" applyFont="1" applyBorder="1" applyAlignment="1" applyProtection="1">
      <alignment horizontal="center" vertical="center"/>
      <protection/>
    </xf>
    <xf numFmtId="0" fontId="6" fillId="0" borderId="15" xfId="98" applyFont="1" applyBorder="1" applyAlignment="1" applyProtection="1">
      <alignment horizontal="center" vertical="center" shrinkToFit="1"/>
      <protection/>
    </xf>
    <xf numFmtId="0" fontId="6" fillId="0" borderId="0" xfId="98" applyFont="1" applyBorder="1" applyAlignment="1" applyProtection="1">
      <alignment horizontal="center" vertical="center"/>
      <protection/>
    </xf>
    <xf numFmtId="0" fontId="6" fillId="0" borderId="16" xfId="98" applyFont="1" applyBorder="1" applyAlignment="1" applyProtection="1">
      <alignment horizontal="center" vertical="center"/>
      <protection/>
    </xf>
    <xf numFmtId="0" fontId="7" fillId="0" borderId="17" xfId="98" applyFont="1" applyBorder="1" applyAlignment="1" applyProtection="1">
      <alignment horizontal="distributed" vertical="center"/>
      <protection/>
    </xf>
    <xf numFmtId="0" fontId="2" fillId="0" borderId="18" xfId="92" applyFont="1" applyBorder="1">
      <alignment/>
      <protection/>
    </xf>
    <xf numFmtId="0" fontId="11" fillId="0" borderId="17" xfId="98" applyFont="1" applyBorder="1" applyAlignment="1" applyProtection="1">
      <alignment vertical="center"/>
      <protection/>
    </xf>
    <xf numFmtId="0" fontId="11" fillId="0" borderId="19" xfId="98" applyFont="1" applyBorder="1" applyAlignment="1" applyProtection="1">
      <alignment vertical="center"/>
      <protection/>
    </xf>
    <xf numFmtId="0" fontId="4" fillId="0" borderId="0" xfId="93" applyFont="1" applyAlignment="1">
      <alignment horizontal="center"/>
      <protection/>
    </xf>
    <xf numFmtId="0" fontId="8" fillId="0" borderId="20" xfId="92" applyFont="1" applyBorder="1" applyAlignment="1">
      <alignment horizontal="center" vertical="center"/>
      <protection/>
    </xf>
    <xf numFmtId="0" fontId="2" fillId="0" borderId="0" xfId="91" applyFont="1" applyFill="1" applyAlignment="1">
      <alignment horizontal="center" vertical="center"/>
      <protection/>
    </xf>
    <xf numFmtId="0" fontId="5" fillId="0" borderId="0" xfId="91" applyFont="1" applyFill="1" applyAlignment="1">
      <alignment horizontal="centerContinuous" vertical="center"/>
      <protection/>
    </xf>
    <xf numFmtId="0" fontId="0" fillId="0" borderId="18" xfId="93" applyFont="1" applyBorder="1" applyAlignment="1">
      <alignment horizontal="right" vertical="center"/>
      <protection/>
    </xf>
    <xf numFmtId="0" fontId="6" fillId="0" borderId="13" xfId="93" applyFont="1" applyBorder="1" applyAlignment="1">
      <alignment vertical="center"/>
      <protection/>
    </xf>
    <xf numFmtId="0" fontId="0" fillId="0" borderId="13" xfId="93" applyFont="1" applyBorder="1" applyAlignment="1">
      <alignment horizontal="right" vertical="center"/>
      <protection/>
    </xf>
    <xf numFmtId="178" fontId="6" fillId="0" borderId="10" xfId="93" applyNumberFormat="1" applyFont="1" applyBorder="1" applyAlignment="1">
      <alignment horizontal="right" vertical="center"/>
      <protection/>
    </xf>
    <xf numFmtId="177" fontId="14" fillId="0" borderId="21" xfId="93" applyNumberFormat="1" applyFont="1" applyBorder="1" applyAlignment="1">
      <alignment horizontal="right" vertical="center"/>
      <protection/>
    </xf>
    <xf numFmtId="0" fontId="6" fillId="0" borderId="0" xfId="93" applyFont="1" applyAlignment="1">
      <alignment horizontal="center" vertical="center"/>
      <protection/>
    </xf>
    <xf numFmtId="0" fontId="6" fillId="0" borderId="0" xfId="93" applyFont="1" applyBorder="1" applyAlignment="1">
      <alignment horizontal="center" vertical="center"/>
      <protection/>
    </xf>
    <xf numFmtId="177" fontId="6" fillId="0" borderId="10" xfId="93" applyNumberFormat="1" applyFont="1" applyBorder="1" applyAlignment="1">
      <alignment vertical="center"/>
      <protection/>
    </xf>
    <xf numFmtId="177" fontId="6" fillId="0" borderId="10" xfId="93" applyNumberFormat="1" applyFont="1" applyBorder="1">
      <alignment/>
      <protection/>
    </xf>
    <xf numFmtId="0" fontId="16" fillId="0" borderId="0" xfId="93" applyFont="1">
      <alignment/>
      <protection/>
    </xf>
    <xf numFmtId="0" fontId="6" fillId="0" borderId="22" xfId="93" applyFont="1" applyBorder="1">
      <alignment/>
      <protection/>
    </xf>
    <xf numFmtId="0" fontId="6" fillId="0" borderId="23" xfId="93" applyFont="1" applyBorder="1">
      <alignment/>
      <protection/>
    </xf>
    <xf numFmtId="177" fontId="6" fillId="0" borderId="0" xfId="93" applyNumberFormat="1" applyFont="1" applyAlignment="1">
      <alignment horizontal="center" vertical="center"/>
      <protection/>
    </xf>
    <xf numFmtId="177" fontId="6" fillId="0" borderId="0" xfId="93" applyNumberFormat="1" applyFont="1" applyAlignment="1">
      <alignment horizontal="center" vertical="top"/>
      <protection/>
    </xf>
    <xf numFmtId="178" fontId="6" fillId="0" borderId="10" xfId="93" applyNumberFormat="1" applyFont="1" applyBorder="1" applyAlignment="1">
      <alignment horizontal="right" vertical="top"/>
      <protection/>
    </xf>
    <xf numFmtId="177" fontId="6" fillId="0" borderId="0" xfId="93" applyNumberFormat="1" applyFont="1" applyBorder="1" applyAlignment="1">
      <alignment vertical="top"/>
      <protection/>
    </xf>
    <xf numFmtId="177" fontId="6" fillId="0" borderId="10" xfId="93" applyNumberFormat="1" applyFont="1" applyBorder="1" applyAlignment="1">
      <alignment vertical="top"/>
      <protection/>
    </xf>
    <xf numFmtId="0" fontId="8" fillId="0" borderId="24" xfId="93" applyFont="1" applyBorder="1" applyAlignment="1">
      <alignment horizontal="center" vertical="center"/>
      <protection/>
    </xf>
    <xf numFmtId="0" fontId="6" fillId="0" borderId="13" xfId="92" applyFont="1" applyBorder="1" applyAlignment="1">
      <alignment vertical="center"/>
      <protection/>
    </xf>
    <xf numFmtId="0" fontId="17" fillId="0" borderId="10" xfId="97" applyFont="1" applyBorder="1" applyAlignment="1">
      <alignment horizontal="distributed" vertical="center"/>
      <protection/>
    </xf>
    <xf numFmtId="0" fontId="17" fillId="0" borderId="0" xfId="97" applyFont="1" applyBorder="1" applyAlignment="1">
      <alignment horizontal="distributed" vertical="center"/>
      <protection/>
    </xf>
    <xf numFmtId="0" fontId="14" fillId="0" borderId="25" xfId="97" applyFont="1" applyBorder="1" applyAlignment="1">
      <alignment horizontal="left" vertical="center" wrapText="1"/>
      <protection/>
    </xf>
    <xf numFmtId="0" fontId="14" fillId="0" borderId="26" xfId="97" applyFont="1" applyBorder="1" applyAlignment="1">
      <alignment horizontal="left" vertical="center"/>
      <protection/>
    </xf>
    <xf numFmtId="0" fontId="14" fillId="0" borderId="0" xfId="97" applyFont="1" applyAlignment="1">
      <alignment vertical="center"/>
      <protection/>
    </xf>
    <xf numFmtId="0" fontId="6" fillId="0" borderId="13" xfId="97" applyFont="1" applyBorder="1" applyAlignment="1">
      <alignment vertical="center"/>
      <protection/>
    </xf>
    <xf numFmtId="0" fontId="16" fillId="0" borderId="0" xfId="94" applyFont="1" applyAlignment="1">
      <alignment vertical="center"/>
      <protection/>
    </xf>
    <xf numFmtId="0" fontId="6" fillId="0" borderId="0" xfId="93" applyFont="1" applyAlignment="1">
      <alignment vertical="center"/>
      <protection/>
    </xf>
    <xf numFmtId="0" fontId="12" fillId="0" borderId="0" xfId="92" applyFont="1" applyAlignment="1">
      <alignment vertical="center"/>
      <protection/>
    </xf>
    <xf numFmtId="0" fontId="8" fillId="0" borderId="0" xfId="92" applyFont="1" applyAlignment="1">
      <alignment horizontal="center" vertical="center"/>
      <protection/>
    </xf>
    <xf numFmtId="0" fontId="8" fillId="0" borderId="27" xfId="92" applyFont="1" applyBorder="1" applyAlignment="1">
      <alignment horizontal="center" vertical="center"/>
      <protection/>
    </xf>
    <xf numFmtId="181" fontId="8" fillId="0" borderId="0" xfId="92" applyNumberFormat="1" applyFont="1" applyBorder="1" applyAlignment="1">
      <alignment horizontal="right" vertical="center"/>
      <protection/>
    </xf>
    <xf numFmtId="0" fontId="8" fillId="0" borderId="24" xfId="92" applyFont="1" applyBorder="1" applyAlignment="1">
      <alignment horizontal="center" vertical="center"/>
      <protection/>
    </xf>
    <xf numFmtId="0" fontId="7" fillId="0" borderId="0" xfId="98" applyFont="1" applyAlignment="1" applyProtection="1">
      <alignment vertical="center"/>
      <protection/>
    </xf>
    <xf numFmtId="0" fontId="10" fillId="0" borderId="0" xfId="98" applyFont="1" applyAlignment="1" applyProtection="1">
      <alignment horizontal="left" vertical="center"/>
      <protection/>
    </xf>
    <xf numFmtId="0" fontId="7" fillId="0" borderId="28" xfId="98" applyFont="1" applyBorder="1" applyAlignment="1" applyProtection="1">
      <alignment vertical="center"/>
      <protection/>
    </xf>
    <xf numFmtId="0" fontId="6" fillId="0" borderId="16" xfId="98" applyFont="1" applyBorder="1" applyAlignment="1" applyProtection="1">
      <alignment vertical="center"/>
      <protection/>
    </xf>
    <xf numFmtId="0" fontId="9" fillId="0" borderId="19" xfId="98" applyFont="1" applyBorder="1" applyAlignment="1" applyProtection="1">
      <alignment vertical="center"/>
      <protection/>
    </xf>
    <xf numFmtId="0" fontId="6" fillId="0" borderId="0" xfId="98" applyFont="1" applyBorder="1" applyAlignment="1" applyProtection="1">
      <alignment vertical="center"/>
      <protection/>
    </xf>
    <xf numFmtId="0" fontId="7" fillId="0" borderId="17" xfId="98" applyFont="1" applyBorder="1" applyAlignment="1" applyProtection="1">
      <alignment vertical="center"/>
      <protection/>
    </xf>
    <xf numFmtId="0" fontId="9" fillId="0" borderId="0" xfId="98" applyFont="1" applyBorder="1" applyAlignment="1" applyProtection="1">
      <alignment vertical="center"/>
      <protection/>
    </xf>
    <xf numFmtId="0" fontId="7" fillId="0" borderId="18" xfId="98" applyFont="1" applyBorder="1" applyAlignment="1" applyProtection="1">
      <alignment vertical="center"/>
      <protection/>
    </xf>
    <xf numFmtId="0" fontId="7" fillId="0" borderId="29" xfId="98" applyFont="1" applyBorder="1" applyAlignment="1" applyProtection="1">
      <alignment vertical="center"/>
      <protection/>
    </xf>
    <xf numFmtId="0" fontId="6" fillId="0" borderId="29" xfId="98" applyFont="1" applyBorder="1" applyAlignment="1" applyProtection="1">
      <alignment vertical="center"/>
      <protection/>
    </xf>
    <xf numFmtId="0" fontId="7" fillId="0" borderId="13" xfId="98" applyFont="1" applyBorder="1" applyAlignment="1" applyProtection="1">
      <alignment vertical="center"/>
      <protection/>
    </xf>
    <xf numFmtId="0" fontId="9" fillId="0" borderId="17" xfId="98" applyFont="1" applyBorder="1" applyAlignment="1" applyProtection="1">
      <alignment vertical="center"/>
      <protection/>
    </xf>
    <xf numFmtId="0" fontId="6" fillId="0" borderId="28" xfId="98" applyFont="1" applyBorder="1" applyAlignment="1" applyProtection="1">
      <alignment vertical="center"/>
      <protection/>
    </xf>
    <xf numFmtId="0" fontId="0" fillId="0" borderId="0" xfId="92" applyFont="1" applyAlignment="1">
      <alignment horizontal="right" vertical="center"/>
      <protection/>
    </xf>
    <xf numFmtId="0" fontId="0" fillId="0" borderId="0" xfId="94" applyFont="1" applyAlignment="1">
      <alignment vertical="center"/>
      <protection/>
    </xf>
    <xf numFmtId="0" fontId="0" fillId="0" borderId="18" xfId="97" applyFont="1" applyBorder="1" applyAlignment="1">
      <alignment horizontal="right" vertical="center"/>
      <protection/>
    </xf>
    <xf numFmtId="176" fontId="0" fillId="0" borderId="0" xfId="94" applyNumberFormat="1" applyFont="1" applyFill="1" applyBorder="1" applyAlignment="1">
      <alignment horizontal="right" vertical="center"/>
      <protection/>
    </xf>
    <xf numFmtId="176" fontId="8" fillId="0" borderId="3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left" vertical="center" indent="1"/>
    </xf>
    <xf numFmtId="176" fontId="6" fillId="0" borderId="0" xfId="94" applyNumberFormat="1" applyFont="1" applyFill="1" applyBorder="1" applyAlignment="1">
      <alignment vertical="center"/>
      <protection/>
    </xf>
    <xf numFmtId="187" fontId="6" fillId="0" borderId="0" xfId="98" applyNumberFormat="1" applyFont="1" applyBorder="1" applyAlignment="1" applyProtection="1">
      <alignment horizontal="right" vertical="center"/>
      <protection/>
    </xf>
    <xf numFmtId="187" fontId="6" fillId="0" borderId="0" xfId="98" applyNumberFormat="1" applyFont="1" applyBorder="1" applyAlignment="1" applyProtection="1">
      <alignment horizontal="right" vertical="center"/>
      <protection locked="0"/>
    </xf>
    <xf numFmtId="187" fontId="7" fillId="0" borderId="17" xfId="98" applyNumberFormat="1" applyFont="1" applyBorder="1" applyAlignment="1" applyProtection="1">
      <alignment vertical="center"/>
      <protection/>
    </xf>
    <xf numFmtId="187" fontId="6" fillId="0" borderId="13" xfId="98" applyNumberFormat="1" applyFont="1" applyBorder="1" applyAlignment="1" applyProtection="1">
      <alignment horizontal="right" vertical="center"/>
      <protection/>
    </xf>
    <xf numFmtId="187" fontId="7" fillId="0" borderId="17" xfId="98" applyNumberFormat="1" applyFont="1" applyBorder="1" applyAlignment="1" applyProtection="1">
      <alignment horizontal="right" vertical="center"/>
      <protection/>
    </xf>
    <xf numFmtId="187" fontId="6" fillId="0" borderId="0" xfId="98" applyNumberFormat="1" applyFont="1" applyBorder="1" applyAlignment="1" applyProtection="1">
      <alignment horizontal="center" vertical="center"/>
      <protection/>
    </xf>
    <xf numFmtId="187" fontId="7" fillId="0" borderId="17" xfId="98" applyNumberFormat="1" applyFont="1" applyBorder="1" applyAlignment="1" applyProtection="1">
      <alignment horizontal="right" vertical="center"/>
      <protection locked="0"/>
    </xf>
    <xf numFmtId="0" fontId="2" fillId="0" borderId="0" xfId="91" applyFont="1" applyAlignment="1">
      <alignment vertical="center"/>
      <protection/>
    </xf>
    <xf numFmtId="0" fontId="2" fillId="0" borderId="0" xfId="91" applyFont="1" applyAlignment="1">
      <alignment horizontal="center" vertical="center"/>
      <protection/>
    </xf>
    <xf numFmtId="0" fontId="2" fillId="0" borderId="0" xfId="91" applyFont="1" applyFill="1" applyAlignment="1">
      <alignment vertical="center"/>
      <protection/>
    </xf>
    <xf numFmtId="189" fontId="8" fillId="0" borderId="23" xfId="92" applyNumberFormat="1" applyFont="1" applyBorder="1" applyAlignment="1">
      <alignment horizontal="right" vertical="center"/>
      <protection/>
    </xf>
    <xf numFmtId="189" fontId="8" fillId="0" borderId="0" xfId="92" applyNumberFormat="1" applyFont="1" applyAlignment="1">
      <alignment horizontal="right" vertical="center"/>
      <protection/>
    </xf>
    <xf numFmtId="189" fontId="8" fillId="0" borderId="13" xfId="92" applyNumberFormat="1" applyFont="1" applyBorder="1" applyAlignment="1">
      <alignment vertical="center"/>
      <protection/>
    </xf>
    <xf numFmtId="189" fontId="8" fillId="0" borderId="0" xfId="92" applyNumberFormat="1" applyFont="1" applyAlignment="1">
      <alignment vertical="center"/>
      <protection/>
    </xf>
    <xf numFmtId="190" fontId="8" fillId="0" borderId="0" xfId="92" applyNumberFormat="1" applyFont="1" applyAlignment="1">
      <alignment horizontal="right" vertical="center"/>
      <protection/>
    </xf>
    <xf numFmtId="189" fontId="8" fillId="0" borderId="21" xfId="92" applyNumberFormat="1" applyFont="1" applyBorder="1" applyAlignment="1">
      <alignment horizontal="right" vertical="center"/>
      <protection/>
    </xf>
    <xf numFmtId="189" fontId="8" fillId="0" borderId="31" xfId="92" applyNumberFormat="1" applyFont="1" applyBorder="1" applyAlignment="1">
      <alignment horizontal="right" vertical="center"/>
      <protection/>
    </xf>
    <xf numFmtId="189" fontId="8" fillId="0" borderId="23" xfId="92" applyNumberFormat="1" applyFont="1" applyBorder="1" applyAlignment="1">
      <alignment vertical="center"/>
      <protection/>
    </xf>
    <xf numFmtId="189" fontId="8" fillId="0" borderId="21" xfId="95" applyNumberFormat="1" applyFont="1" applyFill="1" applyBorder="1" applyAlignment="1" quotePrefix="1">
      <alignment horizontal="right" vertical="center"/>
      <protection/>
    </xf>
    <xf numFmtId="0" fontId="0" fillId="0" borderId="32" xfId="92" applyFont="1" applyBorder="1" applyAlignment="1">
      <alignment horizontal="center" vertical="center" shrinkToFit="1"/>
      <protection/>
    </xf>
    <xf numFmtId="0" fontId="4" fillId="0" borderId="0" xfId="92" applyFont="1" applyAlignment="1">
      <alignment horizontal="left" vertical="center"/>
      <protection/>
    </xf>
    <xf numFmtId="177" fontId="6" fillId="0" borderId="0" xfId="93" applyNumberFormat="1" applyFont="1" applyBorder="1" applyAlignment="1">
      <alignment horizontal="center" vertical="top"/>
      <protection/>
    </xf>
    <xf numFmtId="192" fontId="6" fillId="0" borderId="21" xfId="92" applyNumberFormat="1" applyFont="1" applyFill="1" applyBorder="1" applyAlignment="1">
      <alignment horizontal="center" vertical="center"/>
      <protection/>
    </xf>
    <xf numFmtId="192" fontId="6" fillId="0" borderId="23" xfId="92" applyNumberFormat="1" applyFont="1" applyFill="1" applyBorder="1" applyAlignment="1">
      <alignment horizontal="center" vertical="center"/>
      <protection/>
    </xf>
    <xf numFmtId="192" fontId="14" fillId="0" borderId="0" xfId="92" applyNumberFormat="1" applyFont="1" applyFill="1" applyBorder="1" applyAlignment="1">
      <alignment horizontal="distributed" vertical="center"/>
      <protection/>
    </xf>
    <xf numFmtId="192" fontId="6" fillId="0" borderId="0" xfId="92" applyNumberFormat="1" applyFont="1" applyFill="1" applyBorder="1" applyAlignment="1">
      <alignment horizontal="distributed" vertical="center"/>
      <protection/>
    </xf>
    <xf numFmtId="192" fontId="8" fillId="0" borderId="23" xfId="92" applyNumberFormat="1" applyFont="1" applyFill="1" applyBorder="1" applyAlignment="1">
      <alignment horizontal="right" vertical="center"/>
      <protection/>
    </xf>
    <xf numFmtId="193" fontId="8" fillId="0" borderId="13" xfId="92" applyNumberFormat="1" applyFont="1" applyFill="1" applyBorder="1" applyAlignment="1">
      <alignment horizontal="right" vertical="center"/>
      <protection/>
    </xf>
    <xf numFmtId="192" fontId="8" fillId="0" borderId="21" xfId="92" applyNumberFormat="1" applyFont="1" applyFill="1" applyBorder="1" applyAlignment="1">
      <alignment horizontal="right" vertical="center"/>
      <protection/>
    </xf>
    <xf numFmtId="193" fontId="8" fillId="0" borderId="0" xfId="92" applyNumberFormat="1" applyFont="1" applyFill="1" applyBorder="1" applyAlignment="1">
      <alignment horizontal="right" vertical="center"/>
      <protection/>
    </xf>
    <xf numFmtId="192" fontId="6" fillId="0" borderId="0" xfId="92" applyNumberFormat="1" applyFont="1" applyFill="1" applyBorder="1" applyAlignment="1">
      <alignment horizontal="distributed" vertical="center" wrapText="1"/>
      <protection/>
    </xf>
    <xf numFmtId="192" fontId="16" fillId="0" borderId="0" xfId="92" applyNumberFormat="1" applyFont="1" applyFill="1" applyAlignment="1">
      <alignment horizontal="center"/>
      <protection/>
    </xf>
    <xf numFmtId="192" fontId="8" fillId="0" borderId="0" xfId="92" applyNumberFormat="1" applyFont="1" applyFill="1" applyBorder="1" applyAlignment="1">
      <alignment horizontal="distributed" vertical="center"/>
      <protection/>
    </xf>
    <xf numFmtId="192" fontId="6" fillId="0" borderId="31" xfId="92" applyNumberFormat="1" applyFont="1" applyFill="1" applyBorder="1" applyAlignment="1">
      <alignment horizontal="center" vertical="center"/>
      <protection/>
    </xf>
    <xf numFmtId="192" fontId="7" fillId="0" borderId="0" xfId="92" applyNumberFormat="1" applyFont="1" applyFill="1" applyBorder="1" applyAlignment="1">
      <alignment horizontal="distributed" vertical="center"/>
      <protection/>
    </xf>
    <xf numFmtId="192" fontId="0" fillId="0" borderId="17" xfId="92" applyNumberFormat="1" applyFont="1" applyFill="1" applyBorder="1" applyAlignment="1">
      <alignment horizontal="distributed" vertical="center"/>
      <protection/>
    </xf>
    <xf numFmtId="192" fontId="0" fillId="0" borderId="0" xfId="92" applyNumberFormat="1" applyFont="1" applyFill="1" applyAlignment="1">
      <alignment horizontal="distributed" vertical="center"/>
      <protection/>
    </xf>
    <xf numFmtId="0" fontId="0" fillId="0" borderId="0" xfId="92" applyFont="1" applyAlignment="1">
      <alignment vertical="center"/>
      <protection/>
    </xf>
    <xf numFmtId="192" fontId="6" fillId="0" borderId="0" xfId="92" applyNumberFormat="1" applyFont="1" applyFill="1" applyAlignment="1">
      <alignment vertical="center"/>
      <protection/>
    </xf>
    <xf numFmtId="0" fontId="2" fillId="0" borderId="0" xfId="93" applyFont="1" applyAlignment="1">
      <alignment vertical="center"/>
      <protection/>
    </xf>
    <xf numFmtId="181" fontId="2" fillId="0" borderId="0" xfId="93" applyNumberFormat="1" applyFont="1" applyAlignment="1">
      <alignment vertical="center"/>
      <protection/>
    </xf>
    <xf numFmtId="0" fontId="2" fillId="0" borderId="0" xfId="93" applyFont="1" applyBorder="1" applyAlignment="1">
      <alignment vertical="center"/>
      <protection/>
    </xf>
    <xf numFmtId="0" fontId="7" fillId="0" borderId="21" xfId="97" applyFont="1" applyBorder="1" applyAlignment="1">
      <alignment vertical="center"/>
      <protection/>
    </xf>
    <xf numFmtId="0" fontId="7" fillId="0" borderId="0" xfId="97" applyFont="1" applyAlignment="1">
      <alignment vertical="center"/>
      <protection/>
    </xf>
    <xf numFmtId="0" fontId="7" fillId="0" borderId="0" xfId="97" applyFont="1" applyBorder="1" applyAlignment="1">
      <alignment vertical="center"/>
      <protection/>
    </xf>
    <xf numFmtId="178" fontId="9" fillId="0" borderId="0" xfId="97" applyNumberFormat="1" applyFont="1" applyAlignment="1">
      <alignment horizontal="right" vertical="center"/>
      <protection/>
    </xf>
    <xf numFmtId="178" fontId="7" fillId="0" borderId="0" xfId="97" applyNumberFormat="1" applyFont="1" applyAlignment="1">
      <alignment horizontal="right" vertical="center"/>
      <protection/>
    </xf>
    <xf numFmtId="178" fontId="7" fillId="0" borderId="0" xfId="97" applyNumberFormat="1" applyFont="1" applyBorder="1" applyAlignment="1">
      <alignment horizontal="right" vertical="center"/>
      <protection/>
    </xf>
    <xf numFmtId="0" fontId="6" fillId="0" borderId="13" xfId="93" applyFont="1" applyBorder="1">
      <alignment/>
      <protection/>
    </xf>
    <xf numFmtId="176" fontId="6" fillId="0" borderId="0" xfId="93" applyNumberFormat="1" applyFont="1" applyBorder="1" applyAlignment="1">
      <alignment horizontal="right" vertical="center"/>
      <protection/>
    </xf>
    <xf numFmtId="177" fontId="14" fillId="0" borderId="0" xfId="93" applyNumberFormat="1" applyFont="1" applyBorder="1" applyAlignment="1">
      <alignment horizontal="right" vertical="center"/>
      <protection/>
    </xf>
    <xf numFmtId="176" fontId="6" fillId="0" borderId="21" xfId="93" applyNumberFormat="1" applyFont="1" applyBorder="1" applyAlignment="1">
      <alignment horizontal="right" vertical="center"/>
      <protection/>
    </xf>
    <xf numFmtId="180" fontId="6" fillId="0" borderId="0" xfId="93" applyNumberFormat="1" applyFont="1" applyBorder="1" applyAlignment="1">
      <alignment horizontal="right" vertical="center"/>
      <protection/>
    </xf>
    <xf numFmtId="176" fontId="8" fillId="0" borderId="23" xfId="92" applyNumberFormat="1" applyFont="1" applyBorder="1" applyAlignment="1">
      <alignment horizontal="right" vertical="center"/>
      <protection/>
    </xf>
    <xf numFmtId="176" fontId="8" fillId="0" borderId="21" xfId="92" applyNumberFormat="1" applyFont="1" applyBorder="1" applyAlignment="1">
      <alignment horizontal="right" vertical="center"/>
      <protection/>
    </xf>
    <xf numFmtId="176" fontId="8" fillId="0" borderId="31" xfId="92" applyNumberFormat="1" applyFont="1" applyBorder="1" applyAlignment="1">
      <alignment horizontal="right" vertical="center"/>
      <protection/>
    </xf>
    <xf numFmtId="187" fontId="6" fillId="0" borderId="23" xfId="98" applyNumberFormat="1" applyFont="1" applyBorder="1" applyAlignment="1" applyProtection="1">
      <alignment horizontal="right" vertical="center"/>
      <protection/>
    </xf>
    <xf numFmtId="187" fontId="6" fillId="0" borderId="21" xfId="98" applyNumberFormat="1" applyFont="1" applyBorder="1" applyAlignment="1" applyProtection="1">
      <alignment horizontal="right" vertical="center"/>
      <protection/>
    </xf>
    <xf numFmtId="187" fontId="7" fillId="0" borderId="31" xfId="98" applyNumberFormat="1" applyFont="1" applyBorder="1" applyAlignment="1" applyProtection="1">
      <alignment horizontal="right" vertical="center"/>
      <protection/>
    </xf>
    <xf numFmtId="187" fontId="6" fillId="0" borderId="21" xfId="98" applyNumberFormat="1" applyFont="1" applyBorder="1" applyAlignment="1" applyProtection="1">
      <alignment horizontal="center" vertical="center"/>
      <protection/>
    </xf>
    <xf numFmtId="187" fontId="6" fillId="0" borderId="21" xfId="98" applyNumberFormat="1" applyFont="1" applyBorder="1" applyAlignment="1" applyProtection="1">
      <alignment horizontal="right" vertical="center"/>
      <protection locked="0"/>
    </xf>
    <xf numFmtId="187" fontId="7" fillId="0" borderId="31" xfId="98" applyNumberFormat="1" applyFont="1" applyBorder="1" applyAlignment="1" applyProtection="1">
      <alignment vertical="center"/>
      <protection/>
    </xf>
    <xf numFmtId="0" fontId="11" fillId="0" borderId="23" xfId="93" applyFont="1" applyBorder="1">
      <alignment/>
      <protection/>
    </xf>
    <xf numFmtId="176" fontId="11" fillId="0" borderId="21" xfId="93" applyNumberFormat="1" applyFont="1" applyBorder="1" applyAlignment="1">
      <alignment horizontal="right" vertical="center"/>
      <protection/>
    </xf>
    <xf numFmtId="177" fontId="17" fillId="0" borderId="21" xfId="93" applyNumberFormat="1" applyFont="1" applyBorder="1" applyAlignment="1">
      <alignment horizontal="right" vertical="center"/>
      <protection/>
    </xf>
    <xf numFmtId="187" fontId="6" fillId="0" borderId="21" xfId="98" applyNumberFormat="1" applyFont="1" applyBorder="1" applyAlignment="1" applyProtection="1">
      <alignment vertical="center"/>
      <protection/>
    </xf>
    <xf numFmtId="187" fontId="7" fillId="0" borderId="31" xfId="98" applyNumberFormat="1" applyFont="1" applyBorder="1" applyAlignment="1" applyProtection="1">
      <alignment horizontal="right" vertical="center"/>
      <protection locked="0"/>
    </xf>
    <xf numFmtId="176" fontId="11" fillId="0" borderId="19" xfId="0" applyNumberFormat="1" applyFont="1" applyFill="1" applyBorder="1" applyAlignment="1">
      <alignment horizontal="distributed" vertical="center" indent="1"/>
    </xf>
    <xf numFmtId="189" fontId="6" fillId="0" borderId="23" xfId="94" applyNumberFormat="1" applyFont="1" applyBorder="1" applyAlignment="1">
      <alignment horizontal="right" vertical="center"/>
      <protection/>
    </xf>
    <xf numFmtId="189" fontId="6" fillId="0" borderId="13" xfId="94" applyNumberFormat="1" applyFont="1" applyBorder="1" applyAlignment="1">
      <alignment horizontal="right" vertical="center"/>
      <protection/>
    </xf>
    <xf numFmtId="0" fontId="6" fillId="0" borderId="23" xfId="94" applyFont="1" applyBorder="1" applyAlignment="1">
      <alignment horizontal="center" vertical="center"/>
      <protection/>
    </xf>
    <xf numFmtId="189" fontId="6" fillId="0" borderId="21" xfId="94" applyNumberFormat="1" applyFont="1" applyBorder="1" applyAlignment="1">
      <alignment horizontal="right" vertical="center"/>
      <protection/>
    </xf>
    <xf numFmtId="189" fontId="6" fillId="0" borderId="0" xfId="94" applyNumberFormat="1" applyFont="1" applyBorder="1" applyAlignment="1">
      <alignment horizontal="right" vertical="center"/>
      <protection/>
    </xf>
    <xf numFmtId="0" fontId="6" fillId="0" borderId="21" xfId="94" applyFont="1" applyBorder="1" applyAlignment="1">
      <alignment horizontal="center" vertical="center"/>
      <protection/>
    </xf>
    <xf numFmtId="189" fontId="26" fillId="0" borderId="21" xfId="94" applyNumberFormat="1" applyFont="1" applyBorder="1" applyAlignment="1">
      <alignment horizontal="right" vertical="center"/>
      <protection/>
    </xf>
    <xf numFmtId="189" fontId="26" fillId="0" borderId="0" xfId="94" applyNumberFormat="1" applyFont="1" applyBorder="1" applyAlignment="1">
      <alignment horizontal="right" vertical="center"/>
      <protection/>
    </xf>
    <xf numFmtId="0" fontId="26" fillId="0" borderId="21" xfId="94" applyFont="1" applyBorder="1" applyAlignment="1">
      <alignment horizontal="center" vertical="center"/>
      <protection/>
    </xf>
    <xf numFmtId="189" fontId="6" fillId="0" borderId="31" xfId="94" applyNumberFormat="1" applyFont="1" applyBorder="1" applyAlignment="1">
      <alignment horizontal="right" vertical="center"/>
      <protection/>
    </xf>
    <xf numFmtId="189" fontId="6" fillId="0" borderId="17" xfId="94" applyNumberFormat="1" applyFont="1" applyBorder="1" applyAlignment="1">
      <alignment horizontal="right" vertical="center"/>
      <protection/>
    </xf>
    <xf numFmtId="0" fontId="6" fillId="0" borderId="31" xfId="94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0" fillId="0" borderId="0" xfId="92" applyFont="1">
      <alignment/>
      <protection/>
    </xf>
    <xf numFmtId="0" fontId="0" fillId="0" borderId="0" xfId="92" applyFont="1" applyAlignment="1">
      <alignment horizontal="center" vertical="center"/>
      <protection/>
    </xf>
    <xf numFmtId="0" fontId="0" fillId="0" borderId="13" xfId="92" applyFont="1" applyBorder="1" applyAlignment="1">
      <alignment horizontal="center" vertical="center"/>
      <protection/>
    </xf>
    <xf numFmtId="0" fontId="0" fillId="0" borderId="33" xfId="92" applyFont="1" applyBorder="1" applyAlignment="1">
      <alignment horizontal="center" vertical="center"/>
      <protection/>
    </xf>
    <xf numFmtId="192" fontId="0" fillId="0" borderId="0" xfId="92" applyNumberFormat="1" applyFont="1" applyFill="1">
      <alignment/>
      <protection/>
    </xf>
    <xf numFmtId="192" fontId="0" fillId="0" borderId="18" xfId="92" applyNumberFormat="1" applyFont="1" applyFill="1" applyBorder="1">
      <alignment/>
      <protection/>
    </xf>
    <xf numFmtId="192" fontId="0" fillId="0" borderId="0" xfId="92" applyNumberFormat="1" applyFont="1" applyFill="1" applyBorder="1">
      <alignment/>
      <protection/>
    </xf>
    <xf numFmtId="192" fontId="0" fillId="0" borderId="18" xfId="92" applyNumberFormat="1" applyFont="1" applyFill="1" applyBorder="1" applyAlignment="1">
      <alignment horizontal="right" vertical="center"/>
      <protection/>
    </xf>
    <xf numFmtId="192" fontId="0" fillId="0" borderId="21" xfId="92" applyNumberFormat="1" applyFont="1" applyFill="1" applyBorder="1" applyAlignment="1">
      <alignment horizontal="right" vertical="center"/>
      <protection/>
    </xf>
    <xf numFmtId="193" fontId="0" fillId="0" borderId="0" xfId="92" applyNumberFormat="1" applyFont="1" applyFill="1" applyBorder="1" applyAlignment="1">
      <alignment horizontal="right" vertical="center"/>
      <protection/>
    </xf>
    <xf numFmtId="192" fontId="0" fillId="0" borderId="31" xfId="92" applyNumberFormat="1" applyFont="1" applyFill="1" applyBorder="1" applyAlignment="1">
      <alignment horizontal="right" vertical="center"/>
      <protection/>
    </xf>
    <xf numFmtId="193" fontId="0" fillId="0" borderId="17" xfId="92" applyNumberFormat="1" applyFont="1" applyFill="1" applyBorder="1" applyAlignment="1">
      <alignment horizontal="right" vertical="center"/>
      <protection/>
    </xf>
    <xf numFmtId="192" fontId="0" fillId="0" borderId="0" xfId="92" applyNumberFormat="1" applyFont="1" applyFill="1" applyAlignment="1">
      <alignment vertical="top"/>
      <protection/>
    </xf>
    <xf numFmtId="193" fontId="8" fillId="0" borderId="22" xfId="92" applyNumberFormat="1" applyFont="1" applyFill="1" applyBorder="1" applyAlignment="1">
      <alignment horizontal="right" vertical="center"/>
      <protection/>
    </xf>
    <xf numFmtId="192" fontId="8" fillId="0" borderId="13" xfId="92" applyNumberFormat="1" applyFont="1" applyFill="1" applyBorder="1" applyAlignment="1">
      <alignment horizontal="right" vertical="center"/>
      <protection/>
    </xf>
    <xf numFmtId="193" fontId="8" fillId="0" borderId="10" xfId="92" applyNumberFormat="1" applyFont="1" applyFill="1" applyBorder="1" applyAlignment="1">
      <alignment horizontal="right" vertical="center"/>
      <protection/>
    </xf>
    <xf numFmtId="192" fontId="8" fillId="0" borderId="0" xfId="92" applyNumberFormat="1" applyFont="1" applyFill="1" applyBorder="1" applyAlignment="1">
      <alignment horizontal="right" vertical="center"/>
      <protection/>
    </xf>
    <xf numFmtId="192" fontId="0" fillId="0" borderId="0" xfId="92" applyNumberFormat="1" applyFont="1" applyFill="1" applyBorder="1" applyAlignment="1">
      <alignment horizontal="right" vertical="center"/>
      <protection/>
    </xf>
    <xf numFmtId="192" fontId="0" fillId="0" borderId="0" xfId="92" applyNumberFormat="1" applyFont="1" applyFill="1" applyBorder="1" applyAlignment="1">
      <alignment horizontal="distributed" vertical="center" wrapText="1"/>
      <protection/>
    </xf>
    <xf numFmtId="193" fontId="0" fillId="0" borderId="10" xfId="92" applyNumberFormat="1" applyFont="1" applyFill="1" applyBorder="1" applyAlignment="1">
      <alignment horizontal="right" vertical="center"/>
      <protection/>
    </xf>
    <xf numFmtId="193" fontId="0" fillId="0" borderId="26" xfId="92" applyNumberFormat="1" applyFont="1" applyFill="1" applyBorder="1" applyAlignment="1">
      <alignment horizontal="right" vertical="center"/>
      <protection/>
    </xf>
    <xf numFmtId="192" fontId="0" fillId="0" borderId="17" xfId="92" applyNumberFormat="1" applyFont="1" applyFill="1" applyBorder="1" applyAlignment="1">
      <alignment horizontal="right" vertical="center"/>
      <protection/>
    </xf>
    <xf numFmtId="192" fontId="0" fillId="0" borderId="0" xfId="92" applyNumberFormat="1" applyFont="1" applyFill="1" applyAlignment="1">
      <alignment horizontal="left" vertical="center"/>
      <protection/>
    </xf>
    <xf numFmtId="192" fontId="0" fillId="0" borderId="0" xfId="92" applyNumberFormat="1" applyFont="1" applyFill="1" applyBorder="1" applyAlignment="1">
      <alignment horizontal="center" vertical="center"/>
      <protection/>
    </xf>
    <xf numFmtId="192" fontId="0" fillId="0" borderId="21" xfId="92" applyNumberFormat="1" applyFont="1" applyFill="1" applyBorder="1" applyAlignment="1">
      <alignment horizontal="center" vertical="center"/>
      <protection/>
    </xf>
    <xf numFmtId="192" fontId="0" fillId="0" borderId="17" xfId="92" applyNumberFormat="1" applyFont="1" applyFill="1" applyBorder="1" applyAlignment="1">
      <alignment horizontal="center" vertical="center"/>
      <protection/>
    </xf>
    <xf numFmtId="192" fontId="0" fillId="0" borderId="31" xfId="92" applyNumberFormat="1" applyFont="1" applyFill="1" applyBorder="1" applyAlignment="1">
      <alignment horizontal="center" vertical="center"/>
      <protection/>
    </xf>
    <xf numFmtId="192" fontId="11" fillId="0" borderId="21" xfId="51" applyNumberFormat="1" applyFont="1" applyFill="1" applyBorder="1" applyAlignment="1">
      <alignment horizontal="right" vertical="center"/>
    </xf>
    <xf numFmtId="192" fontId="11" fillId="0" borderId="13" xfId="51" applyNumberFormat="1" applyFont="1" applyFill="1" applyBorder="1" applyAlignment="1">
      <alignment horizontal="right" vertical="center"/>
    </xf>
    <xf numFmtId="192" fontId="11" fillId="0" borderId="23" xfId="51" applyNumberFormat="1" applyFont="1" applyFill="1" applyBorder="1" applyAlignment="1">
      <alignment horizontal="right" vertical="center"/>
    </xf>
    <xf numFmtId="192" fontId="0" fillId="0" borderId="0" xfId="92" applyNumberFormat="1" applyFont="1" applyFill="1" applyBorder="1" applyAlignment="1">
      <alignment horizontal="distributed" vertical="center"/>
      <protection/>
    </xf>
    <xf numFmtId="192" fontId="6" fillId="0" borderId="0" xfId="51" applyNumberFormat="1" applyFont="1" applyFill="1" applyBorder="1" applyAlignment="1">
      <alignment horizontal="right" vertical="center"/>
    </xf>
    <xf numFmtId="192" fontId="11" fillId="0" borderId="31" xfId="51" applyNumberFormat="1" applyFont="1" applyFill="1" applyBorder="1" applyAlignment="1">
      <alignment horizontal="right" vertical="center"/>
    </xf>
    <xf numFmtId="192" fontId="6" fillId="0" borderId="17" xfId="51" applyNumberFormat="1" applyFont="1" applyFill="1" applyBorder="1" applyAlignment="1">
      <alignment horizontal="right" vertical="center"/>
    </xf>
    <xf numFmtId="192" fontId="6" fillId="0" borderId="0" xfId="92" applyNumberFormat="1" applyFont="1" applyFill="1" applyBorder="1" applyAlignment="1">
      <alignment vertical="center"/>
      <protection/>
    </xf>
    <xf numFmtId="192" fontId="0" fillId="0" borderId="0" xfId="92" applyNumberFormat="1" applyFont="1" applyFill="1" applyBorder="1" applyAlignment="1">
      <alignment vertical="center"/>
      <protection/>
    </xf>
    <xf numFmtId="192" fontId="0" fillId="0" borderId="0" xfId="92" applyNumberFormat="1" applyFont="1" applyFill="1" applyAlignment="1">
      <alignment vertical="center"/>
      <protection/>
    </xf>
    <xf numFmtId="0" fontId="0" fillId="0" borderId="0" xfId="97" applyFont="1" applyAlignment="1">
      <alignment vertical="center"/>
      <protection/>
    </xf>
    <xf numFmtId="0" fontId="0" fillId="0" borderId="18" xfId="97" applyFont="1" applyBorder="1" applyAlignment="1">
      <alignment vertical="center"/>
      <protection/>
    </xf>
    <xf numFmtId="0" fontId="0" fillId="0" borderId="13" xfId="97" applyFont="1" applyBorder="1" applyAlignment="1">
      <alignment vertical="center"/>
      <protection/>
    </xf>
    <xf numFmtId="0" fontId="0" fillId="0" borderId="13" xfId="74" applyFont="1" applyBorder="1" applyAlignment="1">
      <alignment vertical="center"/>
      <protection/>
    </xf>
    <xf numFmtId="0" fontId="0" fillId="0" borderId="13" xfId="97" applyFont="1" applyBorder="1" applyAlignment="1">
      <alignment horizontal="right" vertical="center"/>
      <protection/>
    </xf>
    <xf numFmtId="176" fontId="0" fillId="0" borderId="0" xfId="94" applyNumberFormat="1" applyFont="1" applyFill="1" applyBorder="1" applyAlignment="1">
      <alignment vertical="center"/>
      <protection/>
    </xf>
    <xf numFmtId="176" fontId="0" fillId="0" borderId="28" xfId="0" applyNumberFormat="1" applyFont="1" applyFill="1" applyBorder="1" applyAlignment="1">
      <alignment horizontal="center" vertical="center" wrapText="1"/>
    </xf>
    <xf numFmtId="176" fontId="0" fillId="0" borderId="29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horizontal="center" vertical="center" wrapText="1"/>
    </xf>
    <xf numFmtId="176" fontId="0" fillId="0" borderId="27" xfId="0" applyNumberFormat="1" applyFont="1" applyFill="1" applyBorder="1" applyAlignment="1">
      <alignment horizontal="center" vertical="center" wrapText="1"/>
    </xf>
    <xf numFmtId="176" fontId="0" fillId="0" borderId="27" xfId="0" applyNumberFormat="1" applyFont="1" applyFill="1" applyBorder="1" applyAlignment="1">
      <alignment vertical="center" textRotation="255"/>
    </xf>
    <xf numFmtId="176" fontId="0" fillId="0" borderId="0" xfId="0" applyNumberFormat="1" applyFont="1" applyFill="1" applyBorder="1" applyAlignment="1">
      <alignment horizontal="left" vertical="center" indent="1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13" fillId="0" borderId="20" xfId="0" applyNumberFormat="1" applyFont="1" applyFill="1" applyBorder="1" applyAlignment="1">
      <alignment horizontal="right" vertical="center"/>
    </xf>
    <xf numFmtId="176" fontId="13" fillId="0" borderId="21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10" xfId="0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horizontal="right" vertical="center"/>
    </xf>
    <xf numFmtId="176" fontId="8" fillId="0" borderId="32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176" fontId="8" fillId="0" borderId="34" xfId="0" applyNumberFormat="1" applyFont="1" applyFill="1" applyBorder="1" applyAlignment="1">
      <alignment horizontal="right" vertical="center"/>
    </xf>
    <xf numFmtId="180" fontId="8" fillId="0" borderId="19" xfId="0" applyNumberFormat="1" applyFont="1" applyFill="1" applyBorder="1" applyAlignment="1">
      <alignment horizontal="right" vertical="center"/>
    </xf>
    <xf numFmtId="0" fontId="6" fillId="0" borderId="33" xfId="94" applyFont="1" applyBorder="1" applyAlignment="1">
      <alignment vertical="center"/>
      <protection/>
    </xf>
    <xf numFmtId="189" fontId="6" fillId="0" borderId="33" xfId="0" applyNumberFormat="1" applyFont="1" applyBorder="1" applyAlignment="1">
      <alignment horizontal="right" vertical="center"/>
    </xf>
    <xf numFmtId="0" fontId="6" fillId="0" borderId="0" xfId="94" applyFont="1" applyAlignment="1">
      <alignment vertical="center"/>
      <protection/>
    </xf>
    <xf numFmtId="191" fontId="6" fillId="0" borderId="22" xfId="0" applyNumberFormat="1" applyFont="1" applyBorder="1" applyAlignment="1">
      <alignment vertical="center"/>
    </xf>
    <xf numFmtId="190" fontId="6" fillId="0" borderId="0" xfId="94" applyNumberFormat="1" applyFont="1" applyBorder="1" applyAlignment="1">
      <alignment horizontal="right" vertical="center"/>
      <protection/>
    </xf>
    <xf numFmtId="0" fontId="6" fillId="0" borderId="20" xfId="94" applyFont="1" applyBorder="1" applyAlignment="1">
      <alignment vertical="center"/>
      <protection/>
    </xf>
    <xf numFmtId="189" fontId="6" fillId="0" borderId="20" xfId="0" applyNumberFormat="1" applyFont="1" applyBorder="1" applyAlignment="1">
      <alignment vertical="center"/>
    </xf>
    <xf numFmtId="191" fontId="6" fillId="0" borderId="10" xfId="0" applyNumberFormat="1" applyFont="1" applyBorder="1" applyAlignment="1">
      <alignment vertical="center"/>
    </xf>
    <xf numFmtId="191" fontId="6" fillId="0" borderId="10" xfId="0" applyNumberFormat="1" applyFont="1" applyBorder="1" applyAlignment="1">
      <alignment horizontal="right" vertical="center"/>
    </xf>
    <xf numFmtId="0" fontId="26" fillId="0" borderId="20" xfId="94" applyFont="1" applyBorder="1" applyAlignment="1">
      <alignment vertical="center"/>
      <protection/>
    </xf>
    <xf numFmtId="189" fontId="26" fillId="0" borderId="20" xfId="0" applyNumberFormat="1" applyFont="1" applyBorder="1" applyAlignment="1">
      <alignment vertical="center"/>
    </xf>
    <xf numFmtId="0" fontId="26" fillId="0" borderId="0" xfId="94" applyFont="1" applyAlignment="1">
      <alignment vertical="center"/>
      <protection/>
    </xf>
    <xf numFmtId="191" fontId="26" fillId="0" borderId="10" xfId="0" applyNumberFormat="1" applyFont="1" applyBorder="1" applyAlignment="1">
      <alignment horizontal="right" vertical="center"/>
    </xf>
    <xf numFmtId="190" fontId="26" fillId="0" borderId="0" xfId="94" applyNumberFormat="1" applyFont="1" applyBorder="1" applyAlignment="1">
      <alignment horizontal="right" vertical="center"/>
      <protection/>
    </xf>
    <xf numFmtId="0" fontId="6" fillId="0" borderId="24" xfId="94" applyFont="1" applyBorder="1" applyAlignment="1">
      <alignment vertical="center"/>
      <protection/>
    </xf>
    <xf numFmtId="189" fontId="6" fillId="0" borderId="24" xfId="0" applyNumberFormat="1" applyFont="1" applyBorder="1" applyAlignment="1">
      <alignment vertical="center"/>
    </xf>
    <xf numFmtId="0" fontId="6" fillId="0" borderId="17" xfId="94" applyFont="1" applyBorder="1" applyAlignment="1">
      <alignment vertical="center"/>
      <protection/>
    </xf>
    <xf numFmtId="191" fontId="6" fillId="0" borderId="26" xfId="0" applyNumberFormat="1" applyFont="1" applyBorder="1" applyAlignment="1">
      <alignment vertical="center"/>
    </xf>
    <xf numFmtId="190" fontId="6" fillId="0" borderId="17" xfId="94" applyNumberFormat="1" applyFont="1" applyBorder="1" applyAlignment="1">
      <alignment horizontal="right" vertical="center"/>
      <protection/>
    </xf>
    <xf numFmtId="0" fontId="8" fillId="0" borderId="17" xfId="94" applyFont="1" applyBorder="1" applyAlignment="1">
      <alignment horizontal="distributed" vertical="center"/>
      <protection/>
    </xf>
    <xf numFmtId="189" fontId="11" fillId="0" borderId="31" xfId="94" applyNumberFormat="1" applyFont="1" applyBorder="1" applyAlignment="1">
      <alignment horizontal="right" vertical="center"/>
      <protection/>
    </xf>
    <xf numFmtId="189" fontId="11" fillId="0" borderId="17" xfId="94" applyNumberFormat="1" applyFont="1" applyBorder="1" applyAlignment="1">
      <alignment horizontal="right" vertical="center"/>
      <protection/>
    </xf>
    <xf numFmtId="0" fontId="11" fillId="0" borderId="30" xfId="94" applyFont="1" applyBorder="1" applyAlignment="1">
      <alignment vertical="center"/>
      <protection/>
    </xf>
    <xf numFmtId="189" fontId="11" fillId="0" borderId="24" xfId="0" applyNumberFormat="1" applyFont="1" applyBorder="1" applyAlignment="1">
      <alignment vertical="center"/>
    </xf>
    <xf numFmtId="0" fontId="11" fillId="0" borderId="31" xfId="94" applyFont="1" applyBorder="1" applyAlignment="1">
      <alignment horizontal="center" vertical="center"/>
      <protection/>
    </xf>
    <xf numFmtId="191" fontId="11" fillId="0" borderId="26" xfId="0" applyNumberFormat="1" applyFont="1" applyBorder="1" applyAlignment="1">
      <alignment vertical="center"/>
    </xf>
    <xf numFmtId="190" fontId="11" fillId="0" borderId="17" xfId="94" applyNumberFormat="1" applyFont="1" applyBorder="1" applyAlignment="1">
      <alignment horizontal="right" vertical="center"/>
      <protection/>
    </xf>
    <xf numFmtId="0" fontId="0" fillId="0" borderId="11" xfId="93" applyFont="1" applyBorder="1" applyAlignment="1">
      <alignment horizontal="center" vertical="center" shrinkToFit="1"/>
      <protection/>
    </xf>
    <xf numFmtId="0" fontId="0" fillId="0" borderId="0" xfId="93" applyFont="1" applyAlignment="1">
      <alignment vertical="center"/>
      <protection/>
    </xf>
    <xf numFmtId="0" fontId="0" fillId="0" borderId="20" xfId="93" applyFont="1" applyBorder="1" applyAlignment="1">
      <alignment horizontal="center" vertical="center" shrinkToFit="1"/>
      <protection/>
    </xf>
    <xf numFmtId="0" fontId="0" fillId="0" borderId="32" xfId="93" applyFont="1" applyBorder="1" applyAlignment="1">
      <alignment horizontal="center" vertical="center" shrinkToFit="1"/>
      <protection/>
    </xf>
    <xf numFmtId="0" fontId="0" fillId="0" borderId="24" xfId="93" applyFont="1" applyBorder="1" applyAlignment="1">
      <alignment horizontal="center" vertical="center" shrinkToFit="1"/>
      <protection/>
    </xf>
    <xf numFmtId="0" fontId="0" fillId="0" borderId="27" xfId="93" applyFont="1" applyBorder="1" applyAlignment="1">
      <alignment horizontal="center" vertical="center" shrinkToFit="1"/>
      <protection/>
    </xf>
    <xf numFmtId="176" fontId="0" fillId="0" borderId="23" xfId="93" applyNumberFormat="1" applyFont="1" applyBorder="1" applyAlignment="1">
      <alignment horizontal="center" vertical="center"/>
      <protection/>
    </xf>
    <xf numFmtId="176" fontId="0" fillId="0" borderId="13" xfId="93" applyNumberFormat="1" applyFont="1" applyBorder="1" applyAlignment="1">
      <alignment horizontal="center" vertical="center"/>
      <protection/>
    </xf>
    <xf numFmtId="194" fontId="0" fillId="0" borderId="23" xfId="93" applyNumberFormat="1" applyFont="1" applyBorder="1" applyAlignment="1">
      <alignment horizontal="center" vertical="center"/>
      <protection/>
    </xf>
    <xf numFmtId="194" fontId="0" fillId="0" borderId="22" xfId="93" applyNumberFormat="1" applyFont="1" applyBorder="1" applyAlignment="1">
      <alignment horizontal="center" vertical="center"/>
      <protection/>
    </xf>
    <xf numFmtId="180" fontId="0" fillId="0" borderId="13" xfId="93" applyNumberFormat="1" applyFont="1" applyBorder="1" applyAlignment="1">
      <alignment horizontal="center" vertical="center"/>
      <protection/>
    </xf>
    <xf numFmtId="180" fontId="0" fillId="0" borderId="23" xfId="93" applyNumberFormat="1" applyFont="1" applyBorder="1" applyAlignment="1">
      <alignment horizontal="center" vertical="center"/>
      <protection/>
    </xf>
    <xf numFmtId="180" fontId="0" fillId="0" borderId="22" xfId="93" applyNumberFormat="1" applyFont="1" applyBorder="1" applyAlignment="1">
      <alignment horizontal="center" vertical="center"/>
      <protection/>
    </xf>
    <xf numFmtId="180" fontId="0" fillId="0" borderId="0" xfId="93" applyNumberFormat="1" applyFont="1" applyBorder="1" applyAlignment="1">
      <alignment horizontal="center" vertical="center"/>
      <protection/>
    </xf>
    <xf numFmtId="0" fontId="0" fillId="0" borderId="0" xfId="93" applyFont="1" applyBorder="1" applyAlignment="1">
      <alignment vertical="center"/>
      <protection/>
    </xf>
    <xf numFmtId="0" fontId="0" fillId="0" borderId="0" xfId="93" applyFont="1" applyBorder="1" applyAlignment="1">
      <alignment horizontal="center" vertical="center"/>
      <protection/>
    </xf>
    <xf numFmtId="176" fontId="0" fillId="0" borderId="21" xfId="93" applyNumberFormat="1" applyFont="1" applyBorder="1" applyAlignment="1">
      <alignment horizontal="right" vertical="center"/>
      <protection/>
    </xf>
    <xf numFmtId="176" fontId="0" fillId="0" borderId="0" xfId="93" applyNumberFormat="1" applyFont="1" applyBorder="1" applyAlignment="1">
      <alignment horizontal="right" vertical="center"/>
      <protection/>
    </xf>
    <xf numFmtId="194" fontId="0" fillId="0" borderId="21" xfId="93" applyNumberFormat="1" applyFont="1" applyBorder="1" applyAlignment="1">
      <alignment horizontal="right" vertical="center"/>
      <protection/>
    </xf>
    <xf numFmtId="194" fontId="0" fillId="0" borderId="10" xfId="93" applyNumberFormat="1" applyFont="1" applyBorder="1" applyAlignment="1">
      <alignment horizontal="right" vertical="center"/>
      <protection/>
    </xf>
    <xf numFmtId="180" fontId="0" fillId="0" borderId="0" xfId="93" applyNumberFormat="1" applyFont="1" applyBorder="1" applyAlignment="1">
      <alignment horizontal="right" vertical="center"/>
      <protection/>
    </xf>
    <xf numFmtId="180" fontId="0" fillId="0" borderId="21" xfId="93" applyNumberFormat="1" applyFont="1" applyBorder="1" applyAlignment="1">
      <alignment horizontal="right" vertical="center"/>
      <protection/>
    </xf>
    <xf numFmtId="180" fontId="0" fillId="0" borderId="10" xfId="93" applyNumberFormat="1" applyFont="1" applyBorder="1" applyAlignment="1">
      <alignment horizontal="right" vertical="center"/>
      <protection/>
    </xf>
    <xf numFmtId="176" fontId="0" fillId="0" borderId="21" xfId="93" applyNumberFormat="1" applyFont="1" applyBorder="1" applyAlignment="1">
      <alignment horizontal="right" vertical="center" shrinkToFit="1"/>
      <protection/>
    </xf>
    <xf numFmtId="176" fontId="0" fillId="0" borderId="0" xfId="93" applyNumberFormat="1" applyFont="1" applyBorder="1" applyAlignment="1">
      <alignment horizontal="right" vertical="center" shrinkToFit="1"/>
      <protection/>
    </xf>
    <xf numFmtId="180" fontId="0" fillId="0" borderId="0" xfId="51" applyNumberFormat="1" applyFont="1" applyBorder="1" applyAlignment="1">
      <alignment horizontal="right" vertical="center"/>
    </xf>
    <xf numFmtId="0" fontId="0" fillId="0" borderId="17" xfId="93" applyFont="1" applyBorder="1" applyAlignment="1">
      <alignment vertical="center"/>
      <protection/>
    </xf>
    <xf numFmtId="176" fontId="0" fillId="0" borderId="31" xfId="51" applyNumberFormat="1" applyFont="1" applyBorder="1" applyAlignment="1">
      <alignment vertical="center"/>
    </xf>
    <xf numFmtId="176" fontId="0" fillId="0" borderId="17" xfId="51" applyNumberFormat="1" applyFont="1" applyBorder="1" applyAlignment="1">
      <alignment vertical="center"/>
    </xf>
    <xf numFmtId="194" fontId="0" fillId="0" borderId="31" xfId="51" applyNumberFormat="1" applyFont="1" applyBorder="1" applyAlignment="1">
      <alignment vertical="center"/>
    </xf>
    <xf numFmtId="194" fontId="0" fillId="0" borderId="26" xfId="51" applyNumberFormat="1" applyFont="1" applyBorder="1" applyAlignment="1">
      <alignment vertical="center"/>
    </xf>
    <xf numFmtId="180" fontId="0" fillId="0" borderId="17" xfId="51" applyNumberFormat="1" applyFont="1" applyBorder="1" applyAlignment="1">
      <alignment vertical="center"/>
    </xf>
    <xf numFmtId="180" fontId="0" fillId="0" borderId="31" xfId="51" applyNumberFormat="1" applyFont="1" applyBorder="1" applyAlignment="1">
      <alignment vertical="center"/>
    </xf>
    <xf numFmtId="180" fontId="0" fillId="0" borderId="26" xfId="51" applyNumberFormat="1" applyFont="1" applyBorder="1" applyAlignment="1">
      <alignment vertical="center"/>
    </xf>
    <xf numFmtId="180" fontId="0" fillId="0" borderId="17" xfId="93" applyNumberFormat="1" applyFont="1" applyBorder="1" applyAlignment="1">
      <alignment horizontal="right" vertical="center"/>
      <protection/>
    </xf>
    <xf numFmtId="0" fontId="0" fillId="0" borderId="0" xfId="93" applyFont="1" applyAlignment="1">
      <alignment horizontal="right" vertical="center"/>
      <protection/>
    </xf>
    <xf numFmtId="176" fontId="0" fillId="0" borderId="0" xfId="92" applyNumberFormat="1" applyFont="1" applyAlignment="1">
      <alignment horizontal="right" vertical="center"/>
      <protection/>
    </xf>
    <xf numFmtId="0" fontId="0" fillId="0" borderId="0" xfId="92" applyFont="1" applyAlignment="1">
      <alignment horizontal="centerContinuous" vertical="center"/>
      <protection/>
    </xf>
    <xf numFmtId="0" fontId="0" fillId="0" borderId="0" xfId="92" applyFont="1" applyAlignment="1">
      <alignment horizontal="distributed" vertical="center"/>
      <protection/>
    </xf>
    <xf numFmtId="49" fontId="6" fillId="0" borderId="0" xfId="92" applyNumberFormat="1" applyFont="1" applyAlignment="1">
      <alignment vertical="center"/>
      <protection/>
    </xf>
    <xf numFmtId="0" fontId="0" fillId="0" borderId="27" xfId="92" applyFont="1" applyBorder="1" applyAlignment="1">
      <alignment horizontal="center" vertical="center"/>
      <protection/>
    </xf>
    <xf numFmtId="183" fontId="0" fillId="0" borderId="0" xfId="92" applyNumberFormat="1" applyFont="1">
      <alignment/>
      <protection/>
    </xf>
    <xf numFmtId="189" fontId="0" fillId="0" borderId="21" xfId="92" applyNumberFormat="1" applyFont="1" applyBorder="1" applyAlignment="1">
      <alignment horizontal="right" vertical="center"/>
      <protection/>
    </xf>
    <xf numFmtId="189" fontId="0" fillId="0" borderId="0" xfId="92" applyNumberFormat="1" applyFont="1" applyAlignment="1">
      <alignment horizontal="right" vertical="center"/>
      <protection/>
    </xf>
    <xf numFmtId="189" fontId="0" fillId="0" borderId="0" xfId="50" applyNumberFormat="1" applyFont="1" applyAlignment="1">
      <alignment horizontal="right" vertical="center"/>
    </xf>
    <xf numFmtId="189" fontId="0" fillId="0" borderId="0" xfId="95" applyNumberFormat="1" applyFont="1" applyFill="1" applyBorder="1" applyAlignment="1" quotePrefix="1">
      <alignment horizontal="right" vertical="center"/>
      <protection/>
    </xf>
    <xf numFmtId="190" fontId="0" fillId="0" borderId="0" xfId="92" applyNumberFormat="1" applyFont="1" applyAlignment="1">
      <alignment horizontal="right" vertical="center"/>
      <protection/>
    </xf>
    <xf numFmtId="183" fontId="0" fillId="0" borderId="0" xfId="0" applyNumberFormat="1" applyFont="1" applyBorder="1" applyAlignment="1">
      <alignment/>
    </xf>
    <xf numFmtId="0" fontId="0" fillId="0" borderId="17" xfId="92" applyFont="1" applyBorder="1" applyAlignment="1">
      <alignment horizontal="center" vertical="center"/>
      <protection/>
    </xf>
    <xf numFmtId="189" fontId="0" fillId="0" borderId="31" xfId="92" applyNumberFormat="1" applyFont="1" applyBorder="1" applyAlignment="1">
      <alignment horizontal="right" vertical="center"/>
      <protection/>
    </xf>
    <xf numFmtId="189" fontId="0" fillId="0" borderId="17" xfId="92" applyNumberFormat="1" applyFont="1" applyBorder="1" applyAlignment="1">
      <alignment horizontal="right" vertical="center"/>
      <protection/>
    </xf>
    <xf numFmtId="189" fontId="0" fillId="0" borderId="17" xfId="50" applyNumberFormat="1" applyFont="1" applyBorder="1" applyAlignment="1">
      <alignment horizontal="right" vertical="center"/>
    </xf>
    <xf numFmtId="189" fontId="0" fillId="0" borderId="17" xfId="95" applyNumberFormat="1" applyFont="1" applyFill="1" applyBorder="1" applyAlignment="1" quotePrefix="1">
      <alignment horizontal="right" vertical="center"/>
      <protection/>
    </xf>
    <xf numFmtId="190" fontId="0" fillId="0" borderId="17" xfId="92" applyNumberFormat="1" applyFont="1" applyBorder="1" applyAlignment="1">
      <alignment horizontal="right" vertical="center"/>
      <protection/>
    </xf>
    <xf numFmtId="0" fontId="0" fillId="0" borderId="0" xfId="92" applyFont="1" applyBorder="1" applyAlignment="1">
      <alignment horizontal="center" vertical="center"/>
      <protection/>
    </xf>
    <xf numFmtId="189" fontId="0" fillId="0" borderId="0" xfId="92" applyNumberFormat="1" applyFont="1" applyBorder="1" applyAlignment="1">
      <alignment horizontal="right" vertical="center"/>
      <protection/>
    </xf>
    <xf numFmtId="184" fontId="0" fillId="0" borderId="25" xfId="92" applyNumberFormat="1" applyFont="1" applyBorder="1" applyAlignment="1">
      <alignment horizontal="center" vertical="center"/>
      <protection/>
    </xf>
    <xf numFmtId="184" fontId="0" fillId="0" borderId="11" xfId="92" applyNumberFormat="1" applyFont="1" applyBorder="1" applyAlignment="1">
      <alignment horizontal="center" vertical="center"/>
      <protection/>
    </xf>
    <xf numFmtId="184" fontId="0" fillId="0" borderId="12" xfId="92" applyNumberFormat="1" applyFont="1" applyBorder="1" applyAlignment="1">
      <alignment horizontal="center" vertical="center"/>
      <protection/>
    </xf>
    <xf numFmtId="184" fontId="0" fillId="0" borderId="26" xfId="92" applyNumberFormat="1" applyFont="1" applyBorder="1" applyAlignment="1">
      <alignment horizontal="center" vertical="center"/>
      <protection/>
    </xf>
    <xf numFmtId="184" fontId="0" fillId="0" borderId="24" xfId="92" applyNumberFormat="1" applyFont="1" applyBorder="1" applyAlignment="1">
      <alignment horizontal="center" vertical="center"/>
      <protection/>
    </xf>
    <xf numFmtId="0" fontId="0" fillId="0" borderId="24" xfId="92" applyFont="1" applyBorder="1" applyAlignment="1">
      <alignment horizontal="center" vertical="center"/>
      <protection/>
    </xf>
    <xf numFmtId="0" fontId="0" fillId="0" borderId="31" xfId="92" applyFont="1" applyBorder="1" applyAlignment="1">
      <alignment horizontal="center" vertical="center"/>
      <protection/>
    </xf>
    <xf numFmtId="181" fontId="0" fillId="0" borderId="13" xfId="92" applyNumberFormat="1" applyFont="1" applyBorder="1" applyAlignment="1">
      <alignment horizontal="right" vertical="center"/>
      <protection/>
    </xf>
    <xf numFmtId="181" fontId="0" fillId="0" borderId="0" xfId="92" applyNumberFormat="1" applyFont="1" applyBorder="1" applyAlignment="1">
      <alignment horizontal="right" vertical="center"/>
      <protection/>
    </xf>
    <xf numFmtId="181" fontId="0" fillId="0" borderId="17" xfId="92" applyNumberFormat="1" applyFont="1" applyBorder="1" applyAlignment="1">
      <alignment horizontal="right" vertical="center"/>
      <protection/>
    </xf>
    <xf numFmtId="0" fontId="0" fillId="0" borderId="11" xfId="92" applyFont="1" applyBorder="1" applyAlignment="1">
      <alignment horizontal="center" vertical="center"/>
      <protection/>
    </xf>
    <xf numFmtId="184" fontId="0" fillId="0" borderId="29" xfId="92" applyNumberFormat="1" applyFont="1" applyBorder="1" applyAlignment="1">
      <alignment horizontal="center" vertical="center"/>
      <protection/>
    </xf>
    <xf numFmtId="0" fontId="0" fillId="0" borderId="20" xfId="92" applyFont="1" applyBorder="1" applyAlignment="1">
      <alignment horizontal="center" vertical="center"/>
      <protection/>
    </xf>
    <xf numFmtId="0" fontId="0" fillId="0" borderId="0" xfId="92" applyFont="1" applyAlignment="1">
      <alignment horizontal="left" vertical="center"/>
      <protection/>
    </xf>
    <xf numFmtId="49" fontId="0" fillId="0" borderId="18" xfId="98" applyNumberFormat="1" applyFont="1" applyBorder="1" applyAlignment="1" applyProtection="1">
      <alignment horizontal="right" vertical="center"/>
      <protection/>
    </xf>
    <xf numFmtId="187" fontId="11" fillId="0" borderId="32" xfId="98" applyNumberFormat="1" applyFont="1" applyBorder="1" applyAlignment="1" applyProtection="1">
      <alignment vertical="center"/>
      <protection/>
    </xf>
    <xf numFmtId="187" fontId="11" fillId="0" borderId="19" xfId="98" applyNumberFormat="1" applyFont="1" applyBorder="1" applyAlignment="1" applyProtection="1">
      <alignment vertical="center"/>
      <protection/>
    </xf>
    <xf numFmtId="187" fontId="11" fillId="0" borderId="31" xfId="98" applyNumberFormat="1" applyFont="1" applyBorder="1" applyAlignment="1" applyProtection="1">
      <alignment vertical="center"/>
      <protection/>
    </xf>
    <xf numFmtId="187" fontId="11" fillId="0" borderId="17" xfId="98" applyNumberFormat="1" applyFont="1" applyBorder="1" applyAlignment="1" applyProtection="1">
      <alignment vertical="center"/>
      <protection/>
    </xf>
    <xf numFmtId="0" fontId="0" fillId="0" borderId="0" xfId="98" applyFont="1" applyAlignment="1" applyProtection="1">
      <alignment horizontal="right" vertical="center"/>
      <protection/>
    </xf>
    <xf numFmtId="187" fontId="11" fillId="0" borderId="31" xfId="98" applyNumberFormat="1" applyFont="1" applyBorder="1" applyAlignment="1" applyProtection="1">
      <alignment horizontal="right" vertical="center"/>
      <protection/>
    </xf>
    <xf numFmtId="187" fontId="11" fillId="0" borderId="17" xfId="98" applyNumberFormat="1" applyFont="1" applyBorder="1" applyAlignment="1" applyProtection="1">
      <alignment horizontal="right" vertical="center"/>
      <protection/>
    </xf>
    <xf numFmtId="187" fontId="11" fillId="0" borderId="17" xfId="98" applyNumberFormat="1" applyFont="1" applyBorder="1" applyAlignment="1" applyProtection="1">
      <alignment horizontal="center" vertical="center"/>
      <protection/>
    </xf>
    <xf numFmtId="187" fontId="11" fillId="0" borderId="32" xfId="98" applyNumberFormat="1" applyFont="1" applyBorder="1" applyAlignment="1" applyProtection="1">
      <alignment horizontal="right" vertical="center"/>
      <protection/>
    </xf>
    <xf numFmtId="187" fontId="11" fillId="0" borderId="19" xfId="98" applyNumberFormat="1" applyFont="1" applyBorder="1" applyAlignment="1" applyProtection="1">
      <alignment horizontal="right" vertical="center"/>
      <protection/>
    </xf>
    <xf numFmtId="187" fontId="6" fillId="0" borderId="23" xfId="98" applyNumberFormat="1" applyFont="1" applyBorder="1" applyAlignment="1" applyProtection="1">
      <alignment horizontal="right" vertical="center"/>
      <protection locked="0"/>
    </xf>
    <xf numFmtId="187" fontId="6" fillId="0" borderId="0" xfId="98" applyNumberFormat="1" applyFont="1" applyBorder="1" applyAlignment="1" applyProtection="1">
      <alignment vertical="center"/>
      <protection/>
    </xf>
    <xf numFmtId="187" fontId="6" fillId="0" borderId="0" xfId="98" applyNumberFormat="1" applyFont="1" applyBorder="1" applyAlignment="1">
      <alignment horizontal="right" vertical="center"/>
      <protection/>
    </xf>
    <xf numFmtId="187" fontId="11" fillId="0" borderId="17" xfId="98" applyNumberFormat="1" applyFont="1" applyBorder="1" applyAlignment="1" applyProtection="1">
      <alignment horizontal="center" vertical="center"/>
      <protection locked="0"/>
    </xf>
    <xf numFmtId="0" fontId="0" fillId="0" borderId="24" xfId="93" applyFont="1" applyBorder="1" applyAlignment="1">
      <alignment horizontal="center" vertical="center"/>
      <protection/>
    </xf>
    <xf numFmtId="0" fontId="0" fillId="0" borderId="31" xfId="93" applyFont="1" applyBorder="1" applyAlignment="1">
      <alignment horizontal="center" vertical="center"/>
      <protection/>
    </xf>
    <xf numFmtId="176" fontId="0" fillId="0" borderId="0" xfId="93" applyNumberFormat="1" applyFont="1" applyBorder="1" applyAlignment="1">
      <alignment horizontal="left" vertical="center"/>
      <protection/>
    </xf>
    <xf numFmtId="0" fontId="0" fillId="0" borderId="23" xfId="93" applyFont="1" applyBorder="1" applyAlignment="1">
      <alignment horizontal="center" vertical="center"/>
      <protection/>
    </xf>
    <xf numFmtId="0" fontId="0" fillId="0" borderId="13" xfId="93" applyFont="1" applyBorder="1" applyAlignment="1">
      <alignment horizontal="center" vertical="center"/>
      <protection/>
    </xf>
    <xf numFmtId="0" fontId="0" fillId="0" borderId="22" xfId="93" applyFont="1" applyBorder="1" applyAlignment="1">
      <alignment horizontal="center" vertical="center"/>
      <protection/>
    </xf>
    <xf numFmtId="0" fontId="0" fillId="0" borderId="0" xfId="93" applyFont="1" applyAlignment="1">
      <alignment horizontal="center" vertical="center"/>
      <protection/>
    </xf>
    <xf numFmtId="179" fontId="0" fillId="0" borderId="0" xfId="93" applyNumberFormat="1" applyFont="1" applyAlignment="1">
      <alignment horizontal="right" vertical="center"/>
      <protection/>
    </xf>
    <xf numFmtId="188" fontId="0" fillId="0" borderId="21" xfId="93" applyNumberFormat="1" applyFont="1" applyBorder="1" applyAlignment="1">
      <alignment horizontal="right" vertical="center"/>
      <protection/>
    </xf>
    <xf numFmtId="188" fontId="0" fillId="0" borderId="0" xfId="93" applyNumberFormat="1" applyFont="1" applyBorder="1" applyAlignment="1">
      <alignment horizontal="right" vertical="center"/>
      <protection/>
    </xf>
    <xf numFmtId="188" fontId="0" fillId="0" borderId="10" xfId="93" applyNumberFormat="1" applyFont="1" applyBorder="1" applyAlignment="1">
      <alignment horizontal="right" vertical="center"/>
      <protection/>
    </xf>
    <xf numFmtId="176" fontId="0" fillId="0" borderId="0" xfId="93" applyNumberFormat="1" applyFont="1" applyAlignment="1">
      <alignment horizontal="right" vertical="center"/>
      <protection/>
    </xf>
    <xf numFmtId="179" fontId="0" fillId="0" borderId="0" xfId="93" applyNumberFormat="1" applyFont="1" applyAlignment="1">
      <alignment vertical="center"/>
      <protection/>
    </xf>
    <xf numFmtId="188" fontId="0" fillId="0" borderId="21" xfId="50" applyNumberFormat="1" applyFont="1" applyBorder="1" applyAlignment="1">
      <alignment vertical="center"/>
    </xf>
    <xf numFmtId="188" fontId="0" fillId="0" borderId="0" xfId="50" applyNumberFormat="1" applyFont="1" applyBorder="1" applyAlignment="1">
      <alignment vertical="center"/>
    </xf>
    <xf numFmtId="0" fontId="0" fillId="0" borderId="0" xfId="93" applyFont="1" applyAlignment="1">
      <alignment horizontal="left" vertical="center"/>
      <protection/>
    </xf>
    <xf numFmtId="179" fontId="0" fillId="0" borderId="17" xfId="93" applyNumberFormat="1" applyFont="1" applyBorder="1" applyAlignment="1">
      <alignment vertical="center"/>
      <protection/>
    </xf>
    <xf numFmtId="188" fontId="0" fillId="0" borderId="31" xfId="50" applyNumberFormat="1" applyFont="1" applyBorder="1" applyAlignment="1">
      <alignment vertical="center"/>
    </xf>
    <xf numFmtId="188" fontId="0" fillId="0" borderId="17" xfId="50" applyNumberFormat="1" applyFont="1" applyBorder="1" applyAlignment="1">
      <alignment vertical="center"/>
    </xf>
    <xf numFmtId="188" fontId="0" fillId="0" borderId="26" xfId="93" applyNumberFormat="1" applyFont="1" applyBorder="1" applyAlignment="1">
      <alignment horizontal="right" vertical="center"/>
      <protection/>
    </xf>
    <xf numFmtId="188" fontId="0" fillId="0" borderId="17" xfId="93" applyNumberFormat="1" applyFont="1" applyBorder="1" applyAlignment="1">
      <alignment horizontal="right" vertical="center"/>
      <protection/>
    </xf>
    <xf numFmtId="181" fontId="0" fillId="0" borderId="0" xfId="93" applyNumberFormat="1" applyFont="1" applyAlignment="1">
      <alignment vertical="center"/>
      <protection/>
    </xf>
    <xf numFmtId="0" fontId="0" fillId="0" borderId="0" xfId="93" applyFont="1">
      <alignment/>
      <protection/>
    </xf>
    <xf numFmtId="0" fontId="0" fillId="0" borderId="0" xfId="93" applyFont="1" applyBorder="1">
      <alignment/>
      <protection/>
    </xf>
    <xf numFmtId="0" fontId="0" fillId="0" borderId="20" xfId="93" applyFont="1" applyBorder="1" applyAlignment="1">
      <alignment horizontal="center" vertical="center"/>
      <protection/>
    </xf>
    <xf numFmtId="177" fontId="0" fillId="0" borderId="0" xfId="93" applyNumberFormat="1" applyFont="1">
      <alignment/>
      <protection/>
    </xf>
    <xf numFmtId="177" fontId="0" fillId="0" borderId="0" xfId="93" applyNumberFormat="1" applyFont="1" applyAlignment="1">
      <alignment vertical="top"/>
      <protection/>
    </xf>
    <xf numFmtId="177" fontId="0" fillId="0" borderId="0" xfId="93" applyNumberFormat="1" applyFont="1" applyBorder="1">
      <alignment/>
      <protection/>
    </xf>
    <xf numFmtId="177" fontId="17" fillId="0" borderId="31" xfId="93" applyNumberFormat="1" applyFont="1" applyBorder="1" applyAlignment="1">
      <alignment horizontal="right" vertical="center"/>
      <protection/>
    </xf>
    <xf numFmtId="177" fontId="14" fillId="0" borderId="17" xfId="93" applyNumberFormat="1" applyFont="1" applyBorder="1" applyAlignment="1">
      <alignment horizontal="right" vertical="center"/>
      <protection/>
    </xf>
    <xf numFmtId="0" fontId="0" fillId="0" borderId="13" xfId="93" applyFont="1" applyBorder="1" applyAlignment="1">
      <alignment vertical="center"/>
      <protection/>
    </xf>
    <xf numFmtId="0" fontId="0" fillId="0" borderId="13" xfId="93" applyFont="1" applyBorder="1">
      <alignment/>
      <protection/>
    </xf>
    <xf numFmtId="0" fontId="0" fillId="0" borderId="0" xfId="0" applyFont="1" applyAlignment="1">
      <alignment/>
    </xf>
    <xf numFmtId="0" fontId="0" fillId="0" borderId="0" xfId="93" applyFont="1" applyFill="1" applyBorder="1">
      <alignment/>
      <protection/>
    </xf>
    <xf numFmtId="0" fontId="0" fillId="0" borderId="0" xfId="93" applyFont="1" applyBorder="1" applyAlignment="1">
      <alignment wrapText="1"/>
      <protection/>
    </xf>
    <xf numFmtId="0" fontId="0" fillId="33" borderId="0" xfId="93" applyFont="1" applyFill="1" applyBorder="1" applyAlignment="1">
      <alignment/>
      <protection/>
    </xf>
    <xf numFmtId="0" fontId="0" fillId="0" borderId="0" xfId="93" applyFont="1" applyBorder="1" applyAlignment="1">
      <alignment horizontal="right" vertical="center"/>
      <protection/>
    </xf>
    <xf numFmtId="0" fontId="0" fillId="33" borderId="0" xfId="93" applyFont="1" applyFill="1" applyBorder="1" applyAlignment="1">
      <alignment horizontal="right" vertical="center"/>
      <protection/>
    </xf>
    <xf numFmtId="182" fontId="0" fillId="0" borderId="0" xfId="93" applyNumberFormat="1" applyFont="1" applyBorder="1">
      <alignment/>
      <protection/>
    </xf>
    <xf numFmtId="182" fontId="0" fillId="0" borderId="0" xfId="93" applyNumberFormat="1" applyFont="1" applyBorder="1" applyAlignment="1">
      <alignment horizontal="right" vertical="center"/>
      <protection/>
    </xf>
    <xf numFmtId="0" fontId="0" fillId="33" borderId="0" xfId="93" applyFont="1" applyFill="1" applyBorder="1">
      <alignment/>
      <protection/>
    </xf>
    <xf numFmtId="181" fontId="0" fillId="33" borderId="0" xfId="93" applyNumberFormat="1" applyFont="1" applyFill="1" applyBorder="1" applyAlignment="1">
      <alignment horizontal="right" vertical="center"/>
      <protection/>
    </xf>
    <xf numFmtId="38" fontId="0" fillId="33" borderId="0" xfId="48" applyFont="1" applyFill="1" applyBorder="1" applyAlignment="1">
      <alignment horizontal="right" vertical="center"/>
    </xf>
    <xf numFmtId="0" fontId="0" fillId="0" borderId="0" xfId="93" applyFont="1" applyAlignment="1">
      <alignment horizontal="centerContinuous" vertical="center"/>
      <protection/>
    </xf>
    <xf numFmtId="178" fontId="0" fillId="33" borderId="0" xfId="95" applyNumberFormat="1" applyFont="1" applyFill="1" applyBorder="1" applyAlignment="1" quotePrefix="1">
      <alignment horizontal="right" vertical="center"/>
      <protection/>
    </xf>
    <xf numFmtId="178" fontId="0" fillId="0" borderId="0" xfId="92" applyNumberFormat="1" applyFont="1" applyBorder="1" applyAlignment="1">
      <alignment vertical="center"/>
      <protection/>
    </xf>
    <xf numFmtId="178" fontId="0" fillId="0" borderId="0" xfId="95" applyNumberFormat="1" applyFont="1" applyFill="1" applyBorder="1" applyAlignment="1" quotePrefix="1">
      <alignment horizontal="right" vertical="center"/>
      <protection/>
    </xf>
    <xf numFmtId="0" fontId="67" fillId="34" borderId="0" xfId="0" applyFont="1" applyFill="1" applyAlignment="1">
      <alignment horizontal="left" vertical="center"/>
    </xf>
    <xf numFmtId="0" fontId="0" fillId="0" borderId="0" xfId="94" applyFont="1" applyAlignment="1">
      <alignment vertical="center"/>
      <protection/>
    </xf>
    <xf numFmtId="0" fontId="0" fillId="0" borderId="18" xfId="94" applyFont="1" applyBorder="1" applyAlignment="1">
      <alignment vertical="center"/>
      <protection/>
    </xf>
    <xf numFmtId="0" fontId="0" fillId="0" borderId="0" xfId="94" applyFont="1" applyBorder="1" applyAlignment="1">
      <alignment horizontal="center" vertical="center"/>
      <protection/>
    </xf>
    <xf numFmtId="0" fontId="0" fillId="0" borderId="31" xfId="94" applyFont="1" applyBorder="1" applyAlignment="1">
      <alignment horizontal="center" vertical="center"/>
      <protection/>
    </xf>
    <xf numFmtId="0" fontId="0" fillId="0" borderId="20" xfId="94" applyFont="1" applyBorder="1" applyAlignment="1">
      <alignment horizontal="center" vertical="center" wrapText="1"/>
      <protection/>
    </xf>
    <xf numFmtId="0" fontId="0" fillId="0" borderId="21" xfId="94" applyFont="1" applyBorder="1" applyAlignment="1">
      <alignment horizontal="center" vertical="center" wrapText="1"/>
      <protection/>
    </xf>
    <xf numFmtId="0" fontId="0" fillId="0" borderId="17" xfId="94" applyFont="1" applyBorder="1" applyAlignment="1">
      <alignment horizontal="center" vertical="center"/>
      <protection/>
    </xf>
    <xf numFmtId="0" fontId="0" fillId="0" borderId="0" xfId="94" applyFont="1" applyAlignment="1">
      <alignment horizontal="left" vertical="center"/>
      <protection/>
    </xf>
    <xf numFmtId="0" fontId="0" fillId="0" borderId="0" xfId="94" applyFont="1" applyBorder="1" applyAlignment="1">
      <alignment horizontal="left" vertical="center"/>
      <protection/>
    </xf>
    <xf numFmtId="0" fontId="0" fillId="0" borderId="0" xfId="94" applyFont="1" applyBorder="1" applyAlignment="1">
      <alignment vertical="center"/>
      <protection/>
    </xf>
    <xf numFmtId="0" fontId="0" fillId="0" borderId="17" xfId="94" applyFont="1" applyBorder="1" applyAlignment="1">
      <alignment horizontal="left" vertical="center"/>
      <protection/>
    </xf>
    <xf numFmtId="0" fontId="0" fillId="0" borderId="13" xfId="94" applyFont="1" applyBorder="1" applyAlignment="1">
      <alignment vertical="center"/>
      <protection/>
    </xf>
    <xf numFmtId="0" fontId="0" fillId="0" borderId="13" xfId="94" applyFont="1" applyBorder="1" applyAlignment="1">
      <alignment horizontal="right" vertical="center"/>
      <protection/>
    </xf>
    <xf numFmtId="0" fontId="0" fillId="0" borderId="0" xfId="94" applyFont="1" applyAlignment="1">
      <alignment horizontal="right" vertical="center"/>
      <protection/>
    </xf>
    <xf numFmtId="0" fontId="0" fillId="0" borderId="0" xfId="92" applyFont="1">
      <alignment/>
      <protection/>
    </xf>
    <xf numFmtId="0" fontId="0" fillId="0" borderId="18" xfId="92" applyFont="1" applyBorder="1">
      <alignment/>
      <protection/>
    </xf>
    <xf numFmtId="0" fontId="0" fillId="0" borderId="18" xfId="92" applyFont="1" applyBorder="1" applyAlignment="1">
      <alignment horizontal="right" vertical="center"/>
      <protection/>
    </xf>
    <xf numFmtId="0" fontId="0" fillId="0" borderId="0" xfId="92" applyFont="1" applyAlignment="1">
      <alignment horizontal="center" vertical="center"/>
      <protection/>
    </xf>
    <xf numFmtId="0" fontId="0" fillId="0" borderId="12" xfId="92" applyFont="1" applyBorder="1" applyAlignment="1">
      <alignment horizontal="center" vertical="center"/>
      <protection/>
    </xf>
    <xf numFmtId="0" fontId="0" fillId="0" borderId="20" xfId="92" applyFont="1" applyBorder="1" applyAlignment="1">
      <alignment horizontal="center" vertical="center" textRotation="255"/>
      <protection/>
    </xf>
    <xf numFmtId="0" fontId="0" fillId="0" borderId="33" xfId="92" applyFont="1" applyBorder="1" applyAlignment="1">
      <alignment horizontal="center" vertical="center"/>
      <protection/>
    </xf>
    <xf numFmtId="0" fontId="0" fillId="0" borderId="20" xfId="92" applyFont="1" applyBorder="1" applyAlignment="1">
      <alignment horizontal="distributed" vertical="center"/>
      <protection/>
    </xf>
    <xf numFmtId="0" fontId="0" fillId="0" borderId="21" xfId="92" applyFont="1" applyBorder="1" applyAlignment="1">
      <alignment horizontal="distributed" vertical="center"/>
      <protection/>
    </xf>
    <xf numFmtId="0" fontId="0" fillId="0" borderId="33" xfId="92" applyFont="1" applyBorder="1" applyAlignment="1">
      <alignment horizontal="center" vertical="center" textRotation="255"/>
      <protection/>
    </xf>
    <xf numFmtId="176" fontId="0" fillId="0" borderId="13" xfId="92" applyNumberFormat="1" applyFont="1" applyBorder="1" applyAlignment="1">
      <alignment horizontal="right" vertical="center"/>
      <protection/>
    </xf>
    <xf numFmtId="176" fontId="0" fillId="0" borderId="0" xfId="92" applyNumberFormat="1" applyFont="1" applyBorder="1" applyAlignment="1">
      <alignment horizontal="right" vertical="center"/>
      <protection/>
    </xf>
    <xf numFmtId="0" fontId="0" fillId="0" borderId="24" xfId="92" applyFont="1" applyBorder="1" applyAlignment="1">
      <alignment horizontal="center" vertical="center" textRotation="255"/>
      <protection/>
    </xf>
    <xf numFmtId="176" fontId="0" fillId="0" borderId="17" xfId="92" applyNumberFormat="1" applyFont="1" applyBorder="1" applyAlignment="1">
      <alignment horizontal="right" vertical="center"/>
      <protection/>
    </xf>
    <xf numFmtId="0" fontId="0" fillId="0" borderId="13" xfId="92" applyFont="1" applyBorder="1" applyAlignment="1">
      <alignment vertical="center"/>
      <protection/>
    </xf>
    <xf numFmtId="0" fontId="0" fillId="0" borderId="13" xfId="92" applyFont="1" applyBorder="1" applyAlignment="1">
      <alignment horizontal="right" vertical="center"/>
      <protection/>
    </xf>
    <xf numFmtId="0" fontId="66" fillId="0" borderId="29" xfId="0" applyFont="1" applyBorder="1" applyAlignment="1">
      <alignment horizontal="distributed" vertical="center" indent="1"/>
    </xf>
    <xf numFmtId="0" fontId="66" fillId="0" borderId="0" xfId="0" applyFont="1" applyBorder="1" applyAlignment="1">
      <alignment horizontal="distributed" vertical="center" indent="1"/>
    </xf>
    <xf numFmtId="0" fontId="66" fillId="0" borderId="18" xfId="0" applyFont="1" applyBorder="1" applyAlignment="1">
      <alignment horizontal="distributed" vertical="center" indent="1"/>
    </xf>
    <xf numFmtId="0" fontId="4" fillId="0" borderId="0" xfId="93" applyFont="1" applyAlignment="1">
      <alignment horizontal="center" vertical="center"/>
      <protection/>
    </xf>
    <xf numFmtId="0" fontId="4" fillId="0" borderId="0" xfId="93" applyFont="1" applyAlignment="1">
      <alignment horizontal="center"/>
      <protection/>
    </xf>
    <xf numFmtId="0" fontId="20" fillId="0" borderId="0" xfId="93" applyFont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4" fillId="0" borderId="0" xfId="91" applyFont="1" applyAlignment="1">
      <alignment horizontal="center" vertical="center"/>
      <protection/>
    </xf>
    <xf numFmtId="0" fontId="0" fillId="0" borderId="35" xfId="93" applyFont="1" applyBorder="1" applyAlignment="1">
      <alignment horizontal="left" vertical="justify" wrapText="1"/>
      <protection/>
    </xf>
    <xf numFmtId="0" fontId="0" fillId="0" borderId="36" xfId="93" applyFont="1" applyBorder="1" applyAlignment="1">
      <alignment horizontal="left" vertical="justify"/>
      <protection/>
    </xf>
    <xf numFmtId="0" fontId="0" fillId="0" borderId="37" xfId="93" applyFont="1" applyBorder="1" applyAlignment="1">
      <alignment horizontal="left" vertical="justify"/>
      <protection/>
    </xf>
    <xf numFmtId="0" fontId="0" fillId="0" borderId="38" xfId="93" applyFont="1" applyBorder="1" applyAlignment="1">
      <alignment horizontal="left" vertical="justify"/>
      <protection/>
    </xf>
    <xf numFmtId="0" fontId="0" fillId="0" borderId="39" xfId="93" applyFont="1" applyBorder="1" applyAlignment="1">
      <alignment horizontal="left" vertical="justify"/>
      <protection/>
    </xf>
    <xf numFmtId="0" fontId="0" fillId="0" borderId="40" xfId="93" applyFont="1" applyBorder="1" applyAlignment="1">
      <alignment horizontal="left" vertical="justify"/>
      <protection/>
    </xf>
    <xf numFmtId="0" fontId="0" fillId="0" borderId="14" xfId="93" applyFont="1" applyBorder="1" applyAlignment="1">
      <alignment horizontal="center" vertical="center"/>
      <protection/>
    </xf>
    <xf numFmtId="0" fontId="0" fillId="0" borderId="15" xfId="93" applyFont="1" applyBorder="1" applyAlignment="1">
      <alignment horizontal="center" vertical="center"/>
      <protection/>
    </xf>
    <xf numFmtId="0" fontId="0" fillId="0" borderId="41" xfId="93" applyFont="1" applyBorder="1" applyAlignment="1">
      <alignment horizontal="center" vertical="center"/>
      <protection/>
    </xf>
    <xf numFmtId="0" fontId="0" fillId="0" borderId="27" xfId="93" applyFont="1" applyBorder="1" applyAlignment="1">
      <alignment horizontal="center" vertical="center"/>
      <protection/>
    </xf>
    <xf numFmtId="0" fontId="0" fillId="0" borderId="21" xfId="93" applyFont="1" applyBorder="1" applyAlignment="1">
      <alignment horizontal="center" vertical="center"/>
      <protection/>
    </xf>
    <xf numFmtId="0" fontId="0" fillId="0" borderId="31" xfId="93" applyFont="1" applyBorder="1" applyAlignment="1">
      <alignment horizontal="center" vertical="center"/>
      <protection/>
    </xf>
    <xf numFmtId="176" fontId="0" fillId="0" borderId="13" xfId="93" applyNumberFormat="1" applyFont="1" applyBorder="1" applyAlignment="1">
      <alignment horizontal="center" vertical="center"/>
      <protection/>
    </xf>
    <xf numFmtId="176" fontId="4" fillId="0" borderId="0" xfId="93" applyNumberFormat="1" applyFont="1" applyAlignment="1">
      <alignment horizontal="center" vertical="center"/>
      <protection/>
    </xf>
    <xf numFmtId="176" fontId="0" fillId="0" borderId="42" xfId="93" applyNumberFormat="1" applyFont="1" applyBorder="1" applyAlignment="1">
      <alignment horizontal="left" vertical="distributed" wrapText="1"/>
      <protection/>
    </xf>
    <xf numFmtId="176" fontId="0" fillId="0" borderId="42" xfId="93" applyNumberFormat="1" applyFont="1" applyBorder="1" applyAlignment="1">
      <alignment horizontal="left" vertical="distributed"/>
      <protection/>
    </xf>
    <xf numFmtId="176" fontId="0" fillId="0" borderId="35" xfId="93" applyNumberFormat="1" applyFont="1" applyBorder="1" applyAlignment="1">
      <alignment horizontal="left" vertical="distributed"/>
      <protection/>
    </xf>
    <xf numFmtId="176" fontId="0" fillId="0" borderId="43" xfId="93" applyNumberFormat="1" applyFont="1" applyBorder="1" applyAlignment="1">
      <alignment horizontal="left" vertical="distributed"/>
      <protection/>
    </xf>
    <xf numFmtId="176" fontId="0" fillId="0" borderId="39" xfId="93" applyNumberFormat="1" applyFont="1" applyBorder="1" applyAlignment="1">
      <alignment horizontal="left" vertical="distributed"/>
      <protection/>
    </xf>
    <xf numFmtId="0" fontId="0" fillId="0" borderId="28" xfId="93" applyFont="1" applyBorder="1" applyAlignment="1">
      <alignment horizontal="center" vertical="center"/>
      <protection/>
    </xf>
    <xf numFmtId="0" fontId="0" fillId="0" borderId="16" xfId="93" applyFont="1" applyBorder="1" applyAlignment="1">
      <alignment horizontal="center" vertical="center"/>
      <protection/>
    </xf>
    <xf numFmtId="0" fontId="11" fillId="0" borderId="17" xfId="98" applyFont="1" applyBorder="1" applyAlignment="1" applyProtection="1">
      <alignment horizontal="distributed" vertical="center"/>
      <protection/>
    </xf>
    <xf numFmtId="0" fontId="4" fillId="0" borderId="0" xfId="98" applyFont="1" applyAlignment="1" applyProtection="1">
      <alignment horizontal="center" vertical="center"/>
      <protection/>
    </xf>
    <xf numFmtId="0" fontId="6" fillId="0" borderId="28" xfId="98" applyFont="1" applyBorder="1" applyAlignment="1" applyProtection="1">
      <alignment horizontal="center" vertical="center"/>
      <protection/>
    </xf>
    <xf numFmtId="0" fontId="13" fillId="0" borderId="0" xfId="98" applyFont="1" applyAlignment="1" applyProtection="1">
      <alignment horizontal="left" vertical="center"/>
      <protection/>
    </xf>
    <xf numFmtId="0" fontId="7" fillId="0" borderId="17" xfId="98" applyFont="1" applyBorder="1" applyAlignment="1" applyProtection="1">
      <alignment horizontal="right" vertical="center"/>
      <protection/>
    </xf>
    <xf numFmtId="0" fontId="7" fillId="0" borderId="13" xfId="98" applyFont="1" applyBorder="1" applyAlignment="1" applyProtection="1">
      <alignment horizontal="right" vertical="center"/>
      <protection/>
    </xf>
    <xf numFmtId="0" fontId="11" fillId="0" borderId="19" xfId="98" applyFont="1" applyBorder="1" applyAlignment="1" applyProtection="1">
      <alignment horizontal="distributed" vertical="center"/>
      <protection/>
    </xf>
    <xf numFmtId="0" fontId="6" fillId="0" borderId="28" xfId="98" applyFont="1" applyBorder="1" applyAlignment="1">
      <alignment horizontal="center" vertical="center"/>
      <protection/>
    </xf>
    <xf numFmtId="0" fontId="0" fillId="0" borderId="22" xfId="92" applyFont="1" applyBorder="1" applyAlignment="1">
      <alignment horizontal="center" vertical="center" textRotation="255"/>
      <protection/>
    </xf>
    <xf numFmtId="0" fontId="0" fillId="0" borderId="10" xfId="92" applyFont="1" applyBorder="1" applyAlignment="1">
      <alignment horizontal="center" vertical="center" textRotation="255"/>
      <protection/>
    </xf>
    <xf numFmtId="0" fontId="0" fillId="0" borderId="26" xfId="92" applyFont="1" applyBorder="1" applyAlignment="1">
      <alignment horizontal="center" vertical="center" textRotation="255"/>
      <protection/>
    </xf>
    <xf numFmtId="0" fontId="0" fillId="0" borderId="33" xfId="92" applyFont="1" applyBorder="1" applyAlignment="1">
      <alignment horizontal="center" vertical="center" wrapText="1"/>
      <protection/>
    </xf>
    <xf numFmtId="0" fontId="0" fillId="0" borderId="20" xfId="92" applyFont="1" applyBorder="1" applyAlignment="1">
      <alignment horizontal="center" vertical="center"/>
      <protection/>
    </xf>
    <xf numFmtId="0" fontId="0" fillId="0" borderId="24" xfId="92" applyFont="1" applyBorder="1" applyAlignment="1">
      <alignment horizontal="center" vertical="center"/>
      <protection/>
    </xf>
    <xf numFmtId="185" fontId="8" fillId="0" borderId="0" xfId="92" applyNumberFormat="1" applyFont="1" applyBorder="1" applyAlignment="1">
      <alignment horizontal="right" vertical="center"/>
      <protection/>
    </xf>
    <xf numFmtId="185" fontId="8" fillId="0" borderId="17" xfId="92" applyNumberFormat="1" applyFont="1" applyBorder="1" applyAlignment="1">
      <alignment horizontal="right" vertical="center"/>
      <protection/>
    </xf>
    <xf numFmtId="0" fontId="0" fillId="0" borderId="33" xfId="92" applyFont="1" applyBorder="1" applyAlignment="1">
      <alignment horizontal="center" vertical="center"/>
      <protection/>
    </xf>
    <xf numFmtId="0" fontId="4" fillId="0" borderId="0" xfId="92" applyFont="1" applyAlignment="1">
      <alignment horizontal="right" vertical="center"/>
      <protection/>
    </xf>
    <xf numFmtId="0" fontId="0" fillId="0" borderId="35" xfId="92" applyFont="1" applyBorder="1" applyAlignment="1">
      <alignment horizontal="left" vertical="justify" wrapText="1"/>
      <protection/>
    </xf>
    <xf numFmtId="0" fontId="0" fillId="0" borderId="36" xfId="92" applyFont="1" applyBorder="1" applyAlignment="1">
      <alignment horizontal="left" vertical="justify"/>
      <protection/>
    </xf>
    <xf numFmtId="0" fontId="0" fillId="0" borderId="39" xfId="92" applyFont="1" applyBorder="1" applyAlignment="1">
      <alignment horizontal="left" vertical="justify"/>
      <protection/>
    </xf>
    <xf numFmtId="0" fontId="0" fillId="0" borderId="40" xfId="92" applyFont="1" applyBorder="1" applyAlignment="1">
      <alignment horizontal="left" vertical="justify"/>
      <protection/>
    </xf>
    <xf numFmtId="0" fontId="8" fillId="0" borderId="0" xfId="92" applyFont="1" applyBorder="1" applyAlignment="1">
      <alignment horizontal="center" vertical="center"/>
      <protection/>
    </xf>
    <xf numFmtId="0" fontId="8" fillId="0" borderId="17" xfId="92" applyFont="1" applyBorder="1" applyAlignment="1">
      <alignment horizontal="center" vertical="center"/>
      <protection/>
    </xf>
    <xf numFmtId="0" fontId="4" fillId="0" borderId="0" xfId="92" applyFont="1" applyAlignment="1">
      <alignment horizontal="left" vertical="center"/>
      <protection/>
    </xf>
    <xf numFmtId="0" fontId="4" fillId="0" borderId="0" xfId="92" applyFont="1" applyAlignment="1">
      <alignment horizontal="center" vertical="center"/>
      <protection/>
    </xf>
    <xf numFmtId="0" fontId="0" fillId="0" borderId="14" xfId="92" applyFont="1" applyBorder="1" applyAlignment="1">
      <alignment horizontal="center" vertical="center"/>
      <protection/>
    </xf>
    <xf numFmtId="0" fontId="0" fillId="0" borderId="27" xfId="92" applyFont="1" applyBorder="1" applyAlignment="1">
      <alignment horizontal="center" vertical="center"/>
      <protection/>
    </xf>
    <xf numFmtId="0" fontId="0" fillId="0" borderId="0" xfId="92" applyFont="1" applyAlignment="1">
      <alignment horizontal="right" vertical="center"/>
      <protection/>
    </xf>
    <xf numFmtId="49" fontId="0" fillId="0" borderId="14" xfId="92" applyNumberFormat="1" applyFont="1" applyBorder="1" applyAlignment="1">
      <alignment horizontal="center" vertical="center"/>
      <protection/>
    </xf>
    <xf numFmtId="49" fontId="0" fillId="0" borderId="15" xfId="92" applyNumberFormat="1" applyFont="1" applyBorder="1" applyAlignment="1">
      <alignment horizontal="center" vertical="center"/>
      <protection/>
    </xf>
    <xf numFmtId="176" fontId="0" fillId="0" borderId="0" xfId="93" applyNumberFormat="1" applyFont="1" applyBorder="1" applyAlignment="1">
      <alignment horizontal="center" vertical="center"/>
      <protection/>
    </xf>
    <xf numFmtId="0" fontId="0" fillId="0" borderId="0" xfId="93" applyFont="1" applyBorder="1" applyAlignment="1">
      <alignment horizontal="distributed" vertical="center"/>
      <protection/>
    </xf>
    <xf numFmtId="0" fontId="0" fillId="0" borderId="10" xfId="93" applyFont="1" applyBorder="1" applyAlignment="1">
      <alignment horizontal="distributed" vertical="center"/>
      <protection/>
    </xf>
    <xf numFmtId="0" fontId="0" fillId="0" borderId="0" xfId="93" applyFont="1" applyAlignment="1">
      <alignment horizontal="right" vertical="center"/>
      <protection/>
    </xf>
    <xf numFmtId="0" fontId="2" fillId="0" borderId="0" xfId="93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176" fontId="0" fillId="0" borderId="29" xfId="93" applyNumberFormat="1" applyFont="1" applyBorder="1" applyAlignment="1">
      <alignment horizontal="center" vertical="center" shrinkToFit="1"/>
      <protection/>
    </xf>
    <xf numFmtId="176" fontId="0" fillId="0" borderId="25" xfId="93" applyNumberFormat="1" applyFont="1" applyBorder="1" applyAlignment="1">
      <alignment horizontal="center" vertical="center" shrinkToFit="1"/>
      <protection/>
    </xf>
    <xf numFmtId="176" fontId="0" fillId="0" borderId="0" xfId="93" applyNumberFormat="1" applyFont="1" applyBorder="1" applyAlignment="1">
      <alignment horizontal="center" vertical="center" shrinkToFit="1"/>
      <protection/>
    </xf>
    <xf numFmtId="176" fontId="0" fillId="0" borderId="10" xfId="93" applyNumberFormat="1" applyFont="1" applyBorder="1" applyAlignment="1">
      <alignment horizontal="center" vertical="center" shrinkToFit="1"/>
      <protection/>
    </xf>
    <xf numFmtId="176" fontId="0" fillId="0" borderId="17" xfId="93" applyNumberFormat="1" applyFont="1" applyBorder="1" applyAlignment="1">
      <alignment horizontal="center" vertical="center" shrinkToFit="1"/>
      <protection/>
    </xf>
    <xf numFmtId="176" fontId="0" fillId="0" borderId="26" xfId="93" applyNumberFormat="1" applyFont="1" applyBorder="1" applyAlignment="1">
      <alignment horizontal="center" vertical="center" shrinkToFit="1"/>
      <protection/>
    </xf>
    <xf numFmtId="0" fontId="0" fillId="0" borderId="12" xfId="93" applyFont="1" applyBorder="1" applyAlignment="1">
      <alignment horizontal="center" vertical="center" shrinkToFit="1"/>
      <protection/>
    </xf>
    <xf numFmtId="0" fontId="0" fillId="0" borderId="25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5" xfId="93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 shrinkToFit="1"/>
    </xf>
    <xf numFmtId="0" fontId="0" fillId="0" borderId="32" xfId="93" applyFont="1" applyBorder="1" applyAlignment="1">
      <alignment horizontal="center" vertical="center" shrinkToFit="1"/>
      <protection/>
    </xf>
    <xf numFmtId="0" fontId="0" fillId="0" borderId="34" xfId="93" applyFont="1" applyBorder="1" applyAlignment="1">
      <alignment horizontal="center" vertical="center" shrinkToFit="1"/>
      <protection/>
    </xf>
    <xf numFmtId="0" fontId="0" fillId="0" borderId="19" xfId="93" applyFont="1" applyBorder="1" applyAlignment="1">
      <alignment horizontal="center" vertical="center" shrinkToFit="1"/>
      <protection/>
    </xf>
    <xf numFmtId="0" fontId="0" fillId="0" borderId="15" xfId="94" applyFont="1" applyBorder="1" applyAlignment="1">
      <alignment horizontal="center" vertical="center"/>
      <protection/>
    </xf>
    <xf numFmtId="0" fontId="0" fillId="0" borderId="28" xfId="94" applyFont="1" applyBorder="1" applyAlignment="1">
      <alignment horizontal="center" vertical="center"/>
      <protection/>
    </xf>
    <xf numFmtId="0" fontId="0" fillId="0" borderId="16" xfId="94" applyFont="1" applyBorder="1" applyAlignment="1">
      <alignment horizontal="center" vertical="center"/>
      <protection/>
    </xf>
    <xf numFmtId="0" fontId="4" fillId="0" borderId="0" xfId="94" applyFont="1" applyAlignment="1">
      <alignment horizontal="center" vertical="center"/>
      <protection/>
    </xf>
    <xf numFmtId="0" fontId="0" fillId="0" borderId="35" xfId="94" applyFont="1" applyBorder="1" applyAlignment="1">
      <alignment horizontal="left" vertical="distributed" wrapText="1"/>
      <protection/>
    </xf>
    <xf numFmtId="0" fontId="0" fillId="0" borderId="37" xfId="94" applyFont="1" applyBorder="1" applyAlignment="1">
      <alignment horizontal="left" vertical="distributed"/>
      <protection/>
    </xf>
    <xf numFmtId="0" fontId="0" fillId="0" borderId="39" xfId="94" applyFont="1" applyBorder="1" applyAlignment="1">
      <alignment horizontal="left" vertical="distributed"/>
      <protection/>
    </xf>
    <xf numFmtId="58" fontId="0" fillId="0" borderId="15" xfId="94" applyNumberFormat="1" applyFont="1" applyBorder="1" applyAlignment="1">
      <alignment horizontal="center" vertical="center"/>
      <protection/>
    </xf>
    <xf numFmtId="0" fontId="0" fillId="0" borderId="28" xfId="94" applyFont="1" applyBorder="1" applyAlignment="1">
      <alignment vertical="center"/>
      <protection/>
    </xf>
    <xf numFmtId="0" fontId="0" fillId="0" borderId="33" xfId="94" applyFont="1" applyBorder="1" applyAlignment="1">
      <alignment horizontal="center" vertical="center"/>
      <protection/>
    </xf>
    <xf numFmtId="0" fontId="0" fillId="0" borderId="20" xfId="94" applyFont="1" applyBorder="1" applyAlignment="1">
      <alignment horizontal="center" vertical="center"/>
      <protection/>
    </xf>
    <xf numFmtId="0" fontId="0" fillId="0" borderId="24" xfId="94" applyFont="1" applyBorder="1" applyAlignment="1">
      <alignment horizontal="center" vertical="center"/>
      <protection/>
    </xf>
    <xf numFmtId="0" fontId="0" fillId="0" borderId="21" xfId="94" applyFont="1" applyBorder="1" applyAlignment="1">
      <alignment horizontal="center" vertical="center" wrapText="1"/>
      <protection/>
    </xf>
    <xf numFmtId="0" fontId="0" fillId="0" borderId="10" xfId="94" applyFont="1" applyBorder="1" applyAlignment="1">
      <alignment horizontal="center" vertical="center" wrapText="1"/>
      <protection/>
    </xf>
    <xf numFmtId="0" fontId="0" fillId="0" borderId="33" xfId="94" applyFont="1" applyBorder="1" applyAlignment="1">
      <alignment horizontal="center" vertical="center" textRotation="255"/>
      <protection/>
    </xf>
    <xf numFmtId="0" fontId="0" fillId="0" borderId="20" xfId="94" applyFont="1" applyBorder="1" applyAlignment="1">
      <alignment horizontal="center" vertical="center" textRotation="255"/>
      <protection/>
    </xf>
    <xf numFmtId="0" fontId="0" fillId="0" borderId="24" xfId="94" applyFont="1" applyBorder="1" applyAlignment="1">
      <alignment horizontal="center" vertical="center" textRotation="255"/>
      <protection/>
    </xf>
    <xf numFmtId="176" fontId="0" fillId="0" borderId="29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176" fontId="0" fillId="0" borderId="35" xfId="0" applyNumberFormat="1" applyFont="1" applyFill="1" applyBorder="1" applyAlignment="1">
      <alignment horizontal="left" vertical="distributed" wrapText="1"/>
    </xf>
    <xf numFmtId="176" fontId="0" fillId="0" borderId="39" xfId="0" applyNumberFormat="1" applyFont="1" applyFill="1" applyBorder="1" applyAlignment="1">
      <alignment horizontal="left" vertical="distributed"/>
    </xf>
    <xf numFmtId="176" fontId="0" fillId="0" borderId="11" xfId="96" applyNumberFormat="1" applyFont="1" applyFill="1" applyBorder="1" applyAlignment="1">
      <alignment horizontal="center" vertical="center" wrapText="1"/>
      <protection/>
    </xf>
    <xf numFmtId="176" fontId="0" fillId="0" borderId="24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0" fontId="4" fillId="0" borderId="0" xfId="97" applyFont="1" applyAlignment="1">
      <alignment horizontal="center" vertical="center"/>
      <protection/>
    </xf>
    <xf numFmtId="0" fontId="14" fillId="0" borderId="35" xfId="97" applyFont="1" applyBorder="1" applyAlignment="1">
      <alignment horizontal="left" vertical="distributed" wrapText="1"/>
      <protection/>
    </xf>
    <xf numFmtId="0" fontId="14" fillId="0" borderId="39" xfId="97" applyFont="1" applyBorder="1" applyAlignment="1">
      <alignment horizontal="left" vertical="distributed"/>
      <protection/>
    </xf>
    <xf numFmtId="0" fontId="7" fillId="0" borderId="11" xfId="97" applyFont="1" applyBorder="1" applyAlignment="1">
      <alignment horizontal="center" vertical="center"/>
      <protection/>
    </xf>
    <xf numFmtId="0" fontId="7" fillId="0" borderId="24" xfId="97" applyFont="1" applyBorder="1" applyAlignment="1">
      <alignment horizontal="center" vertical="center"/>
      <protection/>
    </xf>
    <xf numFmtId="0" fontId="7" fillId="0" borderId="12" xfId="97" applyFont="1" applyBorder="1" applyAlignment="1">
      <alignment horizontal="center" vertical="center"/>
      <protection/>
    </xf>
    <xf numFmtId="0" fontId="7" fillId="0" borderId="31" xfId="97" applyFont="1" applyBorder="1" applyAlignment="1">
      <alignment horizontal="center" vertical="center"/>
      <protection/>
    </xf>
    <xf numFmtId="192" fontId="0" fillId="0" borderId="33" xfId="92" applyNumberFormat="1" applyFont="1" applyFill="1" applyBorder="1" applyAlignment="1">
      <alignment horizontal="center" vertical="center"/>
      <protection/>
    </xf>
    <xf numFmtId="192" fontId="0" fillId="0" borderId="24" xfId="92" applyNumberFormat="1" applyFont="1" applyFill="1" applyBorder="1" applyAlignment="1">
      <alignment horizontal="center" vertical="center"/>
      <protection/>
    </xf>
    <xf numFmtId="192" fontId="0" fillId="0" borderId="23" xfId="92" applyNumberFormat="1" applyFont="1" applyFill="1" applyBorder="1" applyAlignment="1">
      <alignment horizontal="center" vertical="center"/>
      <protection/>
    </xf>
    <xf numFmtId="192" fontId="0" fillId="0" borderId="31" xfId="92" applyNumberFormat="1" applyFont="1" applyFill="1" applyBorder="1" applyAlignment="1">
      <alignment horizontal="center" vertical="center"/>
      <protection/>
    </xf>
    <xf numFmtId="192" fontId="8" fillId="0" borderId="20" xfId="92" applyNumberFormat="1" applyFont="1" applyFill="1" applyBorder="1" applyAlignment="1">
      <alignment horizontal="center" vertical="center"/>
      <protection/>
    </xf>
    <xf numFmtId="192" fontId="8" fillId="0" borderId="24" xfId="92" applyNumberFormat="1" applyFont="1" applyFill="1" applyBorder="1" applyAlignment="1">
      <alignment horizontal="center" vertical="center"/>
      <protection/>
    </xf>
    <xf numFmtId="192" fontId="4" fillId="0" borderId="0" xfId="92" applyNumberFormat="1" applyFont="1" applyFill="1" applyAlignment="1">
      <alignment horizontal="center" vertical="center"/>
      <protection/>
    </xf>
    <xf numFmtId="192" fontId="0" fillId="0" borderId="42" xfId="92" applyNumberFormat="1" applyFont="1" applyFill="1" applyBorder="1" applyAlignment="1">
      <alignment horizontal="left" vertical="justify" wrapText="1"/>
      <protection/>
    </xf>
    <xf numFmtId="192" fontId="0" fillId="0" borderId="44" xfId="92" applyNumberFormat="1" applyFont="1" applyFill="1" applyBorder="1" applyAlignment="1">
      <alignment horizontal="left" vertical="justify"/>
      <protection/>
    </xf>
    <xf numFmtId="192" fontId="0" fillId="0" borderId="43" xfId="92" applyNumberFormat="1" applyFont="1" applyFill="1" applyBorder="1" applyAlignment="1">
      <alignment horizontal="left" vertical="justify"/>
      <protection/>
    </xf>
    <xf numFmtId="192" fontId="0" fillId="0" borderId="13" xfId="92" applyNumberFormat="1" applyFont="1" applyFill="1" applyBorder="1" applyAlignment="1">
      <alignment horizontal="center" vertical="center"/>
      <protection/>
    </xf>
    <xf numFmtId="192" fontId="0" fillId="0" borderId="22" xfId="92" applyNumberFormat="1" applyFont="1" applyFill="1" applyBorder="1" applyAlignment="1">
      <alignment horizontal="center" vertical="center"/>
      <protection/>
    </xf>
    <xf numFmtId="192" fontId="6" fillId="0" borderId="33" xfId="92" applyNumberFormat="1" applyFont="1" applyFill="1" applyBorder="1" applyAlignment="1">
      <alignment horizontal="center" vertical="center"/>
      <protection/>
    </xf>
    <xf numFmtId="192" fontId="6" fillId="0" borderId="24" xfId="92" applyNumberFormat="1" applyFont="1" applyFill="1" applyBorder="1" applyAlignment="1">
      <alignment horizontal="center" vertical="center"/>
      <protection/>
    </xf>
    <xf numFmtId="192" fontId="0" fillId="0" borderId="12" xfId="92" applyNumberFormat="1" applyFont="1" applyFill="1" applyBorder="1" applyAlignment="1">
      <alignment horizontal="center" vertical="center"/>
      <protection/>
    </xf>
    <xf numFmtId="192" fontId="0" fillId="0" borderId="28" xfId="92" applyNumberFormat="1" applyFont="1" applyFill="1" applyBorder="1" applyAlignment="1">
      <alignment horizontal="center" vertical="center"/>
      <protection/>
    </xf>
    <xf numFmtId="192" fontId="0" fillId="0" borderId="16" xfId="92" applyNumberFormat="1" applyFont="1" applyFill="1" applyBorder="1" applyAlignment="1">
      <alignment horizontal="center" vertical="center"/>
      <protection/>
    </xf>
    <xf numFmtId="192" fontId="7" fillId="0" borderId="33" xfId="92" applyNumberFormat="1" applyFont="1" applyFill="1" applyBorder="1" applyAlignment="1">
      <alignment horizontal="center" vertical="center" wrapText="1"/>
      <protection/>
    </xf>
    <xf numFmtId="192" fontId="7" fillId="0" borderId="20" xfId="92" applyNumberFormat="1" applyFont="1" applyFill="1" applyBorder="1" applyAlignment="1">
      <alignment horizontal="center" vertical="center" wrapText="1"/>
      <protection/>
    </xf>
    <xf numFmtId="192" fontId="7" fillId="0" borderId="24" xfId="92" applyNumberFormat="1" applyFont="1" applyFill="1" applyBorder="1" applyAlignment="1">
      <alignment horizontal="center" vertical="center" wrapText="1"/>
      <protection/>
    </xf>
    <xf numFmtId="192" fontId="8" fillId="0" borderId="0" xfId="92" applyNumberFormat="1" applyFont="1" applyFill="1" applyAlignment="1">
      <alignment horizontal="distributed" vertical="center"/>
      <protection/>
    </xf>
    <xf numFmtId="192" fontId="0" fillId="0" borderId="35" xfId="92" applyNumberFormat="1" applyFont="1" applyFill="1" applyBorder="1" applyAlignment="1">
      <alignment horizontal="left" vertical="justify"/>
      <protection/>
    </xf>
    <xf numFmtId="192" fontId="0" fillId="0" borderId="39" xfId="92" applyNumberFormat="1" applyFont="1" applyFill="1" applyBorder="1" applyAlignment="1">
      <alignment horizontal="left" vertical="justify"/>
      <protection/>
    </xf>
    <xf numFmtId="192" fontId="0" fillId="0" borderId="15" xfId="92" applyNumberFormat="1" applyFont="1" applyFill="1" applyBorder="1" applyAlignment="1">
      <alignment horizontal="center" vertical="center"/>
      <protection/>
    </xf>
    <xf numFmtId="192" fontId="0" fillId="0" borderId="32" xfId="92" applyNumberFormat="1" applyFont="1" applyFill="1" applyBorder="1" applyAlignment="1">
      <alignment horizontal="center" vertical="center" shrinkToFit="1"/>
      <protection/>
    </xf>
    <xf numFmtId="192" fontId="0" fillId="0" borderId="34" xfId="92" applyNumberFormat="1" applyFont="1" applyFill="1" applyBorder="1" applyAlignment="1">
      <alignment horizontal="center" vertical="center" shrinkToFit="1"/>
      <protection/>
    </xf>
    <xf numFmtId="192" fontId="0" fillId="0" borderId="19" xfId="92" applyNumberFormat="1" applyFont="1" applyFill="1" applyBorder="1" applyAlignment="1">
      <alignment horizontal="center" vertical="center" shrinkToFit="1"/>
      <protection/>
    </xf>
    <xf numFmtId="192" fontId="0" fillId="0" borderId="17" xfId="92" applyNumberFormat="1" applyFont="1" applyFill="1" applyBorder="1" applyAlignment="1">
      <alignment horizontal="distributed" vertical="center" wrapText="1"/>
      <protection/>
    </xf>
    <xf numFmtId="192" fontId="0" fillId="0" borderId="26" xfId="92" applyNumberFormat="1" applyFont="1" applyFill="1" applyBorder="1" applyAlignment="1">
      <alignment horizontal="distributed" vertical="center" wrapText="1"/>
      <protection/>
    </xf>
    <xf numFmtId="0" fontId="0" fillId="0" borderId="22" xfId="92" applyFont="1" applyBorder="1" applyAlignment="1">
      <alignment horizontal="center" vertical="center"/>
      <protection/>
    </xf>
    <xf numFmtId="0" fontId="0" fillId="0" borderId="10" xfId="92" applyFont="1" applyBorder="1" applyAlignment="1">
      <alignment horizontal="center" vertical="center"/>
      <protection/>
    </xf>
    <xf numFmtId="0" fontId="0" fillId="0" borderId="26" xfId="92" applyFont="1" applyBorder="1" applyAlignment="1">
      <alignment horizontal="center" vertical="center"/>
      <protection/>
    </xf>
    <xf numFmtId="0" fontId="0" fillId="0" borderId="20" xfId="92" applyFont="1" applyBorder="1" applyAlignment="1">
      <alignment horizontal="distributed" vertical="center"/>
      <protection/>
    </xf>
    <xf numFmtId="0" fontId="0" fillId="0" borderId="22" xfId="92" applyFont="1" applyBorder="1" applyAlignment="1">
      <alignment horizontal="center" vertical="center" wrapText="1"/>
      <protection/>
    </xf>
    <xf numFmtId="0" fontId="0" fillId="0" borderId="10" xfId="92" applyFont="1" applyBorder="1" applyAlignment="1">
      <alignment horizontal="center" vertical="center" wrapText="1"/>
      <protection/>
    </xf>
    <xf numFmtId="0" fontId="0" fillId="0" borderId="26" xfId="92" applyFont="1" applyBorder="1" applyAlignment="1">
      <alignment horizontal="center" vertical="center" wrapText="1"/>
      <protection/>
    </xf>
    <xf numFmtId="0" fontId="0" fillId="0" borderId="0" xfId="92" applyFont="1" applyAlignment="1">
      <alignment horizontal="distributed" vertical="top"/>
      <protection/>
    </xf>
    <xf numFmtId="0" fontId="0" fillId="0" borderId="0" xfId="92" applyFont="1" applyAlignment="1">
      <alignment horizontal="distributed"/>
      <protection/>
    </xf>
    <xf numFmtId="0" fontId="0" fillId="0" borderId="23" xfId="92" applyFont="1" applyBorder="1" applyAlignment="1">
      <alignment horizontal="center" vertical="center"/>
      <protection/>
    </xf>
    <xf numFmtId="0" fontId="0" fillId="0" borderId="13" xfId="92" applyFont="1" applyBorder="1" applyAlignment="1">
      <alignment horizontal="center" vertical="center"/>
      <protection/>
    </xf>
    <xf numFmtId="0" fontId="0" fillId="0" borderId="23" xfId="92" applyFont="1" applyBorder="1" applyAlignment="1">
      <alignment horizontal="distributed" vertical="center"/>
      <protection/>
    </xf>
    <xf numFmtId="0" fontId="0" fillId="0" borderId="21" xfId="92" applyFont="1" applyBorder="1" applyAlignment="1">
      <alignment horizontal="distributed" vertical="center"/>
      <protection/>
    </xf>
    <xf numFmtId="0" fontId="6" fillId="0" borderId="13" xfId="92" applyFont="1" applyBorder="1" applyAlignment="1">
      <alignment horizontal="center" vertical="center" wrapText="1"/>
      <protection/>
    </xf>
    <xf numFmtId="0" fontId="6" fillId="0" borderId="0" xfId="92" applyFont="1" applyBorder="1" applyAlignment="1">
      <alignment horizontal="center" vertical="center"/>
      <protection/>
    </xf>
    <xf numFmtId="0" fontId="6" fillId="0" borderId="17" xfId="92" applyFont="1" applyBorder="1" applyAlignment="1">
      <alignment horizontal="center" vertical="center"/>
      <protection/>
    </xf>
    <xf numFmtId="0" fontId="0" fillId="0" borderId="0" xfId="92" applyFont="1" applyAlignment="1">
      <alignment horizontal="center"/>
      <protection/>
    </xf>
    <xf numFmtId="0" fontId="0" fillId="0" borderId="33" xfId="92" applyFont="1" applyBorder="1" applyAlignment="1">
      <alignment horizontal="distributed" vertical="center"/>
      <protection/>
    </xf>
    <xf numFmtId="0" fontId="6" fillId="0" borderId="22" xfId="92" applyFont="1" applyBorder="1" applyAlignment="1">
      <alignment horizontal="center" vertical="center" wrapText="1"/>
      <protection/>
    </xf>
    <xf numFmtId="0" fontId="6" fillId="0" borderId="10" xfId="92" applyFont="1" applyBorder="1" applyAlignment="1">
      <alignment horizontal="center" vertical="center" wrapText="1"/>
      <protection/>
    </xf>
    <xf numFmtId="0" fontId="6" fillId="0" borderId="26" xfId="92" applyFont="1" applyBorder="1" applyAlignment="1">
      <alignment horizontal="center" vertical="center" wrapText="1"/>
      <protection/>
    </xf>
    <xf numFmtId="0" fontId="0" fillId="0" borderId="21" xfId="92" applyFont="1" applyBorder="1" applyAlignment="1">
      <alignment horizontal="center" vertical="center"/>
      <protection/>
    </xf>
    <xf numFmtId="0" fontId="0" fillId="0" borderId="33" xfId="92" applyFont="1" applyBorder="1" applyAlignment="1">
      <alignment horizontal="distributed" vertical="center" wrapText="1"/>
      <protection/>
    </xf>
    <xf numFmtId="0" fontId="0" fillId="0" borderId="20" xfId="0" applyFont="1" applyBorder="1" applyAlignment="1">
      <alignment horizontal="distributed" vertical="center" wrapText="1"/>
    </xf>
    <xf numFmtId="0" fontId="4" fillId="0" borderId="0" xfId="92" applyFont="1" applyAlignment="1">
      <alignment horizontal="center"/>
      <protection/>
    </xf>
    <xf numFmtId="0" fontId="0" fillId="0" borderId="35" xfId="92" applyFont="1" applyBorder="1" applyAlignment="1">
      <alignment horizontal="left" vertical="justify" wrapText="1"/>
      <protection/>
    </xf>
    <xf numFmtId="0" fontId="0" fillId="0" borderId="37" xfId="92" applyFont="1" applyBorder="1" applyAlignment="1">
      <alignment horizontal="left" vertical="justify"/>
      <protection/>
    </xf>
    <xf numFmtId="0" fontId="0" fillId="0" borderId="39" xfId="92" applyFont="1" applyBorder="1" applyAlignment="1">
      <alignment horizontal="left" vertical="justify"/>
      <protection/>
    </xf>
    <xf numFmtId="0" fontId="0" fillId="0" borderId="11" xfId="92" applyFont="1" applyBorder="1" applyAlignment="1">
      <alignment horizontal="center" vertical="center" textRotation="255"/>
      <protection/>
    </xf>
    <xf numFmtId="0" fontId="0" fillId="0" borderId="20" xfId="92" applyFont="1" applyBorder="1" applyAlignment="1">
      <alignment horizontal="center" vertical="center" textRotation="255"/>
      <protection/>
    </xf>
    <xf numFmtId="0" fontId="8" fillId="0" borderId="11" xfId="92" applyFont="1" applyBorder="1" applyAlignment="1">
      <alignment horizontal="center" vertical="center"/>
      <protection/>
    </xf>
    <xf numFmtId="0" fontId="8" fillId="0" borderId="20" xfId="92" applyFont="1" applyBorder="1" applyAlignment="1">
      <alignment horizontal="center" vertical="center"/>
      <protection/>
    </xf>
    <xf numFmtId="0" fontId="0" fillId="0" borderId="0" xfId="92" applyFont="1" applyAlignment="1">
      <alignment horizontal="center" vertical="center"/>
      <protection/>
    </xf>
  </cellXfs>
  <cellStyles count="8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3" xfId="74"/>
    <cellStyle name="標準 2 4" xfId="75"/>
    <cellStyle name="標準 2 5" xfId="76"/>
    <cellStyle name="標準 2 6" xfId="77"/>
    <cellStyle name="標準 2 7" xfId="78"/>
    <cellStyle name="標準 2 8" xfId="79"/>
    <cellStyle name="標準 2 9" xfId="80"/>
    <cellStyle name="標準 3" xfId="81"/>
    <cellStyle name="標準 3 2" xfId="82"/>
    <cellStyle name="標準 3 3" xfId="83"/>
    <cellStyle name="標準 3 4" xfId="84"/>
    <cellStyle name="標準 3 5" xfId="85"/>
    <cellStyle name="標準 3 6" xfId="86"/>
    <cellStyle name="標準 3 7" xfId="87"/>
    <cellStyle name="標準 3 8" xfId="88"/>
    <cellStyle name="標準 3 9" xfId="89"/>
    <cellStyle name="標準 4" xfId="90"/>
    <cellStyle name="標準_②１１～２０ページ" xfId="91"/>
    <cellStyle name="標準_③２１～２９ページ" xfId="92"/>
    <cellStyle name="標準_H13 変更済P16,18,19,20" xfId="93"/>
    <cellStyle name="標準_H13 変更済P25" xfId="94"/>
    <cellStyle name="標準_JB16" xfId="95"/>
    <cellStyle name="標準_Sheet1" xfId="96"/>
    <cellStyle name="標準_国籍別外国人登録者数" xfId="97"/>
    <cellStyle name="標準_住民基本台帳字別人口表（H18.3末）" xfId="98"/>
    <cellStyle name="良い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475"/>
          <c:w val="0.99825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'P16'!$N$5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8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'P16'!$M$6:$M$15</c:f>
            </c:strRef>
          </c:cat>
          <c:val>
            <c:numRef>
              <c:f>'P16'!$N$6:$N$15</c:f>
            </c:numRef>
          </c:val>
          <c:smooth val="0"/>
        </c:ser>
        <c:ser>
          <c:idx val="1"/>
          <c:order val="1"/>
          <c:tx>
            <c:strRef>
              <c:f>'P16'!$O$5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'P16'!$M$6:$M$15</c:f>
            </c:strRef>
          </c:cat>
          <c:val>
            <c:numRef>
              <c:f>'P16'!$O$6:$O$15</c:f>
            </c:numRef>
          </c:val>
          <c:smooth val="0"/>
        </c:ser>
        <c:ser>
          <c:idx val="2"/>
          <c:order val="2"/>
          <c:tx>
            <c:strRef>
              <c:f>'P16'!$P$5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'P16'!$M$6:$M$15</c:f>
            </c:strRef>
          </c:cat>
          <c:val>
            <c:numRef>
              <c:f>'P16'!$P$6:$P$15</c:f>
            </c:numRef>
          </c:val>
          <c:smooth val="0"/>
        </c:ser>
        <c:ser>
          <c:idx val="3"/>
          <c:order val="3"/>
          <c:tx>
            <c:strRef>
              <c:f>'P16'!$Q$5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'P16'!$M$6:$M$15</c:f>
            </c:strRef>
          </c:cat>
          <c:val>
            <c:numRef>
              <c:f>'P16'!$Q$6:$Q$15</c:f>
            </c:numRef>
          </c:val>
          <c:smooth val="0"/>
        </c:ser>
        <c:marker val="1"/>
        <c:axId val="26771596"/>
        <c:axId val="39617773"/>
      </c:lineChart>
      <c:catAx>
        <c:axId val="26771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11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9617773"/>
        <c:crosses val="autoZero"/>
        <c:auto val="1"/>
        <c:lblOffset val="100"/>
        <c:tickLblSkip val="1"/>
        <c:noMultiLvlLbl val="0"/>
      </c:catAx>
      <c:valAx>
        <c:axId val="39617773"/>
        <c:scaling>
          <c:orientation val="minMax"/>
          <c:max val="1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6771596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5"/>
          <c:y val="0"/>
          <c:w val="0.2365"/>
          <c:h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1975"/>
          <c:w val="0.99975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'P16'!$X$4</c:f>
              <c:strCache>
                <c:ptCount val="1"/>
                <c:pt idx="0">
                  <c:v>世帯
(単位：万世帯)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'P16'!$W$5:$W$15</c:f>
            </c:strRef>
          </c:cat>
          <c:val>
            <c:numRef>
              <c:f>'P16'!$X$5:$X$15</c:f>
            </c:numRef>
          </c:val>
        </c:ser>
        <c:ser>
          <c:idx val="1"/>
          <c:order val="1"/>
          <c:tx>
            <c:strRef>
              <c:f>'P16'!$Y$4</c:f>
              <c:strCache>
                <c:ptCount val="1"/>
                <c:pt idx="0">
                  <c:v>人口
(単位：万人)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'P16'!$W$5:$W$15</c:f>
            </c:strRef>
          </c:cat>
          <c:val>
            <c:numRef>
              <c:f>'P16'!$Y$5:$Y$15</c:f>
            </c:numRef>
          </c:val>
        </c:ser>
        <c:gapWidth val="50"/>
        <c:axId val="21015638"/>
        <c:axId val="54923015"/>
      </c:barChart>
      <c:catAx>
        <c:axId val="2101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4923015"/>
        <c:crosses val="autoZero"/>
        <c:auto val="1"/>
        <c:lblOffset val="100"/>
        <c:tickLblSkip val="1"/>
        <c:noMultiLvlLbl val="0"/>
      </c:catAx>
      <c:valAx>
        <c:axId val="549230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1015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75"/>
          <c:y val="0.01975"/>
          <c:w val="0.3305"/>
          <c:h val="0.1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85"/>
          <c:w val="0.98675"/>
          <c:h val="0.91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'P16'!$N$27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'P16'!$M$28:$M$46</c:f>
            </c:strRef>
          </c:cat>
          <c:val>
            <c:numRef>
              <c:f>'P16'!$N$28:$N$46</c:f>
            </c:numRef>
          </c:val>
        </c:ser>
        <c:ser>
          <c:idx val="1"/>
          <c:order val="1"/>
          <c:tx>
            <c:strRef>
              <c:f>'P16'!$O$27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'P16'!$M$28:$M$46</c:f>
            </c:strRef>
          </c:cat>
          <c:val>
            <c:numRef>
              <c:f>'P16'!$O$28:$O$46</c:f>
            </c:numRef>
          </c:val>
        </c:ser>
        <c:gapWidth val="50"/>
        <c:axId val="24545088"/>
        <c:axId val="19579201"/>
      </c:barChart>
      <c:catAx>
        <c:axId val="245450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9579201"/>
        <c:crosses val="autoZero"/>
        <c:auto val="1"/>
        <c:lblOffset val="100"/>
        <c:tickLblSkip val="1"/>
        <c:noMultiLvlLbl val="0"/>
      </c:catAx>
      <c:valAx>
        <c:axId val="19579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4545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"/>
          <c:y val="0.04875"/>
          <c:w val="0.0597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-0.01525</cdr:x>
      <cdr:y>1</cdr:y>
    </cdr:from>
    <cdr:to>
      <cdr:x>-0.01525</cdr:x>
      <cdr:y>1</cdr:y>
    </cdr:to>
    <cdr:sp>
      <cdr:nvSpPr>
        <cdr:cNvPr id="1" name="テキスト ボックス 5"/>
        <cdr:cNvSpPr txBox="1">
          <a:spLocks noChangeArrowheads="1"/>
        </cdr:cNvSpPr>
      </cdr:nvSpPr>
      <cdr:spPr>
        <a:xfrm>
          <a:off x="-47624" y="3467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（注）平成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年度より旧下総町，旧大栄町分を含む。</a:t>
          </a:r>
        </a:p>
      </cdr:txBody>
    </cdr:sp>
  </cdr:relSizeAnchor>
  <cdr:relSizeAnchor xmlns:cdr="http://schemas.openxmlformats.org/drawingml/2006/chartDrawing">
    <cdr:from>
      <cdr:x>-0.01525</cdr:x>
      <cdr:y>-0.0145</cdr:y>
    </cdr:from>
    <cdr:to>
      <cdr:x>-0.01525</cdr:x>
      <cdr:y>-0.0145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単位：千人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5</xdr:col>
      <xdr:colOff>0</xdr:colOff>
      <xdr:row>23</xdr:row>
      <xdr:rowOff>0</xdr:rowOff>
    </xdr:to>
    <xdr:grpSp>
      <xdr:nvGrpSpPr>
        <xdr:cNvPr id="1" name="グループ化 1"/>
        <xdr:cNvGrpSpPr>
          <a:grpSpLocks/>
        </xdr:cNvGrpSpPr>
      </xdr:nvGrpSpPr>
      <xdr:grpSpPr>
        <a:xfrm>
          <a:off x="0" y="742950"/>
          <a:ext cx="3429000" cy="3467100"/>
          <a:chOff x="0" y="781050"/>
          <a:chExt cx="3429000" cy="346710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781050"/>
          <a:ext cx="3429000" cy="34671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1"/>
          <xdr:cNvSpPr txBox="1">
            <a:spLocks noChangeArrowheads="1"/>
          </xdr:cNvSpPr>
        </xdr:nvSpPr>
        <xdr:spPr>
          <a:xfrm>
            <a:off x="0" y="781050"/>
            <a:ext cx="628364" cy="1430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（単位：千人）</a:t>
            </a:r>
          </a:p>
        </xdr:txBody>
      </xdr:sp>
      <xdr:sp>
        <xdr:nvSpPr>
          <xdr:cNvPr id="4" name="Text Box 2"/>
          <xdr:cNvSpPr txBox="1">
            <a:spLocks noChangeArrowheads="1"/>
          </xdr:cNvSpPr>
        </xdr:nvSpPr>
        <xdr:spPr>
          <a:xfrm>
            <a:off x="0" y="4086063"/>
            <a:ext cx="2467166" cy="1430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（注）平成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17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年度より旧下総町，旧大栄町分を含む。</a:t>
            </a:r>
          </a:p>
        </xdr:txBody>
      </xdr:sp>
    </xdr:grpSp>
    <xdr:clientData/>
  </xdr:twoCellAnchor>
  <xdr:twoCellAnchor>
    <xdr:from>
      <xdr:col>6</xdr:col>
      <xdr:colOff>0</xdr:colOff>
      <xdr:row>2</xdr:row>
      <xdr:rowOff>171450</xdr:rowOff>
    </xdr:from>
    <xdr:to>
      <xdr:col>11</xdr:col>
      <xdr:colOff>0</xdr:colOff>
      <xdr:row>23</xdr:row>
      <xdr:rowOff>0</xdr:rowOff>
    </xdr:to>
    <xdr:graphicFrame>
      <xdr:nvGraphicFramePr>
        <xdr:cNvPr id="5" name="Chart 2"/>
        <xdr:cNvGraphicFramePr/>
      </xdr:nvGraphicFramePr>
      <xdr:xfrm>
        <a:off x="3600450" y="742950"/>
        <a:ext cx="34290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19050</xdr:rowOff>
    </xdr:from>
    <xdr:to>
      <xdr:col>10</xdr:col>
      <xdr:colOff>0</xdr:colOff>
      <xdr:row>54</xdr:row>
      <xdr:rowOff>0</xdr:rowOff>
    </xdr:to>
    <xdr:graphicFrame>
      <xdr:nvGraphicFramePr>
        <xdr:cNvPr id="6" name="Chart 3"/>
        <xdr:cNvGraphicFramePr/>
      </xdr:nvGraphicFramePr>
      <xdr:xfrm>
        <a:off x="685800" y="5086350"/>
        <a:ext cx="5657850" cy="478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12</xdr:row>
      <xdr:rowOff>28575</xdr:rowOff>
    </xdr:from>
    <xdr:to>
      <xdr:col>8</xdr:col>
      <xdr:colOff>666750</xdr:colOff>
      <xdr:row>48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52675"/>
          <a:ext cx="65817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</xdr:row>
      <xdr:rowOff>9525</xdr:rowOff>
    </xdr:from>
    <xdr:to>
      <xdr:col>8</xdr:col>
      <xdr:colOff>247650</xdr:colOff>
      <xdr:row>10</xdr:row>
      <xdr:rowOff>171450</xdr:rowOff>
    </xdr:to>
    <xdr:grpSp>
      <xdr:nvGrpSpPr>
        <xdr:cNvPr id="2" name="グループ化 1"/>
        <xdr:cNvGrpSpPr>
          <a:grpSpLocks/>
        </xdr:cNvGrpSpPr>
      </xdr:nvGrpSpPr>
      <xdr:grpSpPr>
        <a:xfrm>
          <a:off x="4572000" y="885825"/>
          <a:ext cx="1619250" cy="1247775"/>
          <a:chOff x="4572000" y="885825"/>
          <a:chExt cx="1619250" cy="1247775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19745" y="1028695"/>
            <a:ext cx="361902" cy="7333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638681" y="1209623"/>
            <a:ext cx="257056" cy="53342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Rectangle 1"/>
          <xdr:cNvSpPr>
            <a:spLocks/>
          </xdr:cNvSpPr>
        </xdr:nvSpPr>
        <xdr:spPr>
          <a:xfrm>
            <a:off x="4572000" y="885825"/>
            <a:ext cx="1619250" cy="124777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Text Box 1"/>
          <xdr:cNvSpPr txBox="1">
            <a:spLocks noChangeArrowheads="1"/>
          </xdr:cNvSpPr>
        </xdr:nvSpPr>
        <xdr:spPr>
          <a:xfrm>
            <a:off x="4686157" y="1752717"/>
            <a:ext cx="657416" cy="1809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(10,000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7" name="Text Box 2"/>
          <xdr:cNvSpPr txBox="1">
            <a:spLocks noChangeArrowheads="1"/>
          </xdr:cNvSpPr>
        </xdr:nvSpPr>
        <xdr:spPr>
          <a:xfrm>
            <a:off x="5505498" y="1752717"/>
            <a:ext cx="580906" cy="1809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(1,000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</xdr:grpSp>
    <xdr:clientData/>
  </xdr:twoCellAnchor>
  <xdr:twoCellAnchor>
    <xdr:from>
      <xdr:col>0</xdr:col>
      <xdr:colOff>152400</xdr:colOff>
      <xdr:row>12</xdr:row>
      <xdr:rowOff>95250</xdr:rowOff>
    </xdr:from>
    <xdr:to>
      <xdr:col>3</xdr:col>
      <xdr:colOff>114300</xdr:colOff>
      <xdr:row>16</xdr:row>
      <xdr:rowOff>123825</xdr:rowOff>
    </xdr:to>
    <xdr:grpSp>
      <xdr:nvGrpSpPr>
        <xdr:cNvPr id="8" name="グループ化 2"/>
        <xdr:cNvGrpSpPr>
          <a:grpSpLocks/>
        </xdr:cNvGrpSpPr>
      </xdr:nvGrpSpPr>
      <xdr:grpSpPr>
        <a:xfrm>
          <a:off x="152400" y="2419350"/>
          <a:ext cx="2019300" cy="714375"/>
          <a:chOff x="152400" y="2476500"/>
          <a:chExt cx="2019300" cy="752475"/>
        </a:xfrm>
        <a:solidFill>
          <a:srgbClr val="FFFFFF"/>
        </a:solidFill>
      </xdr:grpSpPr>
      <xdr:pic>
        <xdr:nvPicPr>
          <xdr:cNvPr id="9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2400" y="2476500"/>
            <a:ext cx="361960" cy="7524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14360" y="2476500"/>
            <a:ext cx="361960" cy="7524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76319" y="2476500"/>
            <a:ext cx="352368" cy="7524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38279" y="2705064"/>
            <a:ext cx="256956" cy="51431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95235" y="2705064"/>
            <a:ext cx="256956" cy="51431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52695" y="2705064"/>
            <a:ext cx="256956" cy="51431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0"/>
          <xdr:cNvPicPr preferRelativeResize="1">
            <a:picLocks noChangeAspect="1"/>
          </xdr:cNvPicPr>
        </xdr:nvPicPr>
        <xdr:blipFill>
          <a:blip r:embed="rId2"/>
          <a:srcRect r="37037"/>
          <a:stretch>
            <a:fillRect/>
          </a:stretch>
        </xdr:blipFill>
        <xdr:spPr>
          <a:xfrm>
            <a:off x="2009651" y="2705064"/>
            <a:ext cx="162049" cy="5143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238125</xdr:colOff>
      <xdr:row>16</xdr:row>
      <xdr:rowOff>133350</xdr:rowOff>
    </xdr:from>
    <xdr:to>
      <xdr:col>5</xdr:col>
      <xdr:colOff>114300</xdr:colOff>
      <xdr:row>22</xdr:row>
      <xdr:rowOff>85725</xdr:rowOff>
    </xdr:to>
    <xdr:grpSp>
      <xdr:nvGrpSpPr>
        <xdr:cNvPr id="16" name="グループ化 3"/>
        <xdr:cNvGrpSpPr>
          <a:grpSpLocks/>
        </xdr:cNvGrpSpPr>
      </xdr:nvGrpSpPr>
      <xdr:grpSpPr>
        <a:xfrm>
          <a:off x="2981325" y="3143250"/>
          <a:ext cx="1019175" cy="981075"/>
          <a:chOff x="2981325" y="3238500"/>
          <a:chExt cx="1019175" cy="1038225"/>
        </a:xfrm>
        <a:solidFill>
          <a:srgbClr val="FFFFFF"/>
        </a:solidFill>
      </xdr:grpSpPr>
      <xdr:pic>
        <xdr:nvPicPr>
          <xdr:cNvPr id="17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81325" y="3238500"/>
            <a:ext cx="257087" cy="5144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38412" y="3238500"/>
            <a:ext cx="257087" cy="5144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95754" y="3238500"/>
            <a:ext cx="247660" cy="5144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1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743413" y="3238500"/>
            <a:ext cx="257087" cy="5144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81325" y="3752940"/>
            <a:ext cx="257087" cy="5237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Picture 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38412" y="3752940"/>
            <a:ext cx="257087" cy="5237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95754" y="3752940"/>
            <a:ext cx="247660" cy="5237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18"/>
          <xdr:cNvPicPr preferRelativeResize="1">
            <a:picLocks noChangeAspect="1"/>
          </xdr:cNvPicPr>
        </xdr:nvPicPr>
        <xdr:blipFill>
          <a:blip r:embed="rId2"/>
          <a:srcRect r="65403"/>
          <a:stretch>
            <a:fillRect/>
          </a:stretch>
        </xdr:blipFill>
        <xdr:spPr>
          <a:xfrm>
            <a:off x="3743413" y="3752940"/>
            <a:ext cx="95293" cy="5237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447675</xdr:colOff>
      <xdr:row>22</xdr:row>
      <xdr:rowOff>38100</xdr:rowOff>
    </xdr:from>
    <xdr:to>
      <xdr:col>2</xdr:col>
      <xdr:colOff>304800</xdr:colOff>
      <xdr:row>25</xdr:row>
      <xdr:rowOff>19050</xdr:rowOff>
    </xdr:to>
    <xdr:grpSp>
      <xdr:nvGrpSpPr>
        <xdr:cNvPr id="25" name="グループ化 4"/>
        <xdr:cNvGrpSpPr>
          <a:grpSpLocks/>
        </xdr:cNvGrpSpPr>
      </xdr:nvGrpSpPr>
      <xdr:grpSpPr>
        <a:xfrm>
          <a:off x="1133475" y="4076700"/>
          <a:ext cx="542925" cy="495300"/>
          <a:chOff x="1133475" y="4229100"/>
          <a:chExt cx="542925" cy="523875"/>
        </a:xfrm>
        <a:solidFill>
          <a:srgbClr val="FFFFFF"/>
        </a:solidFill>
      </xdr:grpSpPr>
      <xdr:pic>
        <xdr:nvPicPr>
          <xdr:cNvPr id="26" name="Picture 1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33475" y="4229100"/>
            <a:ext cx="257211" cy="5238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Picture 2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90686" y="4229100"/>
            <a:ext cx="257211" cy="5238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8" name="Picture 21"/>
          <xdr:cNvPicPr preferRelativeResize="1">
            <a:picLocks noChangeAspect="1"/>
          </xdr:cNvPicPr>
        </xdr:nvPicPr>
        <xdr:blipFill>
          <a:blip r:embed="rId2"/>
          <a:srcRect r="87394"/>
          <a:stretch>
            <a:fillRect/>
          </a:stretch>
        </xdr:blipFill>
        <xdr:spPr>
          <a:xfrm>
            <a:off x="1647761" y="4229100"/>
            <a:ext cx="28639" cy="5238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295275</xdr:colOff>
      <xdr:row>25</xdr:row>
      <xdr:rowOff>123825</xdr:rowOff>
    </xdr:from>
    <xdr:to>
      <xdr:col>5</xdr:col>
      <xdr:colOff>57150</xdr:colOff>
      <xdr:row>28</xdr:row>
      <xdr:rowOff>104775</xdr:rowOff>
    </xdr:to>
    <xdr:grpSp>
      <xdr:nvGrpSpPr>
        <xdr:cNvPr id="29" name="グループ化 5"/>
        <xdr:cNvGrpSpPr>
          <a:grpSpLocks/>
        </xdr:cNvGrpSpPr>
      </xdr:nvGrpSpPr>
      <xdr:grpSpPr>
        <a:xfrm>
          <a:off x="3038475" y="4676775"/>
          <a:ext cx="904875" cy="495300"/>
          <a:chOff x="3038475" y="4886325"/>
          <a:chExt cx="904875" cy="523875"/>
        </a:xfrm>
        <a:solidFill>
          <a:srgbClr val="FFFFFF"/>
        </a:solidFill>
      </xdr:grpSpPr>
      <xdr:pic>
        <xdr:nvPicPr>
          <xdr:cNvPr id="30" name="Picture 2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038475" y="4886325"/>
            <a:ext cx="257211" cy="5238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1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95686" y="4886325"/>
            <a:ext cx="247710" cy="5238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2" name="Picture 2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43395" y="4886325"/>
            <a:ext cx="257211" cy="5238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3" name="Picture 25"/>
          <xdr:cNvPicPr preferRelativeResize="1">
            <a:picLocks noChangeAspect="1"/>
          </xdr:cNvPicPr>
        </xdr:nvPicPr>
        <xdr:blipFill>
          <a:blip r:embed="rId2"/>
          <a:srcRect r="45060"/>
          <a:stretch>
            <a:fillRect/>
          </a:stretch>
        </xdr:blipFill>
        <xdr:spPr>
          <a:xfrm>
            <a:off x="3800380" y="4886325"/>
            <a:ext cx="142970" cy="5238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152400</xdr:colOff>
      <xdr:row>25</xdr:row>
      <xdr:rowOff>85725</xdr:rowOff>
    </xdr:from>
    <xdr:to>
      <xdr:col>7</xdr:col>
      <xdr:colOff>419100</xdr:colOff>
      <xdr:row>29</xdr:row>
      <xdr:rowOff>104775</xdr:rowOff>
    </xdr:to>
    <xdr:grpSp>
      <xdr:nvGrpSpPr>
        <xdr:cNvPr id="34" name="グループ化 6"/>
        <xdr:cNvGrpSpPr>
          <a:grpSpLocks/>
        </xdr:cNvGrpSpPr>
      </xdr:nvGrpSpPr>
      <xdr:grpSpPr>
        <a:xfrm>
          <a:off x="4724400" y="4638675"/>
          <a:ext cx="952500" cy="704850"/>
          <a:chOff x="4724400" y="4857750"/>
          <a:chExt cx="952500" cy="742950"/>
        </a:xfrm>
        <a:solidFill>
          <a:srgbClr val="FFFFFF"/>
        </a:solidFill>
      </xdr:grpSpPr>
      <xdr:pic>
        <xdr:nvPicPr>
          <xdr:cNvPr id="35" name="Picture 2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24400" y="4857750"/>
            <a:ext cx="361950" cy="7429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6" name="Picture 2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86350" y="5076735"/>
            <a:ext cx="257175" cy="51430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7" name="Picture 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43525" y="5076735"/>
            <a:ext cx="257175" cy="51430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8" name="Picture 29"/>
          <xdr:cNvPicPr preferRelativeResize="1">
            <a:picLocks noChangeAspect="1"/>
          </xdr:cNvPicPr>
        </xdr:nvPicPr>
        <xdr:blipFill>
          <a:blip r:embed="rId2"/>
          <a:srcRect r="67492"/>
          <a:stretch>
            <a:fillRect/>
          </a:stretch>
        </xdr:blipFill>
        <xdr:spPr>
          <a:xfrm>
            <a:off x="5600700" y="5076735"/>
            <a:ext cx="76200" cy="51430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295275</xdr:colOff>
      <xdr:row>28</xdr:row>
      <xdr:rowOff>19050</xdr:rowOff>
    </xdr:from>
    <xdr:to>
      <xdr:col>2</xdr:col>
      <xdr:colOff>600075</xdr:colOff>
      <xdr:row>30</xdr:row>
      <xdr:rowOff>161925</xdr:rowOff>
    </xdr:to>
    <xdr:grpSp>
      <xdr:nvGrpSpPr>
        <xdr:cNvPr id="39" name="グループ化 7"/>
        <xdr:cNvGrpSpPr>
          <a:grpSpLocks/>
        </xdr:cNvGrpSpPr>
      </xdr:nvGrpSpPr>
      <xdr:grpSpPr>
        <a:xfrm>
          <a:off x="981075" y="5086350"/>
          <a:ext cx="990600" cy="485775"/>
          <a:chOff x="990600" y="5334000"/>
          <a:chExt cx="990600" cy="514350"/>
        </a:xfrm>
        <a:solidFill>
          <a:srgbClr val="FFFFFF"/>
        </a:solidFill>
      </xdr:grpSpPr>
      <xdr:pic>
        <xdr:nvPicPr>
          <xdr:cNvPr id="40" name="Picture 3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90600" y="5334000"/>
            <a:ext cx="257061" cy="5143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" name="Picture 3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47661" y="5334000"/>
            <a:ext cx="257061" cy="5143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2" name="Picture 3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04969" y="5334000"/>
            <a:ext cx="257061" cy="5143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33"/>
          <xdr:cNvPicPr preferRelativeResize="1">
            <a:picLocks noChangeAspect="1"/>
          </xdr:cNvPicPr>
        </xdr:nvPicPr>
        <xdr:blipFill>
          <a:blip r:embed="rId2"/>
          <a:srcRect r="14888"/>
          <a:stretch>
            <a:fillRect/>
          </a:stretch>
        </xdr:blipFill>
        <xdr:spPr>
          <a:xfrm>
            <a:off x="1762030" y="5334000"/>
            <a:ext cx="219170" cy="5143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323850</xdr:colOff>
      <xdr:row>30</xdr:row>
      <xdr:rowOff>95250</xdr:rowOff>
    </xdr:from>
    <xdr:to>
      <xdr:col>4</xdr:col>
      <xdr:colOff>0</xdr:colOff>
      <xdr:row>33</xdr:row>
      <xdr:rowOff>76200</xdr:rowOff>
    </xdr:to>
    <xdr:grpSp>
      <xdr:nvGrpSpPr>
        <xdr:cNvPr id="44" name="グループ化 8"/>
        <xdr:cNvGrpSpPr>
          <a:grpSpLocks/>
        </xdr:cNvGrpSpPr>
      </xdr:nvGrpSpPr>
      <xdr:grpSpPr>
        <a:xfrm>
          <a:off x="2381250" y="5505450"/>
          <a:ext cx="361950" cy="495300"/>
          <a:chOff x="2333625" y="5753100"/>
          <a:chExt cx="361950" cy="514350"/>
        </a:xfrm>
        <a:solidFill>
          <a:srgbClr val="FFFFFF"/>
        </a:solidFill>
      </xdr:grpSpPr>
      <xdr:pic>
        <xdr:nvPicPr>
          <xdr:cNvPr id="45" name="Picture 3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33625" y="5753100"/>
            <a:ext cx="257165" cy="5143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6" name="Picture 35"/>
          <xdr:cNvPicPr preferRelativeResize="1">
            <a:picLocks noChangeAspect="1"/>
          </xdr:cNvPicPr>
        </xdr:nvPicPr>
        <xdr:blipFill>
          <a:blip r:embed="rId2"/>
          <a:srcRect r="60543"/>
          <a:stretch>
            <a:fillRect/>
          </a:stretch>
        </xdr:blipFill>
        <xdr:spPr>
          <a:xfrm>
            <a:off x="2590790" y="5753100"/>
            <a:ext cx="104785" cy="5143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161925</xdr:colOff>
      <xdr:row>36</xdr:row>
      <xdr:rowOff>0</xdr:rowOff>
    </xdr:from>
    <xdr:to>
      <xdr:col>5</xdr:col>
      <xdr:colOff>390525</xdr:colOff>
      <xdr:row>43</xdr:row>
      <xdr:rowOff>0</xdr:rowOff>
    </xdr:to>
    <xdr:grpSp>
      <xdr:nvGrpSpPr>
        <xdr:cNvPr id="47" name="グループ化 9"/>
        <xdr:cNvGrpSpPr>
          <a:grpSpLocks/>
        </xdr:cNvGrpSpPr>
      </xdr:nvGrpSpPr>
      <xdr:grpSpPr>
        <a:xfrm>
          <a:off x="2905125" y="6457950"/>
          <a:ext cx="1371600" cy="1200150"/>
          <a:chOff x="2867025" y="6753225"/>
          <a:chExt cx="1371600" cy="1266825"/>
        </a:xfrm>
        <a:solidFill>
          <a:srgbClr val="FFFFFF"/>
        </a:solidFill>
      </xdr:grpSpPr>
      <xdr:pic>
        <xdr:nvPicPr>
          <xdr:cNvPr id="48" name="Picture 3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67025" y="6753225"/>
            <a:ext cx="362102" cy="7429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Picture 3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29127" y="6981887"/>
            <a:ext cx="257175" cy="5143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0" name="Picture 3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86302" y="6981887"/>
            <a:ext cx="257175" cy="5143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1" name="Picture 4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743477" y="6981887"/>
            <a:ext cx="257175" cy="5143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Picture 4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981450" y="6981887"/>
            <a:ext cx="257175" cy="5143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3" name="Picture 4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71952" y="7496218"/>
            <a:ext cx="257175" cy="523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4" name="Picture 4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29127" y="7496218"/>
            <a:ext cx="257175" cy="523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4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86302" y="7496218"/>
            <a:ext cx="257175" cy="523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6" name="Picture 4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743477" y="7496218"/>
            <a:ext cx="257175" cy="523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7" name="Picture 46"/>
          <xdr:cNvPicPr preferRelativeResize="1">
            <a:picLocks noChangeAspect="1"/>
          </xdr:cNvPicPr>
        </xdr:nvPicPr>
        <xdr:blipFill>
          <a:blip r:embed="rId2"/>
          <a:srcRect r="71662"/>
          <a:stretch>
            <a:fillRect/>
          </a:stretch>
        </xdr:blipFill>
        <xdr:spPr>
          <a:xfrm>
            <a:off x="3981450" y="7496218"/>
            <a:ext cx="76124" cy="5238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28575</xdr:colOff>
      <xdr:row>42</xdr:row>
      <xdr:rowOff>161925</xdr:rowOff>
    </xdr:from>
    <xdr:to>
      <xdr:col>2</xdr:col>
      <xdr:colOff>47625</xdr:colOff>
      <xdr:row>49</xdr:row>
      <xdr:rowOff>152400</xdr:rowOff>
    </xdr:to>
    <xdr:grpSp>
      <xdr:nvGrpSpPr>
        <xdr:cNvPr id="58" name="グループ化 10"/>
        <xdr:cNvGrpSpPr>
          <a:grpSpLocks/>
        </xdr:cNvGrpSpPr>
      </xdr:nvGrpSpPr>
      <xdr:grpSpPr>
        <a:xfrm>
          <a:off x="28575" y="7648575"/>
          <a:ext cx="1390650" cy="1190625"/>
          <a:chOff x="28575" y="7962900"/>
          <a:chExt cx="1390650" cy="1257300"/>
        </a:xfrm>
        <a:solidFill>
          <a:srgbClr val="FFFFFF"/>
        </a:solidFill>
      </xdr:grpSpPr>
      <xdr:pic>
        <xdr:nvPicPr>
          <xdr:cNvPr id="59" name="Picture 4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6818" y="7962900"/>
            <a:ext cx="361917" cy="752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0" name="Picture 4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735" y="7962900"/>
            <a:ext cx="361917" cy="75249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4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0651" y="8181985"/>
            <a:ext cx="257270" cy="5239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2" name="Picture 5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47921" y="8181985"/>
            <a:ext cx="257270" cy="5239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3" name="Picture 5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575" y="8705964"/>
            <a:ext cx="257270" cy="5142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Picture 5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5845" y="8705964"/>
            <a:ext cx="247536" cy="5142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5" name="Picture 5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381" y="8705964"/>
            <a:ext cx="257270" cy="5142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6" name="Picture 5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0651" y="8705964"/>
            <a:ext cx="257270" cy="5142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7" name="Picture 5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47921" y="8705964"/>
            <a:ext cx="257270" cy="5142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8" name="Picture 56"/>
          <xdr:cNvPicPr preferRelativeResize="1">
            <a:picLocks noChangeAspect="1"/>
          </xdr:cNvPicPr>
        </xdr:nvPicPr>
        <xdr:blipFill>
          <a:blip r:embed="rId2"/>
          <a:srcRect r="55364"/>
          <a:stretch>
            <a:fillRect/>
          </a:stretch>
        </xdr:blipFill>
        <xdr:spPr>
          <a:xfrm>
            <a:off x="1304844" y="8705964"/>
            <a:ext cx="114381" cy="51423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428625</xdr:colOff>
      <xdr:row>42</xdr:row>
      <xdr:rowOff>142875</xdr:rowOff>
    </xdr:from>
    <xdr:to>
      <xdr:col>4</xdr:col>
      <xdr:colOff>495300</xdr:colOff>
      <xdr:row>49</xdr:row>
      <xdr:rowOff>142875</xdr:rowOff>
    </xdr:to>
    <xdr:grpSp>
      <xdr:nvGrpSpPr>
        <xdr:cNvPr id="69" name="グループ化 11"/>
        <xdr:cNvGrpSpPr>
          <a:grpSpLocks/>
        </xdr:cNvGrpSpPr>
      </xdr:nvGrpSpPr>
      <xdr:grpSpPr>
        <a:xfrm>
          <a:off x="1800225" y="7629525"/>
          <a:ext cx="1438275" cy="1200150"/>
          <a:chOff x="1790700" y="7962900"/>
          <a:chExt cx="1438275" cy="1266825"/>
        </a:xfrm>
        <a:solidFill>
          <a:srgbClr val="FFFFFF"/>
        </a:solidFill>
      </xdr:grpSpPr>
      <xdr:pic>
        <xdr:nvPicPr>
          <xdr:cNvPr id="70" name="Picture 5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90700" y="7962900"/>
            <a:ext cx="362086" cy="7429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1" name="Picture 5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52786" y="8191562"/>
            <a:ext cx="257092" cy="5143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2" name="Picture 5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09877" y="8191562"/>
            <a:ext cx="257092" cy="5143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3" name="Picture 6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66969" y="8191562"/>
            <a:ext cx="257092" cy="5143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4" name="Picture 6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24061" y="8191562"/>
            <a:ext cx="257092" cy="5143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5" name="Picture 6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43" y="8705893"/>
            <a:ext cx="247743" cy="523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6" name="Picture 6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52786" y="8705893"/>
            <a:ext cx="257092" cy="523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7" name="Picture 6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09877" y="8705893"/>
            <a:ext cx="257092" cy="523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8" name="Picture 6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66969" y="8705893"/>
            <a:ext cx="257092" cy="523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9" name="Picture 6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24061" y="8705893"/>
            <a:ext cx="257092" cy="523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0" name="Picture 67"/>
          <xdr:cNvPicPr preferRelativeResize="1">
            <a:picLocks noChangeAspect="1"/>
          </xdr:cNvPicPr>
        </xdr:nvPicPr>
        <xdr:blipFill>
          <a:blip r:embed="rId2"/>
          <a:srcRect r="79402"/>
          <a:stretch>
            <a:fillRect/>
          </a:stretch>
        </xdr:blipFill>
        <xdr:spPr>
          <a:xfrm>
            <a:off x="3181512" y="8705893"/>
            <a:ext cx="47463" cy="5238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</xdr:col>
      <xdr:colOff>171450</xdr:colOff>
      <xdr:row>16</xdr:row>
      <xdr:rowOff>114300</xdr:rowOff>
    </xdr:from>
    <xdr:ext cx="657225" cy="171450"/>
    <xdr:sp>
      <xdr:nvSpPr>
        <xdr:cNvPr id="81" name="Text Box 3"/>
        <xdr:cNvSpPr txBox="1">
          <a:spLocks noChangeArrowheads="1"/>
        </xdr:cNvSpPr>
      </xdr:nvSpPr>
      <xdr:spPr>
        <a:xfrm>
          <a:off x="857250" y="312420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(33,720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4</xdr:col>
      <xdr:colOff>447675</xdr:colOff>
      <xdr:row>22</xdr:row>
      <xdr:rowOff>76200</xdr:rowOff>
    </xdr:from>
    <xdr:ext cx="581025" cy="171450"/>
    <xdr:sp>
      <xdr:nvSpPr>
        <xdr:cNvPr id="82" name="Text Box 4"/>
        <xdr:cNvSpPr txBox="1">
          <a:spLocks noChangeArrowheads="1"/>
        </xdr:cNvSpPr>
      </xdr:nvSpPr>
      <xdr:spPr>
        <a:xfrm>
          <a:off x="3190875" y="4114800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(7,292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1</xdr:col>
      <xdr:colOff>428625</xdr:colOff>
      <xdr:row>25</xdr:row>
      <xdr:rowOff>19050</xdr:rowOff>
    </xdr:from>
    <xdr:ext cx="581025" cy="171450"/>
    <xdr:sp>
      <xdr:nvSpPr>
        <xdr:cNvPr id="83" name="Text Box 5"/>
        <xdr:cNvSpPr txBox="1">
          <a:spLocks noChangeArrowheads="1"/>
        </xdr:cNvSpPr>
      </xdr:nvSpPr>
      <xdr:spPr>
        <a:xfrm>
          <a:off x="1114425" y="4572000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(2,058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4</xdr:col>
      <xdr:colOff>514350</xdr:colOff>
      <xdr:row>28</xdr:row>
      <xdr:rowOff>104775</xdr:rowOff>
    </xdr:from>
    <xdr:ext cx="581025" cy="171450"/>
    <xdr:sp>
      <xdr:nvSpPr>
        <xdr:cNvPr id="84" name="Text Box 6"/>
        <xdr:cNvSpPr txBox="1">
          <a:spLocks noChangeArrowheads="1"/>
        </xdr:cNvSpPr>
      </xdr:nvSpPr>
      <xdr:spPr>
        <a:xfrm>
          <a:off x="3257550" y="5172075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(3,644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6</xdr:col>
      <xdr:colOff>361950</xdr:colOff>
      <xdr:row>29</xdr:row>
      <xdr:rowOff>114300</xdr:rowOff>
    </xdr:from>
    <xdr:ext cx="657225" cy="171450"/>
    <xdr:sp>
      <xdr:nvSpPr>
        <xdr:cNvPr id="85" name="Text Box 7"/>
        <xdr:cNvSpPr txBox="1">
          <a:spLocks noChangeArrowheads="1"/>
        </xdr:cNvSpPr>
      </xdr:nvSpPr>
      <xdr:spPr>
        <a:xfrm>
          <a:off x="4933950" y="535305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(12,252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1</xdr:col>
      <xdr:colOff>533400</xdr:colOff>
      <xdr:row>30</xdr:row>
      <xdr:rowOff>152400</xdr:rowOff>
    </xdr:from>
    <xdr:ext cx="581025" cy="171450"/>
    <xdr:sp>
      <xdr:nvSpPr>
        <xdr:cNvPr id="86" name="Text Box 8"/>
        <xdr:cNvSpPr txBox="1">
          <a:spLocks noChangeArrowheads="1"/>
        </xdr:cNvSpPr>
      </xdr:nvSpPr>
      <xdr:spPr>
        <a:xfrm>
          <a:off x="1219200" y="5562600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(3,907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3</xdr:col>
      <xdr:colOff>276225</xdr:colOff>
      <xdr:row>33</xdr:row>
      <xdr:rowOff>76200</xdr:rowOff>
    </xdr:from>
    <xdr:ext cx="581025" cy="171450"/>
    <xdr:sp>
      <xdr:nvSpPr>
        <xdr:cNvPr id="87" name="Text Box 9"/>
        <xdr:cNvSpPr txBox="1">
          <a:spLocks noChangeArrowheads="1"/>
        </xdr:cNvSpPr>
      </xdr:nvSpPr>
      <xdr:spPr>
        <a:xfrm>
          <a:off x="2333625" y="6000750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(1,349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4</xdr:col>
      <xdr:colOff>571500</xdr:colOff>
      <xdr:row>43</xdr:row>
      <xdr:rowOff>0</xdr:rowOff>
    </xdr:from>
    <xdr:ext cx="657225" cy="171450"/>
    <xdr:sp>
      <xdr:nvSpPr>
        <xdr:cNvPr id="88" name="Text Box 10"/>
        <xdr:cNvSpPr txBox="1">
          <a:spLocks noChangeArrowheads="1"/>
        </xdr:cNvSpPr>
      </xdr:nvSpPr>
      <xdr:spPr>
        <a:xfrm>
          <a:off x="3314700" y="765810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(18,174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0</xdr:col>
      <xdr:colOff>447675</xdr:colOff>
      <xdr:row>49</xdr:row>
      <xdr:rowOff>133350</xdr:rowOff>
    </xdr:from>
    <xdr:ext cx="657225" cy="171450"/>
    <xdr:sp>
      <xdr:nvSpPr>
        <xdr:cNvPr id="89" name="Text Box 11"/>
        <xdr:cNvSpPr txBox="1">
          <a:spLocks noChangeArrowheads="1"/>
        </xdr:cNvSpPr>
      </xdr:nvSpPr>
      <xdr:spPr>
        <a:xfrm>
          <a:off x="447675" y="882015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(27,434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3</xdr:col>
      <xdr:colOff>161925</xdr:colOff>
      <xdr:row>49</xdr:row>
      <xdr:rowOff>133350</xdr:rowOff>
    </xdr:from>
    <xdr:ext cx="657225" cy="171450"/>
    <xdr:sp>
      <xdr:nvSpPr>
        <xdr:cNvPr id="90" name="Text Box 12"/>
        <xdr:cNvSpPr txBox="1">
          <a:spLocks noChangeArrowheads="1"/>
        </xdr:cNvSpPr>
      </xdr:nvSpPr>
      <xdr:spPr>
        <a:xfrm>
          <a:off x="2219325" y="8820150"/>
          <a:ext cx="657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(19,103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  <xdr:oneCellAnchor>
    <xdr:from>
      <xdr:col>3</xdr:col>
      <xdr:colOff>447675</xdr:colOff>
      <xdr:row>19</xdr:row>
      <xdr:rowOff>9525</xdr:rowOff>
    </xdr:from>
    <xdr:ext cx="304800" cy="171450"/>
    <xdr:sp>
      <xdr:nvSpPr>
        <xdr:cNvPr id="91" name="Text Box 13"/>
        <xdr:cNvSpPr txBox="1">
          <a:spLocks noChangeArrowheads="1"/>
        </xdr:cNvSpPr>
      </xdr:nvSpPr>
      <xdr:spPr>
        <a:xfrm>
          <a:off x="2505075" y="35337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下総</a:t>
          </a:r>
        </a:p>
      </xdr:txBody>
    </xdr:sp>
    <xdr:clientData/>
  </xdr:oneCellAnchor>
  <xdr:oneCellAnchor>
    <xdr:from>
      <xdr:col>1</xdr:col>
      <xdr:colOff>571500</xdr:colOff>
      <xdr:row>20</xdr:row>
      <xdr:rowOff>9525</xdr:rowOff>
    </xdr:from>
    <xdr:ext cx="304800" cy="171450"/>
    <xdr:sp>
      <xdr:nvSpPr>
        <xdr:cNvPr id="92" name="Text Box 14"/>
        <xdr:cNvSpPr txBox="1">
          <a:spLocks noChangeArrowheads="1"/>
        </xdr:cNvSpPr>
      </xdr:nvSpPr>
      <xdr:spPr>
        <a:xfrm>
          <a:off x="1257300" y="37052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豊住</a:t>
          </a:r>
        </a:p>
      </xdr:txBody>
    </xdr:sp>
    <xdr:clientData/>
  </xdr:oneCellAnchor>
  <xdr:oneCellAnchor>
    <xdr:from>
      <xdr:col>6</xdr:col>
      <xdr:colOff>581025</xdr:colOff>
      <xdr:row>22</xdr:row>
      <xdr:rowOff>142875</xdr:rowOff>
    </xdr:from>
    <xdr:ext cx="304800" cy="171450"/>
    <xdr:sp>
      <xdr:nvSpPr>
        <xdr:cNvPr id="93" name="Text Box 15"/>
        <xdr:cNvSpPr txBox="1">
          <a:spLocks noChangeArrowheads="1"/>
        </xdr:cNvSpPr>
      </xdr:nvSpPr>
      <xdr:spPr>
        <a:xfrm>
          <a:off x="5153025" y="41814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大栄</a:t>
          </a:r>
        </a:p>
      </xdr:txBody>
    </xdr:sp>
    <xdr:clientData/>
  </xdr:oneCellAnchor>
  <xdr:oneCellAnchor>
    <xdr:from>
      <xdr:col>3</xdr:col>
      <xdr:colOff>476250</xdr:colOff>
      <xdr:row>25</xdr:row>
      <xdr:rowOff>104775</xdr:rowOff>
    </xdr:from>
    <xdr:ext cx="304800" cy="171450"/>
    <xdr:sp>
      <xdr:nvSpPr>
        <xdr:cNvPr id="94" name="Text Box 16"/>
        <xdr:cNvSpPr txBox="1">
          <a:spLocks noChangeArrowheads="1"/>
        </xdr:cNvSpPr>
      </xdr:nvSpPr>
      <xdr:spPr>
        <a:xfrm>
          <a:off x="2533650" y="4657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久住</a:t>
          </a:r>
        </a:p>
      </xdr:txBody>
    </xdr:sp>
    <xdr:clientData/>
  </xdr:oneCellAnchor>
  <xdr:oneCellAnchor>
    <xdr:from>
      <xdr:col>3</xdr:col>
      <xdr:colOff>333375</xdr:colOff>
      <xdr:row>28</xdr:row>
      <xdr:rowOff>152400</xdr:rowOff>
    </xdr:from>
    <xdr:ext cx="304800" cy="171450"/>
    <xdr:sp>
      <xdr:nvSpPr>
        <xdr:cNvPr id="95" name="Text Box 17"/>
        <xdr:cNvSpPr txBox="1">
          <a:spLocks noChangeArrowheads="1"/>
        </xdr:cNvSpPr>
      </xdr:nvSpPr>
      <xdr:spPr>
        <a:xfrm>
          <a:off x="2390775" y="521970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中郷</a:t>
          </a:r>
        </a:p>
      </xdr:txBody>
    </xdr:sp>
    <xdr:clientData/>
  </xdr:oneCellAnchor>
  <xdr:oneCellAnchor>
    <xdr:from>
      <xdr:col>0</xdr:col>
      <xdr:colOff>523875</xdr:colOff>
      <xdr:row>30</xdr:row>
      <xdr:rowOff>114300</xdr:rowOff>
    </xdr:from>
    <xdr:ext cx="428625" cy="200025"/>
    <xdr:sp>
      <xdr:nvSpPr>
        <xdr:cNvPr id="96" name="Text Box 18"/>
        <xdr:cNvSpPr txBox="1">
          <a:spLocks noChangeArrowheads="1"/>
        </xdr:cNvSpPr>
      </xdr:nvSpPr>
      <xdr:spPr>
        <a:xfrm>
          <a:off x="523875" y="5524500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八生</a:t>
          </a:r>
        </a:p>
      </xdr:txBody>
    </xdr:sp>
    <xdr:clientData/>
  </xdr:oneCellAnchor>
  <xdr:oneCellAnchor>
    <xdr:from>
      <xdr:col>1</xdr:col>
      <xdr:colOff>476250</xdr:colOff>
      <xdr:row>35</xdr:row>
      <xdr:rowOff>9525</xdr:rowOff>
    </xdr:from>
    <xdr:ext cx="571500" cy="552450"/>
    <xdr:sp>
      <xdr:nvSpPr>
        <xdr:cNvPr id="97" name="Text Box 19"/>
        <xdr:cNvSpPr txBox="1">
          <a:spLocks noChangeArrowheads="1"/>
        </xdr:cNvSpPr>
      </xdr:nvSpPr>
      <xdr:spPr>
        <a:xfrm>
          <a:off x="1162050" y="6286500"/>
          <a:ext cx="571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ニュー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タウン</a:t>
          </a:r>
        </a:p>
      </xdr:txBody>
    </xdr:sp>
    <xdr:clientData/>
  </xdr:oneCellAnchor>
  <xdr:oneCellAnchor>
    <xdr:from>
      <xdr:col>2</xdr:col>
      <xdr:colOff>514350</xdr:colOff>
      <xdr:row>34</xdr:row>
      <xdr:rowOff>142875</xdr:rowOff>
    </xdr:from>
    <xdr:ext cx="304800" cy="180975"/>
    <xdr:sp>
      <xdr:nvSpPr>
        <xdr:cNvPr id="98" name="Text Box 20"/>
        <xdr:cNvSpPr txBox="1">
          <a:spLocks noChangeArrowheads="1"/>
        </xdr:cNvSpPr>
      </xdr:nvSpPr>
      <xdr:spPr>
        <a:xfrm>
          <a:off x="1885950" y="62388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成田</a:t>
          </a:r>
        </a:p>
      </xdr:txBody>
    </xdr:sp>
    <xdr:clientData/>
  </xdr:oneCellAnchor>
  <xdr:oneCellAnchor>
    <xdr:from>
      <xdr:col>4</xdr:col>
      <xdr:colOff>762000</xdr:colOff>
      <xdr:row>34</xdr:row>
      <xdr:rowOff>66675</xdr:rowOff>
    </xdr:from>
    <xdr:ext cx="304800" cy="180975"/>
    <xdr:sp>
      <xdr:nvSpPr>
        <xdr:cNvPr id="99" name="Text Box 21"/>
        <xdr:cNvSpPr txBox="1">
          <a:spLocks noChangeArrowheads="1"/>
        </xdr:cNvSpPr>
      </xdr:nvSpPr>
      <xdr:spPr>
        <a:xfrm>
          <a:off x="3505200" y="61626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遠山</a:t>
          </a:r>
        </a:p>
      </xdr:txBody>
    </xdr:sp>
    <xdr:clientData/>
  </xdr:oneCellAnchor>
  <xdr:oneCellAnchor>
    <xdr:from>
      <xdr:col>1</xdr:col>
      <xdr:colOff>38100</xdr:colOff>
      <xdr:row>38</xdr:row>
      <xdr:rowOff>114300</xdr:rowOff>
    </xdr:from>
    <xdr:ext cx="304800" cy="171450"/>
    <xdr:sp>
      <xdr:nvSpPr>
        <xdr:cNvPr id="100" name="Text Box 22"/>
        <xdr:cNvSpPr txBox="1">
          <a:spLocks noChangeArrowheads="1"/>
        </xdr:cNvSpPr>
      </xdr:nvSpPr>
      <xdr:spPr>
        <a:xfrm>
          <a:off x="723900" y="69151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公津</a:t>
          </a:r>
        </a:p>
      </xdr:txBody>
    </xdr:sp>
    <xdr:clientData/>
  </xdr:oneCellAnchor>
  <xdr:oneCellAnchor>
    <xdr:from>
      <xdr:col>1</xdr:col>
      <xdr:colOff>571500</xdr:colOff>
      <xdr:row>40</xdr:row>
      <xdr:rowOff>123825</xdr:rowOff>
    </xdr:from>
    <xdr:ext cx="295275" cy="638175"/>
    <xdr:sp>
      <xdr:nvSpPr>
        <xdr:cNvPr id="101" name="Freeform 1"/>
        <xdr:cNvSpPr>
          <a:spLocks/>
        </xdr:cNvSpPr>
      </xdr:nvSpPr>
      <xdr:spPr>
        <a:xfrm rot="1853945">
          <a:off x="1257300" y="7267575"/>
          <a:ext cx="295275" cy="638175"/>
        </a:xfrm>
        <a:custGeom>
          <a:pathLst>
            <a:path h="104" w="36">
              <a:moveTo>
                <a:pt x="35" y="104"/>
              </a:moveTo>
              <a:cubicBezTo>
                <a:pt x="34" y="92"/>
                <a:pt x="36" y="48"/>
                <a:pt x="30" y="31"/>
              </a:cubicBezTo>
              <a:cubicBezTo>
                <a:pt x="24" y="14"/>
                <a:pt x="6" y="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114300</xdr:rowOff>
    </xdr:from>
    <xdr:ext cx="1066800" cy="3190875"/>
    <xdr:sp>
      <xdr:nvSpPr>
        <xdr:cNvPr id="102" name="Freeform 2"/>
        <xdr:cNvSpPr>
          <a:spLocks/>
        </xdr:cNvSpPr>
      </xdr:nvSpPr>
      <xdr:spPr>
        <a:xfrm>
          <a:off x="0" y="3295650"/>
          <a:ext cx="1066800" cy="3190875"/>
        </a:xfrm>
        <a:custGeom>
          <a:pathLst>
            <a:path h="334" w="131">
              <a:moveTo>
                <a:pt x="71" y="0"/>
              </a:moveTo>
              <a:cubicBezTo>
                <a:pt x="64" y="20"/>
                <a:pt x="38" y="77"/>
                <a:pt x="27" y="123"/>
              </a:cubicBezTo>
              <a:cubicBezTo>
                <a:pt x="16" y="169"/>
                <a:pt x="0" y="234"/>
                <a:pt x="26" y="281"/>
              </a:cubicBezTo>
              <a:cubicBezTo>
                <a:pt x="52" y="328"/>
                <a:pt x="78" y="330"/>
                <a:pt x="99" y="332"/>
              </a:cubicBezTo>
              <a:cubicBezTo>
                <a:pt x="120" y="334"/>
                <a:pt x="124" y="332"/>
                <a:pt x="131" y="33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</xdr:col>
      <xdr:colOff>609600</xdr:colOff>
      <xdr:row>37</xdr:row>
      <xdr:rowOff>104775</xdr:rowOff>
    </xdr:from>
    <xdr:ext cx="323850" cy="1066800"/>
    <xdr:sp>
      <xdr:nvSpPr>
        <xdr:cNvPr id="103" name="Freeform 3"/>
        <xdr:cNvSpPr>
          <a:spLocks/>
        </xdr:cNvSpPr>
      </xdr:nvSpPr>
      <xdr:spPr>
        <a:xfrm>
          <a:off x="1981200" y="6734175"/>
          <a:ext cx="323850" cy="1066800"/>
        </a:xfrm>
        <a:custGeom>
          <a:pathLst>
            <a:path h="104" w="36">
              <a:moveTo>
                <a:pt x="35" y="104"/>
              </a:moveTo>
              <a:cubicBezTo>
                <a:pt x="34" y="92"/>
                <a:pt x="36" y="48"/>
                <a:pt x="30" y="31"/>
              </a:cubicBezTo>
              <a:cubicBezTo>
                <a:pt x="24" y="14"/>
                <a:pt x="6" y="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32</xdr:row>
      <xdr:rowOff>19050</xdr:rowOff>
    </xdr:from>
    <xdr:to>
      <xdr:col>2</xdr:col>
      <xdr:colOff>19050</xdr:colOff>
      <xdr:row>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7143750"/>
          <a:ext cx="47625" cy="2609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3</xdr:row>
      <xdr:rowOff>9525</xdr:rowOff>
    </xdr:from>
    <xdr:to>
      <xdr:col>9</xdr:col>
      <xdr:colOff>47625</xdr:colOff>
      <xdr:row>24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95325"/>
          <a:ext cx="370522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5</xdr:row>
      <xdr:rowOff>161925</xdr:rowOff>
    </xdr:from>
    <xdr:to>
      <xdr:col>8</xdr:col>
      <xdr:colOff>19050</xdr:colOff>
      <xdr:row>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190039">
          <a:off x="4505325" y="1190625"/>
          <a:ext cx="200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18</xdr:row>
      <xdr:rowOff>114300</xdr:rowOff>
    </xdr:from>
    <xdr:to>
      <xdr:col>2</xdr:col>
      <xdr:colOff>504825</xdr:colOff>
      <xdr:row>21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3371850"/>
          <a:ext cx="200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238125</xdr:colOff>
      <xdr:row>10</xdr:row>
      <xdr:rowOff>133350</xdr:rowOff>
    </xdr:from>
    <xdr:ext cx="942975" cy="714375"/>
    <xdr:sp>
      <xdr:nvSpPr>
        <xdr:cNvPr id="4" name="Text Box 1"/>
        <xdr:cNvSpPr txBox="1">
          <a:spLocks noChangeArrowheads="1"/>
        </xdr:cNvSpPr>
      </xdr:nvSpPr>
      <xdr:spPr>
        <a:xfrm>
          <a:off x="2857500" y="2019300"/>
          <a:ext cx="9429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 間 人 口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163,306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(142,197)※</a:t>
          </a:r>
        </a:p>
      </xdr:txBody>
    </xdr:sp>
    <xdr:clientData/>
  </xdr:oneCellAnchor>
  <xdr:oneCellAnchor>
    <xdr:from>
      <xdr:col>7</xdr:col>
      <xdr:colOff>85725</xdr:colOff>
      <xdr:row>1</xdr:row>
      <xdr:rowOff>171450</xdr:rowOff>
    </xdr:from>
    <xdr:ext cx="809625" cy="619125"/>
    <xdr:sp>
      <xdr:nvSpPr>
        <xdr:cNvPr id="5" name="Text Box 2"/>
        <xdr:cNvSpPr txBox="1">
          <a:spLocks noChangeArrowheads="1"/>
        </xdr:cNvSpPr>
      </xdr:nvSpPr>
      <xdr:spPr>
        <a:xfrm>
          <a:off x="4371975" y="476250"/>
          <a:ext cx="8096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 入 人 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57,233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(62,065)※</a:t>
          </a:r>
        </a:p>
      </xdr:txBody>
    </xdr:sp>
    <xdr:clientData/>
  </xdr:oneCellAnchor>
  <xdr:oneCellAnchor>
    <xdr:from>
      <xdr:col>2</xdr:col>
      <xdr:colOff>66675</xdr:colOff>
      <xdr:row>21</xdr:row>
      <xdr:rowOff>152400</xdr:rowOff>
    </xdr:from>
    <xdr:ext cx="809625" cy="619125"/>
    <xdr:sp>
      <xdr:nvSpPr>
        <xdr:cNvPr id="6" name="Text Box 3"/>
        <xdr:cNvSpPr txBox="1">
          <a:spLocks noChangeArrowheads="1"/>
        </xdr:cNvSpPr>
      </xdr:nvSpPr>
      <xdr:spPr>
        <a:xfrm>
          <a:off x="1495425" y="3924300"/>
          <a:ext cx="8096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 出 人 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22,860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(20,585)※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18</xdr:row>
      <xdr:rowOff>9525</xdr:rowOff>
    </xdr:from>
    <xdr:to>
      <xdr:col>10</xdr:col>
      <xdr:colOff>647700</xdr:colOff>
      <xdr:row>42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010025"/>
          <a:ext cx="658177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2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２  人口"/>
      <sheetName val="P16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5" width="9.00390625" style="166" customWidth="1"/>
    <col min="6" max="6" width="13.75390625" style="166" customWidth="1"/>
    <col min="7" max="7" width="36.00390625" style="166" bestFit="1" customWidth="1"/>
    <col min="8" max="16384" width="9.00390625" style="166" customWidth="1"/>
  </cols>
  <sheetData>
    <row r="1" ht="3.75" customHeight="1"/>
    <row r="2" ht="34.5" customHeight="1">
      <c r="G2" s="167"/>
    </row>
    <row r="3" ht="18.75" customHeight="1">
      <c r="G3" s="168"/>
    </row>
    <row r="4" ht="34.5" customHeight="1">
      <c r="G4" s="397" t="s">
        <v>696</v>
      </c>
    </row>
    <row r="5" ht="18.75" customHeight="1">
      <c r="G5" s="168"/>
    </row>
    <row r="6" ht="34.5" customHeight="1">
      <c r="G6" s="167"/>
    </row>
    <row r="7" ht="18.75" customHeight="1">
      <c r="G7" s="167"/>
    </row>
    <row r="8" ht="34.5" customHeight="1">
      <c r="G8" s="167"/>
    </row>
    <row r="9" ht="18.75" customHeight="1">
      <c r="G9" s="167"/>
    </row>
    <row r="10" spans="1:7" ht="34.5" customHeight="1">
      <c r="A10" s="428" t="s">
        <v>657</v>
      </c>
      <c r="B10" s="428"/>
      <c r="C10" s="428"/>
      <c r="D10" s="428"/>
      <c r="E10" s="428"/>
      <c r="F10" s="169"/>
      <c r="G10" s="167"/>
    </row>
    <row r="11" spans="1:7" ht="18.75" customHeight="1">
      <c r="A11" s="429"/>
      <c r="B11" s="429"/>
      <c r="C11" s="429"/>
      <c r="D11" s="429"/>
      <c r="E11" s="429"/>
      <c r="F11" s="169"/>
      <c r="G11" s="167"/>
    </row>
    <row r="12" spans="1:7" ht="34.5" customHeight="1">
      <c r="A12" s="429"/>
      <c r="B12" s="429"/>
      <c r="C12" s="429"/>
      <c r="D12" s="429"/>
      <c r="E12" s="429"/>
      <c r="F12" s="169"/>
      <c r="G12" s="167"/>
    </row>
    <row r="13" spans="1:7" ht="18.75" customHeight="1">
      <c r="A13" s="430"/>
      <c r="B13" s="430"/>
      <c r="C13" s="430"/>
      <c r="D13" s="430"/>
      <c r="E13" s="430"/>
      <c r="F13" s="169"/>
      <c r="G13" s="167"/>
    </row>
    <row r="14" ht="34.5" customHeight="1">
      <c r="G14" s="167"/>
    </row>
    <row r="15" ht="18.75" customHeight="1">
      <c r="G15" s="167"/>
    </row>
    <row r="16" ht="34.5" customHeight="1">
      <c r="G16" s="167"/>
    </row>
    <row r="17" ht="18.75" customHeight="1">
      <c r="G17" s="167"/>
    </row>
    <row r="18" ht="34.5" customHeight="1">
      <c r="G18" s="167"/>
    </row>
    <row r="19" ht="18.75" customHeight="1">
      <c r="G19" s="167"/>
    </row>
    <row r="20" ht="34.5" customHeight="1">
      <c r="G20" s="167"/>
    </row>
    <row r="21" ht="18.75" customHeight="1">
      <c r="G21" s="167"/>
    </row>
    <row r="22" ht="34.5" customHeight="1">
      <c r="G22" s="167"/>
    </row>
    <row r="23" ht="18.75" customHeight="1">
      <c r="G23" s="167"/>
    </row>
    <row r="24" ht="34.5" customHeight="1">
      <c r="G24" s="167"/>
    </row>
    <row r="25" ht="18.75" customHeight="1">
      <c r="G25" s="167"/>
    </row>
    <row r="26" ht="34.5" customHeight="1">
      <c r="G26" s="167"/>
    </row>
    <row r="27" ht="18.75" customHeight="1">
      <c r="G27" s="167"/>
    </row>
    <row r="28" ht="34.5" customHeight="1">
      <c r="G28" s="167"/>
    </row>
    <row r="29" ht="18.75" customHeight="1">
      <c r="G29" s="167"/>
    </row>
    <row r="30" ht="34.5" customHeight="1">
      <c r="G30" s="167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11" customWidth="1"/>
    <col min="2" max="2" width="12.75390625" style="11" customWidth="1"/>
    <col min="3" max="3" width="10.50390625" style="11" customWidth="1"/>
    <col min="4" max="11" width="8.75390625" style="11" customWidth="1"/>
    <col min="12" max="16384" width="9.00390625" style="11" customWidth="1"/>
  </cols>
  <sheetData>
    <row r="1" spans="1:11" ht="24">
      <c r="A1" s="474" t="s">
        <v>272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</row>
    <row r="2" spans="1:11" ht="16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70" customFormat="1" ht="15" customHeight="1">
      <c r="A3" s="475" t="s">
        <v>691</v>
      </c>
      <c r="B3" s="476"/>
      <c r="C3" s="476"/>
      <c r="D3" s="331" t="s">
        <v>273</v>
      </c>
      <c r="E3" s="322">
        <v>-2</v>
      </c>
      <c r="F3" s="322">
        <v>-3</v>
      </c>
      <c r="G3" s="322">
        <v>-4</v>
      </c>
      <c r="H3" s="322">
        <v>-5</v>
      </c>
      <c r="I3" s="322">
        <v>-6</v>
      </c>
      <c r="J3" s="322">
        <v>-7</v>
      </c>
      <c r="K3" s="332">
        <v>-8</v>
      </c>
    </row>
    <row r="4" spans="1:11" s="170" customFormat="1" ht="15" customHeight="1">
      <c r="A4" s="477"/>
      <c r="B4" s="478"/>
      <c r="C4" s="478"/>
      <c r="D4" s="326" t="s">
        <v>274</v>
      </c>
      <c r="E4" s="326">
        <v>14</v>
      </c>
      <c r="F4" s="326" t="s">
        <v>275</v>
      </c>
      <c r="G4" s="326">
        <v>10</v>
      </c>
      <c r="H4" s="326">
        <v>15</v>
      </c>
      <c r="I4" s="326">
        <v>22</v>
      </c>
      <c r="J4" s="326">
        <v>25</v>
      </c>
      <c r="K4" s="313">
        <v>30</v>
      </c>
    </row>
    <row r="5" spans="1:11" s="170" customFormat="1" ht="15" customHeight="1">
      <c r="A5" s="479" t="s">
        <v>276</v>
      </c>
      <c r="B5" s="479"/>
      <c r="C5" s="30" t="s">
        <v>277</v>
      </c>
      <c r="D5" s="63">
        <f aca="true" t="shared" si="0" ref="D5:J8">SUM(D12,D16,D20,D24,D28,D32,D36,D40)</f>
        <v>5850</v>
      </c>
      <c r="E5" s="63">
        <f t="shared" si="0"/>
        <v>5921</v>
      </c>
      <c r="F5" s="63">
        <f t="shared" si="0"/>
        <v>6569</v>
      </c>
      <c r="G5" s="63">
        <f t="shared" si="0"/>
        <v>6465</v>
      </c>
      <c r="H5" s="63">
        <f t="shared" si="0"/>
        <v>6080</v>
      </c>
      <c r="I5" s="63">
        <f t="shared" si="0"/>
        <v>8785</v>
      </c>
      <c r="J5" s="63">
        <f t="shared" si="0"/>
        <v>8696</v>
      </c>
      <c r="K5" s="63">
        <v>8648</v>
      </c>
    </row>
    <row r="6" spans="1:11" s="170" customFormat="1" ht="15" customHeight="1">
      <c r="A6" s="479"/>
      <c r="B6" s="479"/>
      <c r="C6" s="30" t="s">
        <v>278</v>
      </c>
      <c r="D6" s="63">
        <f t="shared" si="0"/>
        <v>28415</v>
      </c>
      <c r="E6" s="63">
        <f t="shared" si="0"/>
        <v>29621</v>
      </c>
      <c r="F6" s="63">
        <f t="shared" si="0"/>
        <v>34054</v>
      </c>
      <c r="G6" s="63">
        <f t="shared" si="0"/>
        <v>33529</v>
      </c>
      <c r="H6" s="63">
        <f t="shared" si="0"/>
        <v>30857</v>
      </c>
      <c r="I6" s="63">
        <f t="shared" si="0"/>
        <v>44068</v>
      </c>
      <c r="J6" s="63">
        <f t="shared" si="0"/>
        <v>44724</v>
      </c>
      <c r="K6" s="63">
        <v>44969</v>
      </c>
    </row>
    <row r="7" spans="1:11" s="170" customFormat="1" ht="15" customHeight="1">
      <c r="A7" s="479"/>
      <c r="B7" s="479"/>
      <c r="C7" s="30" t="s">
        <v>40</v>
      </c>
      <c r="D7" s="63">
        <f t="shared" si="0"/>
        <v>13834</v>
      </c>
      <c r="E7" s="63">
        <f t="shared" si="0"/>
        <v>14459</v>
      </c>
      <c r="F7" s="63">
        <f t="shared" si="0"/>
        <v>16505</v>
      </c>
      <c r="G7" s="63">
        <f t="shared" si="0"/>
        <v>16422</v>
      </c>
      <c r="H7" s="63">
        <f t="shared" si="0"/>
        <v>15010</v>
      </c>
      <c r="I7" s="63">
        <f t="shared" si="0"/>
        <v>21025</v>
      </c>
      <c r="J7" s="63">
        <f t="shared" si="0"/>
        <v>21521</v>
      </c>
      <c r="K7" s="63">
        <v>21740</v>
      </c>
    </row>
    <row r="8" spans="1:11" s="170" customFormat="1" ht="15" customHeight="1">
      <c r="A8" s="479"/>
      <c r="B8" s="479"/>
      <c r="C8" s="30" t="s">
        <v>41</v>
      </c>
      <c r="D8" s="63">
        <f t="shared" si="0"/>
        <v>14581</v>
      </c>
      <c r="E8" s="63">
        <f t="shared" si="0"/>
        <v>15162</v>
      </c>
      <c r="F8" s="63">
        <f t="shared" si="0"/>
        <v>17549</v>
      </c>
      <c r="G8" s="63">
        <f t="shared" si="0"/>
        <v>17107</v>
      </c>
      <c r="H8" s="63">
        <f t="shared" si="0"/>
        <v>15847</v>
      </c>
      <c r="I8" s="63">
        <f t="shared" si="0"/>
        <v>23043</v>
      </c>
      <c r="J8" s="63">
        <f t="shared" si="0"/>
        <v>23203</v>
      </c>
      <c r="K8" s="63">
        <v>23229</v>
      </c>
    </row>
    <row r="9" spans="1:11" s="170" customFormat="1" ht="15" customHeight="1">
      <c r="A9" s="479"/>
      <c r="B9" s="479"/>
      <c r="C9" s="30" t="s">
        <v>278</v>
      </c>
      <c r="D9" s="471" t="s">
        <v>432</v>
      </c>
      <c r="E9" s="471">
        <f aca="true" t="shared" si="1" ref="E9:K9">((E6-D6)/D6)*100</f>
        <v>4.244237198662678</v>
      </c>
      <c r="F9" s="471">
        <f t="shared" si="1"/>
        <v>14.9657337699605</v>
      </c>
      <c r="G9" s="471">
        <f t="shared" si="1"/>
        <v>-1.541669113760498</v>
      </c>
      <c r="H9" s="471">
        <f t="shared" si="1"/>
        <v>-7.969220674639864</v>
      </c>
      <c r="I9" s="471">
        <f t="shared" si="1"/>
        <v>42.81362413714878</v>
      </c>
      <c r="J9" s="471">
        <f t="shared" si="1"/>
        <v>1.4886085141145502</v>
      </c>
      <c r="K9" s="471">
        <f t="shared" si="1"/>
        <v>0.5478043108845363</v>
      </c>
    </row>
    <row r="10" spans="1:11" s="170" customFormat="1" ht="15" customHeight="1">
      <c r="A10" s="479"/>
      <c r="B10" s="479"/>
      <c r="C10" s="30" t="s">
        <v>279</v>
      </c>
      <c r="D10" s="471"/>
      <c r="E10" s="471"/>
      <c r="F10" s="471"/>
      <c r="G10" s="471"/>
      <c r="H10" s="471"/>
      <c r="I10" s="471"/>
      <c r="J10" s="471"/>
      <c r="K10" s="471"/>
    </row>
    <row r="11" spans="1:11" s="170" customFormat="1" ht="15" customHeight="1">
      <c r="A11" s="480"/>
      <c r="B11" s="480"/>
      <c r="C11" s="64" t="s">
        <v>460</v>
      </c>
      <c r="D11" s="472"/>
      <c r="E11" s="472"/>
      <c r="F11" s="472"/>
      <c r="G11" s="472"/>
      <c r="H11" s="472"/>
      <c r="I11" s="472"/>
      <c r="J11" s="472"/>
      <c r="K11" s="472"/>
    </row>
    <row r="12" spans="1:11" s="170" customFormat="1" ht="15" customHeight="1">
      <c r="A12" s="465" t="s">
        <v>280</v>
      </c>
      <c r="B12" s="473" t="s">
        <v>281</v>
      </c>
      <c r="C12" s="333" t="s">
        <v>277</v>
      </c>
      <c r="D12" s="329">
        <v>1511</v>
      </c>
      <c r="E12" s="329">
        <v>1698</v>
      </c>
      <c r="F12" s="329">
        <v>2302</v>
      </c>
      <c r="G12" s="329">
        <v>2127</v>
      </c>
      <c r="H12" s="329">
        <v>1863</v>
      </c>
      <c r="I12" s="329">
        <v>3030</v>
      </c>
      <c r="J12" s="329">
        <v>2948</v>
      </c>
      <c r="K12" s="328">
        <v>3116</v>
      </c>
    </row>
    <row r="13" spans="1:11" s="170" customFormat="1" ht="15" customHeight="1">
      <c r="A13" s="466"/>
      <c r="B13" s="469"/>
      <c r="C13" s="333" t="s">
        <v>278</v>
      </c>
      <c r="D13" s="329">
        <v>7157</v>
      </c>
      <c r="E13" s="329">
        <v>8227</v>
      </c>
      <c r="F13" s="329">
        <v>11025</v>
      </c>
      <c r="G13" s="329">
        <v>10600</v>
      </c>
      <c r="H13" s="329">
        <v>8862</v>
      </c>
      <c r="I13" s="329">
        <v>13550</v>
      </c>
      <c r="J13" s="329">
        <v>13765</v>
      </c>
      <c r="K13" s="329">
        <v>14724</v>
      </c>
    </row>
    <row r="14" spans="1:11" s="170" customFormat="1" ht="15" customHeight="1">
      <c r="A14" s="466"/>
      <c r="B14" s="469"/>
      <c r="C14" s="333" t="s">
        <v>40</v>
      </c>
      <c r="D14" s="329">
        <v>3565</v>
      </c>
      <c r="E14" s="329">
        <v>4070</v>
      </c>
      <c r="F14" s="329">
        <v>5235</v>
      </c>
      <c r="G14" s="329">
        <v>5175</v>
      </c>
      <c r="H14" s="329">
        <v>4273</v>
      </c>
      <c r="I14" s="329">
        <v>6400</v>
      </c>
      <c r="J14" s="329">
        <v>6534</v>
      </c>
      <c r="K14" s="329">
        <v>7065</v>
      </c>
    </row>
    <row r="15" spans="1:11" s="170" customFormat="1" ht="15" customHeight="1">
      <c r="A15" s="466"/>
      <c r="B15" s="470"/>
      <c r="C15" s="333" t="s">
        <v>41</v>
      </c>
      <c r="D15" s="329">
        <v>3592</v>
      </c>
      <c r="E15" s="329">
        <v>4157</v>
      </c>
      <c r="F15" s="329">
        <v>5790</v>
      </c>
      <c r="G15" s="329">
        <v>5425</v>
      </c>
      <c r="H15" s="329">
        <v>4589</v>
      </c>
      <c r="I15" s="329">
        <v>7150</v>
      </c>
      <c r="J15" s="329">
        <v>7231</v>
      </c>
      <c r="K15" s="330">
        <v>7659</v>
      </c>
    </row>
    <row r="16" spans="1:11" s="170" customFormat="1" ht="15" customHeight="1">
      <c r="A16" s="466"/>
      <c r="B16" s="172"/>
      <c r="C16" s="173" t="s">
        <v>277</v>
      </c>
      <c r="D16" s="328" t="s">
        <v>432</v>
      </c>
      <c r="E16" s="328" t="s">
        <v>432</v>
      </c>
      <c r="F16" s="328" t="s">
        <v>432</v>
      </c>
      <c r="G16" s="328" t="s">
        <v>432</v>
      </c>
      <c r="H16" s="328" t="s">
        <v>432</v>
      </c>
      <c r="I16" s="328" t="s">
        <v>432</v>
      </c>
      <c r="J16" s="328" t="s">
        <v>432</v>
      </c>
      <c r="K16" s="329" t="s">
        <v>432</v>
      </c>
    </row>
    <row r="17" spans="1:11" s="170" customFormat="1" ht="15" customHeight="1">
      <c r="A17" s="466"/>
      <c r="B17" s="319" t="s">
        <v>282</v>
      </c>
      <c r="C17" s="333" t="s">
        <v>278</v>
      </c>
      <c r="D17" s="329" t="s">
        <v>432</v>
      </c>
      <c r="E17" s="329" t="s">
        <v>432</v>
      </c>
      <c r="F17" s="329" t="s">
        <v>432</v>
      </c>
      <c r="G17" s="329" t="s">
        <v>432</v>
      </c>
      <c r="H17" s="329" t="s">
        <v>432</v>
      </c>
      <c r="I17" s="329" t="s">
        <v>432</v>
      </c>
      <c r="J17" s="329" t="s">
        <v>432</v>
      </c>
      <c r="K17" s="329" t="s">
        <v>432</v>
      </c>
    </row>
    <row r="18" spans="1:11" s="170" customFormat="1" ht="15" customHeight="1">
      <c r="A18" s="466"/>
      <c r="B18" s="319" t="s">
        <v>283</v>
      </c>
      <c r="C18" s="333" t="s">
        <v>40</v>
      </c>
      <c r="D18" s="329" t="s">
        <v>432</v>
      </c>
      <c r="E18" s="329" t="s">
        <v>432</v>
      </c>
      <c r="F18" s="329" t="s">
        <v>432</v>
      </c>
      <c r="G18" s="329" t="s">
        <v>432</v>
      </c>
      <c r="H18" s="329" t="s">
        <v>432</v>
      </c>
      <c r="I18" s="329" t="s">
        <v>432</v>
      </c>
      <c r="J18" s="329" t="s">
        <v>432</v>
      </c>
      <c r="K18" s="329" t="s">
        <v>432</v>
      </c>
    </row>
    <row r="19" spans="1:11" s="170" customFormat="1" ht="15" customHeight="1">
      <c r="A19" s="466"/>
      <c r="B19" s="313"/>
      <c r="C19" s="326" t="s">
        <v>41</v>
      </c>
      <c r="D19" s="330" t="s">
        <v>432</v>
      </c>
      <c r="E19" s="330" t="s">
        <v>432</v>
      </c>
      <c r="F19" s="330" t="s">
        <v>432</v>
      </c>
      <c r="G19" s="330" t="s">
        <v>432</v>
      </c>
      <c r="H19" s="330" t="s">
        <v>432</v>
      </c>
      <c r="I19" s="330" t="s">
        <v>432</v>
      </c>
      <c r="J19" s="330" t="s">
        <v>432</v>
      </c>
      <c r="K19" s="329" t="s">
        <v>432</v>
      </c>
    </row>
    <row r="20" spans="1:11" s="170" customFormat="1" ht="15" customHeight="1">
      <c r="A20" s="466"/>
      <c r="B20" s="473" t="s">
        <v>284</v>
      </c>
      <c r="C20" s="333" t="s">
        <v>277</v>
      </c>
      <c r="D20" s="329">
        <v>760</v>
      </c>
      <c r="E20" s="329">
        <v>759</v>
      </c>
      <c r="F20" s="329">
        <v>772</v>
      </c>
      <c r="G20" s="329">
        <v>784</v>
      </c>
      <c r="H20" s="329">
        <v>768</v>
      </c>
      <c r="I20" s="329">
        <v>1051</v>
      </c>
      <c r="J20" s="329">
        <v>1043</v>
      </c>
      <c r="K20" s="328">
        <v>1036</v>
      </c>
    </row>
    <row r="21" spans="1:11" s="170" customFormat="1" ht="15" customHeight="1">
      <c r="A21" s="466"/>
      <c r="B21" s="469"/>
      <c r="C21" s="333" t="s">
        <v>278</v>
      </c>
      <c r="D21" s="329">
        <v>3895</v>
      </c>
      <c r="E21" s="329">
        <v>4066</v>
      </c>
      <c r="F21" s="329">
        <v>4173</v>
      </c>
      <c r="G21" s="329">
        <v>4126</v>
      </c>
      <c r="H21" s="329">
        <v>4087</v>
      </c>
      <c r="I21" s="329">
        <v>5445</v>
      </c>
      <c r="J21" s="329">
        <v>5492</v>
      </c>
      <c r="K21" s="329">
        <v>5554</v>
      </c>
    </row>
    <row r="22" spans="1:11" s="170" customFormat="1" ht="15" customHeight="1">
      <c r="A22" s="466"/>
      <c r="B22" s="469"/>
      <c r="C22" s="333" t="s">
        <v>40</v>
      </c>
      <c r="D22" s="329">
        <v>1885</v>
      </c>
      <c r="E22" s="329">
        <v>1983</v>
      </c>
      <c r="F22" s="329">
        <v>2055</v>
      </c>
      <c r="G22" s="329">
        <v>2040</v>
      </c>
      <c r="H22" s="329">
        <v>2013</v>
      </c>
      <c r="I22" s="329">
        <v>2618</v>
      </c>
      <c r="J22" s="329">
        <v>2653</v>
      </c>
      <c r="K22" s="329">
        <v>2671</v>
      </c>
    </row>
    <row r="23" spans="1:11" s="170" customFormat="1" ht="15" customHeight="1">
      <c r="A23" s="466"/>
      <c r="B23" s="470"/>
      <c r="C23" s="333" t="s">
        <v>41</v>
      </c>
      <c r="D23" s="329">
        <v>2010</v>
      </c>
      <c r="E23" s="329">
        <v>2083</v>
      </c>
      <c r="F23" s="329">
        <v>2118</v>
      </c>
      <c r="G23" s="329">
        <v>2086</v>
      </c>
      <c r="H23" s="329">
        <v>2074</v>
      </c>
      <c r="I23" s="329">
        <v>2827</v>
      </c>
      <c r="J23" s="329">
        <v>2839</v>
      </c>
      <c r="K23" s="330">
        <v>2883</v>
      </c>
    </row>
    <row r="24" spans="1:11" s="170" customFormat="1" ht="15" customHeight="1">
      <c r="A24" s="466"/>
      <c r="B24" s="473" t="s">
        <v>285</v>
      </c>
      <c r="C24" s="173" t="s">
        <v>277</v>
      </c>
      <c r="D24" s="328">
        <v>730</v>
      </c>
      <c r="E24" s="328">
        <v>729</v>
      </c>
      <c r="F24" s="328">
        <v>727</v>
      </c>
      <c r="G24" s="328">
        <v>742</v>
      </c>
      <c r="H24" s="328">
        <v>732</v>
      </c>
      <c r="I24" s="328">
        <v>908</v>
      </c>
      <c r="J24" s="328">
        <v>913</v>
      </c>
      <c r="K24" s="329">
        <v>857</v>
      </c>
    </row>
    <row r="25" spans="1:11" s="170" customFormat="1" ht="15" customHeight="1">
      <c r="A25" s="466"/>
      <c r="B25" s="469"/>
      <c r="C25" s="333" t="s">
        <v>278</v>
      </c>
      <c r="D25" s="329">
        <v>3685</v>
      </c>
      <c r="E25" s="329">
        <v>3753</v>
      </c>
      <c r="F25" s="329">
        <v>3941</v>
      </c>
      <c r="G25" s="329">
        <v>3939</v>
      </c>
      <c r="H25" s="329">
        <v>3847</v>
      </c>
      <c r="I25" s="329">
        <v>4942</v>
      </c>
      <c r="J25" s="329">
        <v>4987</v>
      </c>
      <c r="K25" s="329">
        <v>4805</v>
      </c>
    </row>
    <row r="26" spans="1:11" s="170" customFormat="1" ht="15" customHeight="1">
      <c r="A26" s="466"/>
      <c r="B26" s="469"/>
      <c r="C26" s="333" t="s">
        <v>40</v>
      </c>
      <c r="D26" s="329">
        <v>1777</v>
      </c>
      <c r="E26" s="329">
        <v>1818</v>
      </c>
      <c r="F26" s="329">
        <v>1912</v>
      </c>
      <c r="G26" s="329">
        <v>1917</v>
      </c>
      <c r="H26" s="329">
        <v>1891</v>
      </c>
      <c r="I26" s="329">
        <v>2361</v>
      </c>
      <c r="J26" s="329">
        <v>2405</v>
      </c>
      <c r="K26" s="329">
        <v>2321</v>
      </c>
    </row>
    <row r="27" spans="1:11" s="170" customFormat="1" ht="15" customHeight="1">
      <c r="A27" s="466"/>
      <c r="B27" s="470"/>
      <c r="C27" s="326" t="s">
        <v>41</v>
      </c>
      <c r="D27" s="330">
        <v>1908</v>
      </c>
      <c r="E27" s="330">
        <v>1935</v>
      </c>
      <c r="F27" s="330">
        <v>2029</v>
      </c>
      <c r="G27" s="330">
        <v>2022</v>
      </c>
      <c r="H27" s="330">
        <v>1956</v>
      </c>
      <c r="I27" s="330">
        <v>2581</v>
      </c>
      <c r="J27" s="330">
        <v>2582</v>
      </c>
      <c r="K27" s="329">
        <v>2484</v>
      </c>
    </row>
    <row r="28" spans="1:11" s="170" customFormat="1" ht="15" customHeight="1">
      <c r="A28" s="466"/>
      <c r="B28" s="473" t="s">
        <v>286</v>
      </c>
      <c r="C28" s="173" t="s">
        <v>277</v>
      </c>
      <c r="D28" s="329">
        <v>423</v>
      </c>
      <c r="E28" s="329">
        <v>405</v>
      </c>
      <c r="F28" s="329">
        <v>395</v>
      </c>
      <c r="G28" s="329">
        <v>407</v>
      </c>
      <c r="H28" s="329">
        <v>401</v>
      </c>
      <c r="I28" s="329">
        <v>484</v>
      </c>
      <c r="J28" s="329">
        <v>471</v>
      </c>
      <c r="K28" s="328">
        <v>467</v>
      </c>
    </row>
    <row r="29" spans="1:11" s="170" customFormat="1" ht="15" customHeight="1">
      <c r="A29" s="466"/>
      <c r="B29" s="469"/>
      <c r="C29" s="333" t="s">
        <v>278</v>
      </c>
      <c r="D29" s="329">
        <v>2202</v>
      </c>
      <c r="E29" s="329">
        <v>2183</v>
      </c>
      <c r="F29" s="329">
        <v>2304</v>
      </c>
      <c r="G29" s="329">
        <v>2324</v>
      </c>
      <c r="H29" s="329">
        <v>2278</v>
      </c>
      <c r="I29" s="329">
        <v>2817</v>
      </c>
      <c r="J29" s="329">
        <v>2849</v>
      </c>
      <c r="K29" s="329">
        <v>2834</v>
      </c>
    </row>
    <row r="30" spans="1:11" s="170" customFormat="1" ht="15" customHeight="1">
      <c r="A30" s="466"/>
      <c r="B30" s="469"/>
      <c r="C30" s="333" t="s">
        <v>40</v>
      </c>
      <c r="D30" s="329">
        <v>1033</v>
      </c>
      <c r="E30" s="329">
        <v>1060</v>
      </c>
      <c r="F30" s="329">
        <v>1121</v>
      </c>
      <c r="G30" s="329">
        <v>1129</v>
      </c>
      <c r="H30" s="329">
        <v>1101</v>
      </c>
      <c r="I30" s="329">
        <v>1319</v>
      </c>
      <c r="J30" s="329">
        <v>1347</v>
      </c>
      <c r="K30" s="329">
        <v>1375</v>
      </c>
    </row>
    <row r="31" spans="1:11" s="170" customFormat="1" ht="15" customHeight="1">
      <c r="A31" s="466"/>
      <c r="B31" s="470"/>
      <c r="C31" s="326" t="s">
        <v>41</v>
      </c>
      <c r="D31" s="329">
        <v>1169</v>
      </c>
      <c r="E31" s="329">
        <v>1123</v>
      </c>
      <c r="F31" s="329">
        <v>1183</v>
      </c>
      <c r="G31" s="329">
        <v>1195</v>
      </c>
      <c r="H31" s="329">
        <v>1177</v>
      </c>
      <c r="I31" s="329">
        <v>1498</v>
      </c>
      <c r="J31" s="329">
        <v>1502</v>
      </c>
      <c r="K31" s="330">
        <v>1459</v>
      </c>
    </row>
    <row r="32" spans="1:11" s="170" customFormat="1" ht="15" customHeight="1">
      <c r="A32" s="466"/>
      <c r="B32" s="473" t="s">
        <v>287</v>
      </c>
      <c r="C32" s="173" t="s">
        <v>277</v>
      </c>
      <c r="D32" s="328">
        <v>660</v>
      </c>
      <c r="E32" s="328">
        <v>632</v>
      </c>
      <c r="F32" s="328">
        <v>617</v>
      </c>
      <c r="G32" s="328">
        <v>625</v>
      </c>
      <c r="H32" s="328">
        <v>612</v>
      </c>
      <c r="I32" s="328">
        <v>810</v>
      </c>
      <c r="J32" s="328">
        <v>811</v>
      </c>
      <c r="K32" s="329">
        <v>779</v>
      </c>
    </row>
    <row r="33" spans="1:11" s="170" customFormat="1" ht="15" customHeight="1">
      <c r="A33" s="466"/>
      <c r="B33" s="469"/>
      <c r="C33" s="333" t="s">
        <v>278</v>
      </c>
      <c r="D33" s="329">
        <v>3223</v>
      </c>
      <c r="E33" s="329">
        <v>3223</v>
      </c>
      <c r="F33" s="329">
        <v>3494</v>
      </c>
      <c r="G33" s="329">
        <v>3390</v>
      </c>
      <c r="H33" s="329">
        <v>3227</v>
      </c>
      <c r="I33" s="329">
        <v>4469</v>
      </c>
      <c r="J33" s="329">
        <v>4504</v>
      </c>
      <c r="K33" s="329">
        <v>4501</v>
      </c>
    </row>
    <row r="34" spans="1:11" s="170" customFormat="1" ht="15" customHeight="1">
      <c r="A34" s="466"/>
      <c r="B34" s="469"/>
      <c r="C34" s="333" t="s">
        <v>40</v>
      </c>
      <c r="D34" s="329">
        <v>1560</v>
      </c>
      <c r="E34" s="329">
        <v>1551</v>
      </c>
      <c r="F34" s="329">
        <v>1674</v>
      </c>
      <c r="G34" s="329">
        <v>1625</v>
      </c>
      <c r="H34" s="329">
        <v>1555</v>
      </c>
      <c r="I34" s="329">
        <v>2061</v>
      </c>
      <c r="J34" s="329">
        <v>2131</v>
      </c>
      <c r="K34" s="329">
        <v>2140</v>
      </c>
    </row>
    <row r="35" spans="1:11" s="170" customFormat="1" ht="15" customHeight="1">
      <c r="A35" s="466"/>
      <c r="B35" s="470"/>
      <c r="C35" s="326" t="s">
        <v>41</v>
      </c>
      <c r="D35" s="329">
        <v>1663</v>
      </c>
      <c r="E35" s="329">
        <v>1672</v>
      </c>
      <c r="F35" s="329">
        <v>1820</v>
      </c>
      <c r="G35" s="329">
        <v>1765</v>
      </c>
      <c r="H35" s="329">
        <v>1672</v>
      </c>
      <c r="I35" s="329">
        <v>2408</v>
      </c>
      <c r="J35" s="329">
        <v>2373</v>
      </c>
      <c r="K35" s="330">
        <v>2361</v>
      </c>
    </row>
    <row r="36" spans="1:11" s="170" customFormat="1" ht="15" customHeight="1">
      <c r="A36" s="466"/>
      <c r="B36" s="473" t="s">
        <v>288</v>
      </c>
      <c r="C36" s="173" t="s">
        <v>277</v>
      </c>
      <c r="D36" s="328">
        <v>657</v>
      </c>
      <c r="E36" s="328">
        <v>607</v>
      </c>
      <c r="F36" s="328">
        <v>581</v>
      </c>
      <c r="G36" s="328">
        <v>589</v>
      </c>
      <c r="H36" s="328">
        <v>599</v>
      </c>
      <c r="I36" s="328">
        <v>689</v>
      </c>
      <c r="J36" s="328">
        <v>693</v>
      </c>
      <c r="K36" s="329">
        <v>599</v>
      </c>
    </row>
    <row r="37" spans="1:11" s="170" customFormat="1" ht="15" customHeight="1">
      <c r="A37" s="466"/>
      <c r="B37" s="469"/>
      <c r="C37" s="333" t="s">
        <v>278</v>
      </c>
      <c r="D37" s="329">
        <v>3071</v>
      </c>
      <c r="E37" s="329">
        <v>2988</v>
      </c>
      <c r="F37" s="329">
        <v>3089</v>
      </c>
      <c r="G37" s="329">
        <v>3163</v>
      </c>
      <c r="H37" s="329">
        <v>3004</v>
      </c>
      <c r="I37" s="329">
        <v>3791</v>
      </c>
      <c r="J37" s="329">
        <v>3791</v>
      </c>
      <c r="K37" s="329">
        <v>3316</v>
      </c>
    </row>
    <row r="38" spans="1:11" s="170" customFormat="1" ht="15" customHeight="1">
      <c r="A38" s="466"/>
      <c r="B38" s="469"/>
      <c r="C38" s="333" t="s">
        <v>40</v>
      </c>
      <c r="D38" s="329">
        <v>1462</v>
      </c>
      <c r="E38" s="329">
        <v>1417</v>
      </c>
      <c r="F38" s="329">
        <v>1501</v>
      </c>
      <c r="G38" s="329">
        <v>1542</v>
      </c>
      <c r="H38" s="329">
        <v>1446</v>
      </c>
      <c r="I38" s="329">
        <v>1771</v>
      </c>
      <c r="J38" s="329">
        <v>1789</v>
      </c>
      <c r="K38" s="329">
        <v>1561</v>
      </c>
    </row>
    <row r="39" spans="1:11" s="170" customFormat="1" ht="15" customHeight="1">
      <c r="A39" s="466"/>
      <c r="B39" s="470"/>
      <c r="C39" s="326" t="s">
        <v>41</v>
      </c>
      <c r="D39" s="329">
        <v>1609</v>
      </c>
      <c r="E39" s="329">
        <v>1571</v>
      </c>
      <c r="F39" s="329">
        <v>1588</v>
      </c>
      <c r="G39" s="329">
        <v>1621</v>
      </c>
      <c r="H39" s="329">
        <v>1558</v>
      </c>
      <c r="I39" s="329">
        <v>2020</v>
      </c>
      <c r="J39" s="329">
        <v>2002</v>
      </c>
      <c r="K39" s="330">
        <v>1755</v>
      </c>
    </row>
    <row r="40" spans="1:11" s="170" customFormat="1" ht="15" customHeight="1">
      <c r="A40" s="466"/>
      <c r="B40" s="473" t="s">
        <v>289</v>
      </c>
      <c r="C40" s="173" t="s">
        <v>277</v>
      </c>
      <c r="D40" s="328">
        <v>1109</v>
      </c>
      <c r="E40" s="328">
        <v>1091</v>
      </c>
      <c r="F40" s="328">
        <v>1175</v>
      </c>
      <c r="G40" s="328">
        <v>1191</v>
      </c>
      <c r="H40" s="328">
        <v>1105</v>
      </c>
      <c r="I40" s="328">
        <v>1813</v>
      </c>
      <c r="J40" s="328">
        <v>1817</v>
      </c>
      <c r="K40" s="329">
        <v>1869</v>
      </c>
    </row>
    <row r="41" spans="1:11" s="170" customFormat="1" ht="15" customHeight="1">
      <c r="A41" s="466"/>
      <c r="B41" s="469"/>
      <c r="C41" s="333" t="s">
        <v>278</v>
      </c>
      <c r="D41" s="329">
        <v>5182</v>
      </c>
      <c r="E41" s="329">
        <v>5181</v>
      </c>
      <c r="F41" s="329">
        <v>6028</v>
      </c>
      <c r="G41" s="329">
        <v>5987</v>
      </c>
      <c r="H41" s="329">
        <v>5552</v>
      </c>
      <c r="I41" s="329">
        <v>9054</v>
      </c>
      <c r="J41" s="329">
        <v>9336</v>
      </c>
      <c r="K41" s="329">
        <v>9974</v>
      </c>
    </row>
    <row r="42" spans="1:11" s="170" customFormat="1" ht="15" customHeight="1">
      <c r="A42" s="466"/>
      <c r="B42" s="469"/>
      <c r="C42" s="333" t="s">
        <v>40</v>
      </c>
      <c r="D42" s="329">
        <v>2552</v>
      </c>
      <c r="E42" s="329">
        <v>2560</v>
      </c>
      <c r="F42" s="329">
        <v>3007</v>
      </c>
      <c r="G42" s="329">
        <v>2994</v>
      </c>
      <c r="H42" s="329">
        <v>2731</v>
      </c>
      <c r="I42" s="329">
        <v>4495</v>
      </c>
      <c r="J42" s="329">
        <v>4662</v>
      </c>
      <c r="K42" s="329">
        <v>4993</v>
      </c>
    </row>
    <row r="43" spans="1:11" s="170" customFormat="1" ht="15" customHeight="1">
      <c r="A43" s="466"/>
      <c r="B43" s="470"/>
      <c r="C43" s="326" t="s">
        <v>41</v>
      </c>
      <c r="D43" s="329">
        <v>2630</v>
      </c>
      <c r="E43" s="329">
        <v>2621</v>
      </c>
      <c r="F43" s="329">
        <v>3021</v>
      </c>
      <c r="G43" s="329">
        <v>2993</v>
      </c>
      <c r="H43" s="329">
        <v>2821</v>
      </c>
      <c r="I43" s="329">
        <v>4559</v>
      </c>
      <c r="J43" s="329">
        <v>4674</v>
      </c>
      <c r="K43" s="330">
        <v>4981</v>
      </c>
    </row>
    <row r="44" spans="1:11" s="170" customFormat="1" ht="15" customHeight="1">
      <c r="A44" s="466"/>
      <c r="B44" s="468" t="s">
        <v>540</v>
      </c>
      <c r="C44" s="173" t="s">
        <v>277</v>
      </c>
      <c r="D44" s="328">
        <v>1217</v>
      </c>
      <c r="E44" s="328">
        <v>1190</v>
      </c>
      <c r="F44" s="328">
        <v>1182</v>
      </c>
      <c r="G44" s="328">
        <v>1191</v>
      </c>
      <c r="H44" s="328">
        <v>1182</v>
      </c>
      <c r="I44" s="328">
        <v>1508</v>
      </c>
      <c r="J44" s="328">
        <v>1466</v>
      </c>
      <c r="K44" s="329">
        <v>1425</v>
      </c>
    </row>
    <row r="45" spans="1:11" s="170" customFormat="1" ht="15" customHeight="1">
      <c r="A45" s="466"/>
      <c r="B45" s="469"/>
      <c r="C45" s="333" t="s">
        <v>278</v>
      </c>
      <c r="D45" s="329">
        <v>5955</v>
      </c>
      <c r="E45" s="329">
        <v>5986</v>
      </c>
      <c r="F45" s="329">
        <v>6176</v>
      </c>
      <c r="G45" s="329">
        <v>6337</v>
      </c>
      <c r="H45" s="329">
        <v>6456</v>
      </c>
      <c r="I45" s="329">
        <v>8384</v>
      </c>
      <c r="J45" s="329">
        <v>8104</v>
      </c>
      <c r="K45" s="329">
        <v>7956</v>
      </c>
    </row>
    <row r="46" spans="1:11" s="170" customFormat="1" ht="15" customHeight="1">
      <c r="A46" s="466"/>
      <c r="B46" s="469"/>
      <c r="C46" s="333" t="s">
        <v>40</v>
      </c>
      <c r="D46" s="329">
        <v>2829</v>
      </c>
      <c r="E46" s="329">
        <v>2843</v>
      </c>
      <c r="F46" s="329">
        <v>2934</v>
      </c>
      <c r="G46" s="329">
        <v>3010</v>
      </c>
      <c r="H46" s="329">
        <v>3067</v>
      </c>
      <c r="I46" s="329">
        <v>3969</v>
      </c>
      <c r="J46" s="329">
        <v>3853</v>
      </c>
      <c r="K46" s="329">
        <v>3785</v>
      </c>
    </row>
    <row r="47" spans="1:11" s="170" customFormat="1" ht="15" customHeight="1">
      <c r="A47" s="466"/>
      <c r="B47" s="470"/>
      <c r="C47" s="326" t="s">
        <v>41</v>
      </c>
      <c r="D47" s="329">
        <v>3126</v>
      </c>
      <c r="E47" s="329">
        <v>3143</v>
      </c>
      <c r="F47" s="329">
        <v>3242</v>
      </c>
      <c r="G47" s="329">
        <v>3327</v>
      </c>
      <c r="H47" s="329">
        <v>3389</v>
      </c>
      <c r="I47" s="329">
        <v>4415</v>
      </c>
      <c r="J47" s="329">
        <v>4251</v>
      </c>
      <c r="K47" s="330">
        <v>4171</v>
      </c>
    </row>
    <row r="48" spans="1:11" s="170" customFormat="1" ht="15" customHeight="1">
      <c r="A48" s="466"/>
      <c r="B48" s="468" t="s">
        <v>541</v>
      </c>
      <c r="C48" s="173" t="s">
        <v>277</v>
      </c>
      <c r="D48" s="328">
        <v>1455</v>
      </c>
      <c r="E48" s="328">
        <v>1448</v>
      </c>
      <c r="F48" s="328">
        <v>1499</v>
      </c>
      <c r="G48" s="328">
        <v>1570</v>
      </c>
      <c r="H48" s="328">
        <v>1581</v>
      </c>
      <c r="I48" s="328">
        <v>1955</v>
      </c>
      <c r="J48" s="328">
        <v>2010</v>
      </c>
      <c r="K48" s="328">
        <v>2006</v>
      </c>
    </row>
    <row r="49" spans="1:11" s="170" customFormat="1" ht="15" customHeight="1">
      <c r="A49" s="466"/>
      <c r="B49" s="469"/>
      <c r="C49" s="333" t="s">
        <v>278</v>
      </c>
      <c r="D49" s="329">
        <v>7743</v>
      </c>
      <c r="E49" s="329">
        <v>7723</v>
      </c>
      <c r="F49" s="329">
        <v>8442</v>
      </c>
      <c r="G49" s="329">
        <v>8968</v>
      </c>
      <c r="H49" s="329">
        <v>9371</v>
      </c>
      <c r="I49" s="329">
        <v>11551</v>
      </c>
      <c r="J49" s="329">
        <v>11954</v>
      </c>
      <c r="K49" s="329">
        <v>11993</v>
      </c>
    </row>
    <row r="50" spans="1:11" s="170" customFormat="1" ht="15" customHeight="1">
      <c r="A50" s="466"/>
      <c r="B50" s="469"/>
      <c r="C50" s="333" t="s">
        <v>40</v>
      </c>
      <c r="D50" s="329">
        <v>3724</v>
      </c>
      <c r="E50" s="329">
        <v>3715</v>
      </c>
      <c r="F50" s="329">
        <v>4061</v>
      </c>
      <c r="G50" s="329">
        <v>4314</v>
      </c>
      <c r="H50" s="329">
        <v>4507</v>
      </c>
      <c r="I50" s="329">
        <v>5584</v>
      </c>
      <c r="J50" s="329">
        <v>5802</v>
      </c>
      <c r="K50" s="329">
        <v>5759</v>
      </c>
    </row>
    <row r="51" spans="1:11" s="170" customFormat="1" ht="15" customHeight="1">
      <c r="A51" s="467"/>
      <c r="B51" s="470"/>
      <c r="C51" s="326" t="s">
        <v>41</v>
      </c>
      <c r="D51" s="330">
        <v>4019</v>
      </c>
      <c r="E51" s="330">
        <v>4008</v>
      </c>
      <c r="F51" s="330">
        <v>4381</v>
      </c>
      <c r="G51" s="330">
        <v>4654</v>
      </c>
      <c r="H51" s="330">
        <v>4864</v>
      </c>
      <c r="I51" s="330">
        <v>5967</v>
      </c>
      <c r="J51" s="330">
        <v>6152</v>
      </c>
      <c r="K51" s="330">
        <v>6234</v>
      </c>
    </row>
    <row r="52" spans="1:11" s="170" customFormat="1" ht="16.5" customHeight="1">
      <c r="A52" s="9" t="s">
        <v>656</v>
      </c>
      <c r="B52" s="334"/>
      <c r="C52" s="334"/>
      <c r="D52" s="334"/>
      <c r="E52" s="334"/>
      <c r="F52" s="334"/>
      <c r="G52" s="334"/>
      <c r="H52" s="334"/>
      <c r="I52" s="334"/>
      <c r="J52" s="334"/>
      <c r="K52" s="79"/>
    </row>
    <row r="53" spans="1:11" s="170" customFormat="1" ht="16.5" customHeight="1">
      <c r="A53" s="9" t="s">
        <v>653</v>
      </c>
      <c r="B53" s="334"/>
      <c r="C53" s="334"/>
      <c r="D53" s="334"/>
      <c r="E53" s="334"/>
      <c r="F53" s="334"/>
      <c r="G53" s="334"/>
      <c r="H53" s="334"/>
      <c r="I53" s="334"/>
      <c r="J53" s="334"/>
      <c r="K53" s="10"/>
    </row>
    <row r="54" spans="1:2" ht="16.5" customHeight="1">
      <c r="A54" s="9" t="s">
        <v>654</v>
      </c>
      <c r="B54" s="9"/>
    </row>
  </sheetData>
  <sheetProtection/>
  <mergeCells count="21">
    <mergeCell ref="B12:B15"/>
    <mergeCell ref="A1:K1"/>
    <mergeCell ref="A3:C4"/>
    <mergeCell ref="A5:B11"/>
    <mergeCell ref="J9:J11"/>
    <mergeCell ref="K9:K11"/>
    <mergeCell ref="B40:B43"/>
    <mergeCell ref="H9:H11"/>
    <mergeCell ref="G9:G11"/>
    <mergeCell ref="E9:E11"/>
    <mergeCell ref="B32:B35"/>
    <mergeCell ref="A12:A51"/>
    <mergeCell ref="B48:B51"/>
    <mergeCell ref="F9:F11"/>
    <mergeCell ref="B28:B31"/>
    <mergeCell ref="I9:I11"/>
    <mergeCell ref="B44:B47"/>
    <mergeCell ref="D9:D11"/>
    <mergeCell ref="B24:B27"/>
    <mergeCell ref="B36:B39"/>
    <mergeCell ref="B20:B23"/>
  </mergeCells>
  <printOptions/>
  <pageMargins left="0.3937007874015748" right="0.3937007874015748" top="0.3937007874015748" bottom="0.5905511811023623" header="0.5118110236220472" footer="0"/>
  <pageSetup horizontalDpi="600" verticalDpi="600" orientation="portrait" paperSize="9" r:id="rId1"/>
  <headerFooter alignWithMargins="0">
    <oddFooter>&amp;C&amp;12-24-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8.75390625" style="11" customWidth="1"/>
    <col min="12" max="16384" width="9.00390625" style="11" customWidth="1"/>
  </cols>
  <sheetData>
    <row r="1" spans="1:11" ht="24">
      <c r="A1" s="481" t="s">
        <v>290</v>
      </c>
      <c r="B1" s="481"/>
      <c r="C1" s="481"/>
      <c r="D1" s="481"/>
      <c r="E1" s="481"/>
      <c r="F1" s="481"/>
      <c r="G1" s="481"/>
      <c r="H1" s="481"/>
      <c r="I1" s="481"/>
      <c r="J1" s="481"/>
      <c r="K1" s="106"/>
    </row>
    <row r="2" spans="1:8" ht="16.5" customHeight="1">
      <c r="A2" s="26"/>
      <c r="B2" s="26"/>
      <c r="C2" s="26"/>
      <c r="D2" s="26"/>
      <c r="E2" s="26"/>
      <c r="F2" s="26"/>
      <c r="G2" s="26"/>
      <c r="H2" s="26"/>
    </row>
    <row r="3" spans="1:11" s="170" customFormat="1" ht="15" customHeight="1">
      <c r="A3" s="321">
        <v>-9</v>
      </c>
      <c r="B3" s="322">
        <v>-10</v>
      </c>
      <c r="C3" s="322">
        <v>-11</v>
      </c>
      <c r="D3" s="322">
        <v>-12</v>
      </c>
      <c r="E3" s="322">
        <v>-13</v>
      </c>
      <c r="F3" s="322">
        <v>-14</v>
      </c>
      <c r="G3" s="322">
        <v>-15</v>
      </c>
      <c r="H3" s="323">
        <v>-16</v>
      </c>
      <c r="I3" s="323">
        <v>-17</v>
      </c>
      <c r="J3" s="323">
        <v>-18</v>
      </c>
      <c r="K3" s="323">
        <v>-19</v>
      </c>
    </row>
    <row r="4" spans="1:11" s="170" customFormat="1" ht="15" customHeight="1">
      <c r="A4" s="324">
        <v>35</v>
      </c>
      <c r="B4" s="325">
        <v>40</v>
      </c>
      <c r="C4" s="326">
        <v>45</v>
      </c>
      <c r="D4" s="326">
        <v>50</v>
      </c>
      <c r="E4" s="326">
        <v>55</v>
      </c>
      <c r="F4" s="326">
        <v>60</v>
      </c>
      <c r="G4" s="326" t="s">
        <v>291</v>
      </c>
      <c r="H4" s="327">
        <v>7</v>
      </c>
      <c r="I4" s="327">
        <v>12</v>
      </c>
      <c r="J4" s="327">
        <v>17</v>
      </c>
      <c r="K4" s="327">
        <v>22</v>
      </c>
    </row>
    <row r="5" spans="1:11" s="170" customFormat="1" ht="15" customHeight="1">
      <c r="A5" s="63">
        <v>8891</v>
      </c>
      <c r="B5" s="63">
        <v>9503</v>
      </c>
      <c r="C5" s="63">
        <v>10092</v>
      </c>
      <c r="D5" s="63">
        <f aca="true" t="shared" si="0" ref="D5:E8">SUM(D12,D16,D20,D24,D28,D32,D36,D40)</f>
        <v>13335</v>
      </c>
      <c r="E5" s="63">
        <f t="shared" si="0"/>
        <v>22274</v>
      </c>
      <c r="F5" s="63">
        <f aca="true" t="shared" si="1" ref="F5:J8">SUM(F12,F16,F20,F24,F28,F32,F36,F40)</f>
        <v>25102</v>
      </c>
      <c r="G5" s="63">
        <f t="shared" si="1"/>
        <v>30031</v>
      </c>
      <c r="H5" s="63">
        <f t="shared" si="1"/>
        <v>33603</v>
      </c>
      <c r="I5" s="63">
        <f t="shared" si="1"/>
        <v>36742</v>
      </c>
      <c r="J5" s="63">
        <f t="shared" si="1"/>
        <v>40955</v>
      </c>
      <c r="K5" s="63">
        <f>SUM(K12,K16,K20,K24,K28,K32,K36,K40,K44,K48)</f>
        <v>52894</v>
      </c>
    </row>
    <row r="6" spans="1:11" s="170" customFormat="1" ht="15" customHeight="1">
      <c r="A6" s="63">
        <v>43149</v>
      </c>
      <c r="B6" s="63">
        <v>42407</v>
      </c>
      <c r="C6" s="63">
        <v>42514</v>
      </c>
      <c r="D6" s="63">
        <f t="shared" si="0"/>
        <v>50915</v>
      </c>
      <c r="E6" s="63">
        <f t="shared" si="0"/>
        <v>68418</v>
      </c>
      <c r="F6" s="63">
        <f t="shared" si="1"/>
        <v>77181</v>
      </c>
      <c r="G6" s="63">
        <f t="shared" si="1"/>
        <v>86708</v>
      </c>
      <c r="H6" s="63">
        <f t="shared" si="1"/>
        <v>91470</v>
      </c>
      <c r="I6" s="63">
        <f t="shared" si="1"/>
        <v>95704</v>
      </c>
      <c r="J6" s="63">
        <f t="shared" si="1"/>
        <v>100717</v>
      </c>
      <c r="K6" s="63">
        <f>SUM(K13,K17,K21,K25,K29,K33,K37,K41,K45,K49)</f>
        <v>128933</v>
      </c>
    </row>
    <row r="7" spans="1:11" s="170" customFormat="1" ht="15" customHeight="1">
      <c r="A7" s="63">
        <v>20656</v>
      </c>
      <c r="B7" s="63">
        <v>20246</v>
      </c>
      <c r="C7" s="63">
        <v>20607</v>
      </c>
      <c r="D7" s="63">
        <f t="shared" si="0"/>
        <v>25163</v>
      </c>
      <c r="E7" s="63">
        <f t="shared" si="0"/>
        <v>35265</v>
      </c>
      <c r="F7" s="63">
        <f t="shared" si="1"/>
        <v>39565</v>
      </c>
      <c r="G7" s="63">
        <f t="shared" si="1"/>
        <v>44241</v>
      </c>
      <c r="H7" s="63">
        <f t="shared" si="1"/>
        <v>46793</v>
      </c>
      <c r="I7" s="63">
        <f t="shared" si="1"/>
        <v>48424</v>
      </c>
      <c r="J7" s="63">
        <f t="shared" si="1"/>
        <v>50592</v>
      </c>
      <c r="K7" s="63">
        <f>SUM(K14,K18,K22,K26,K30,K34,K38,K42,K46,K50)</f>
        <v>64852</v>
      </c>
    </row>
    <row r="8" spans="1:11" s="170" customFormat="1" ht="15" customHeight="1">
      <c r="A8" s="63">
        <v>22493</v>
      </c>
      <c r="B8" s="63">
        <v>22161</v>
      </c>
      <c r="C8" s="63">
        <v>21907</v>
      </c>
      <c r="D8" s="63">
        <f t="shared" si="0"/>
        <v>25752</v>
      </c>
      <c r="E8" s="63">
        <f t="shared" si="0"/>
        <v>33153</v>
      </c>
      <c r="F8" s="63">
        <f t="shared" si="1"/>
        <v>37616</v>
      </c>
      <c r="G8" s="63">
        <f t="shared" si="1"/>
        <v>42467</v>
      </c>
      <c r="H8" s="63">
        <f t="shared" si="1"/>
        <v>44677</v>
      </c>
      <c r="I8" s="63">
        <f t="shared" si="1"/>
        <v>47280</v>
      </c>
      <c r="J8" s="63">
        <f t="shared" si="1"/>
        <v>50125</v>
      </c>
      <c r="K8" s="63">
        <f>SUM(K15,K19,K23,K27,K31,K35,K39,K43,K47,K51)</f>
        <v>64081</v>
      </c>
    </row>
    <row r="9" spans="1:11" s="170" customFormat="1" ht="15" customHeight="1">
      <c r="A9" s="471">
        <f>((A6-'P24'!K6)/'P24'!K6)*100</f>
        <v>-4.0472325379706025</v>
      </c>
      <c r="B9" s="471">
        <f>((B6-A6)/A6)*100</f>
        <v>-1.7196227027277573</v>
      </c>
      <c r="C9" s="471">
        <f>((C6-B6)/B6)*100</f>
        <v>0.2523168344848728</v>
      </c>
      <c r="D9" s="471">
        <f>((D6-C6)/C6)*100</f>
        <v>19.76054946605824</v>
      </c>
      <c r="E9" s="471">
        <f aca="true" t="shared" si="2" ref="E9:J9">((E6-D6)/D6)*100</f>
        <v>34.37690268093882</v>
      </c>
      <c r="F9" s="471">
        <f t="shared" si="2"/>
        <v>12.808032973778829</v>
      </c>
      <c r="G9" s="471">
        <f t="shared" si="2"/>
        <v>12.343711535222399</v>
      </c>
      <c r="H9" s="471">
        <f t="shared" si="2"/>
        <v>5.491996124925036</v>
      </c>
      <c r="I9" s="471">
        <f t="shared" si="2"/>
        <v>4.62884005684924</v>
      </c>
      <c r="J9" s="471">
        <f t="shared" si="2"/>
        <v>5.238025578868177</v>
      </c>
      <c r="K9" s="471">
        <f>((K6-J6)/J6)*100</f>
        <v>28.01513150709414</v>
      </c>
    </row>
    <row r="10" spans="1:11" s="170" customFormat="1" ht="15" customHeight="1">
      <c r="A10" s="471"/>
      <c r="B10" s="471"/>
      <c r="C10" s="471"/>
      <c r="D10" s="471"/>
      <c r="E10" s="471"/>
      <c r="F10" s="471"/>
      <c r="G10" s="471"/>
      <c r="H10" s="471"/>
      <c r="I10" s="471"/>
      <c r="J10" s="471"/>
      <c r="K10" s="471"/>
    </row>
    <row r="11" spans="1:11" s="170" customFormat="1" ht="15" customHeight="1">
      <c r="A11" s="472"/>
      <c r="B11" s="472"/>
      <c r="C11" s="472"/>
      <c r="D11" s="472"/>
      <c r="E11" s="472"/>
      <c r="F11" s="472"/>
      <c r="G11" s="472"/>
      <c r="H11" s="472"/>
      <c r="I11" s="472"/>
      <c r="J11" s="472"/>
      <c r="K11" s="472"/>
    </row>
    <row r="12" spans="1:11" s="170" customFormat="1" ht="15" customHeight="1">
      <c r="A12" s="328">
        <v>3425</v>
      </c>
      <c r="B12" s="328">
        <v>3739</v>
      </c>
      <c r="C12" s="328">
        <v>4698</v>
      </c>
      <c r="D12" s="328">
        <v>4299</v>
      </c>
      <c r="E12" s="328">
        <v>4457</v>
      </c>
      <c r="F12" s="328">
        <v>4371</v>
      </c>
      <c r="G12" s="328">
        <v>5178</v>
      </c>
      <c r="H12" s="328">
        <v>6500</v>
      </c>
      <c r="I12" s="328">
        <v>7338</v>
      </c>
      <c r="J12" s="328">
        <v>7813</v>
      </c>
      <c r="K12" s="328">
        <v>8921</v>
      </c>
    </row>
    <row r="13" spans="1:11" s="170" customFormat="1" ht="15" customHeight="1">
      <c r="A13" s="329">
        <v>15396</v>
      </c>
      <c r="B13" s="329">
        <v>15758</v>
      </c>
      <c r="C13" s="329">
        <v>16108</v>
      </c>
      <c r="D13" s="329">
        <v>15038</v>
      </c>
      <c r="E13" s="329">
        <v>14160</v>
      </c>
      <c r="F13" s="329">
        <v>13335</v>
      </c>
      <c r="G13" s="329">
        <v>14349</v>
      </c>
      <c r="H13" s="329">
        <v>16533</v>
      </c>
      <c r="I13" s="329">
        <v>17401</v>
      </c>
      <c r="J13" s="329">
        <v>17662</v>
      </c>
      <c r="K13" s="329">
        <v>19103</v>
      </c>
    </row>
    <row r="14" spans="1:11" s="170" customFormat="1" ht="15" customHeight="1">
      <c r="A14" s="329">
        <v>7373</v>
      </c>
      <c r="B14" s="329">
        <v>7512</v>
      </c>
      <c r="C14" s="329">
        <v>7726</v>
      </c>
      <c r="D14" s="329">
        <v>7335</v>
      </c>
      <c r="E14" s="329">
        <v>6950</v>
      </c>
      <c r="F14" s="329">
        <v>6547</v>
      </c>
      <c r="G14" s="329">
        <v>7160</v>
      </c>
      <c r="H14" s="329">
        <v>8233</v>
      </c>
      <c r="I14" s="329">
        <v>8661</v>
      </c>
      <c r="J14" s="329">
        <v>8741</v>
      </c>
      <c r="K14" s="329">
        <v>9563</v>
      </c>
    </row>
    <row r="15" spans="1:11" s="170" customFormat="1" ht="15" customHeight="1">
      <c r="A15" s="330">
        <v>8023</v>
      </c>
      <c r="B15" s="330">
        <v>8246</v>
      </c>
      <c r="C15" s="330">
        <v>8382</v>
      </c>
      <c r="D15" s="330">
        <v>7703</v>
      </c>
      <c r="E15" s="330">
        <v>7210</v>
      </c>
      <c r="F15" s="330">
        <v>6788</v>
      </c>
      <c r="G15" s="330">
        <v>7189</v>
      </c>
      <c r="H15" s="330">
        <v>8300</v>
      </c>
      <c r="I15" s="330">
        <v>8740</v>
      </c>
      <c r="J15" s="330">
        <v>8921</v>
      </c>
      <c r="K15" s="330">
        <v>9540</v>
      </c>
    </row>
    <row r="16" spans="1:11" s="170" customFormat="1" ht="15" customHeight="1">
      <c r="A16" s="329" t="s">
        <v>432</v>
      </c>
      <c r="B16" s="329" t="s">
        <v>432</v>
      </c>
      <c r="C16" s="329" t="s">
        <v>432</v>
      </c>
      <c r="D16" s="329">
        <v>2078</v>
      </c>
      <c r="E16" s="329">
        <v>8732</v>
      </c>
      <c r="F16" s="329">
        <v>10688</v>
      </c>
      <c r="G16" s="329">
        <v>12985</v>
      </c>
      <c r="H16" s="329">
        <v>13147</v>
      </c>
      <c r="I16" s="329">
        <v>13296</v>
      </c>
      <c r="J16" s="329">
        <v>13841</v>
      </c>
      <c r="K16" s="329">
        <v>14479</v>
      </c>
    </row>
    <row r="17" spans="1:11" s="170" customFormat="1" ht="15" customHeight="1">
      <c r="A17" s="329" t="s">
        <v>432</v>
      </c>
      <c r="B17" s="329" t="s">
        <v>432</v>
      </c>
      <c r="C17" s="329" t="s">
        <v>432</v>
      </c>
      <c r="D17" s="329">
        <v>6794</v>
      </c>
      <c r="E17" s="329">
        <v>22774</v>
      </c>
      <c r="F17" s="329">
        <v>30222</v>
      </c>
      <c r="G17" s="329">
        <v>34664</v>
      </c>
      <c r="H17" s="329">
        <v>34436</v>
      </c>
      <c r="I17" s="329">
        <v>33271</v>
      </c>
      <c r="J17" s="329">
        <v>33153</v>
      </c>
      <c r="K17" s="329">
        <v>33720</v>
      </c>
    </row>
    <row r="18" spans="1:11" s="170" customFormat="1" ht="15" customHeight="1">
      <c r="A18" s="329" t="s">
        <v>432</v>
      </c>
      <c r="B18" s="329" t="s">
        <v>432</v>
      </c>
      <c r="C18" s="329" t="s">
        <v>432</v>
      </c>
      <c r="D18" s="329">
        <v>3435</v>
      </c>
      <c r="E18" s="329">
        <v>11955</v>
      </c>
      <c r="F18" s="329">
        <v>15439</v>
      </c>
      <c r="G18" s="329">
        <v>17421</v>
      </c>
      <c r="H18" s="329">
        <v>17211</v>
      </c>
      <c r="I18" s="329">
        <v>16413</v>
      </c>
      <c r="J18" s="329">
        <v>15958</v>
      </c>
      <c r="K18" s="329">
        <v>16243</v>
      </c>
    </row>
    <row r="19" spans="1:11" s="170" customFormat="1" ht="15" customHeight="1">
      <c r="A19" s="329" t="s">
        <v>432</v>
      </c>
      <c r="B19" s="329" t="s">
        <v>432</v>
      </c>
      <c r="C19" s="329" t="s">
        <v>432</v>
      </c>
      <c r="D19" s="329">
        <v>3359</v>
      </c>
      <c r="E19" s="329">
        <v>10819</v>
      </c>
      <c r="F19" s="329">
        <v>14783</v>
      </c>
      <c r="G19" s="329">
        <v>17243</v>
      </c>
      <c r="H19" s="329">
        <v>17225</v>
      </c>
      <c r="I19" s="329">
        <v>16858</v>
      </c>
      <c r="J19" s="329">
        <v>17195</v>
      </c>
      <c r="K19" s="329">
        <v>17477</v>
      </c>
    </row>
    <row r="20" spans="1:11" s="170" customFormat="1" ht="15" customHeight="1">
      <c r="A20" s="328">
        <v>1063</v>
      </c>
      <c r="B20" s="328">
        <v>1233</v>
      </c>
      <c r="C20" s="328">
        <v>1786</v>
      </c>
      <c r="D20" s="328">
        <v>2225</v>
      </c>
      <c r="E20" s="328">
        <v>2681</v>
      </c>
      <c r="F20" s="328">
        <v>3064</v>
      </c>
      <c r="G20" s="328">
        <v>3713</v>
      </c>
      <c r="H20" s="328">
        <v>4518</v>
      </c>
      <c r="I20" s="328">
        <v>6597</v>
      </c>
      <c r="J20" s="328">
        <v>8752</v>
      </c>
      <c r="K20" s="328">
        <v>11457</v>
      </c>
    </row>
    <row r="21" spans="1:11" s="170" customFormat="1" ht="15" customHeight="1">
      <c r="A21" s="329">
        <v>5524</v>
      </c>
      <c r="B21" s="329">
        <v>5680</v>
      </c>
      <c r="C21" s="329">
        <v>7089</v>
      </c>
      <c r="D21" s="329">
        <v>8547</v>
      </c>
      <c r="E21" s="329">
        <v>9504</v>
      </c>
      <c r="F21" s="329">
        <v>10290</v>
      </c>
      <c r="G21" s="329">
        <v>11834</v>
      </c>
      <c r="H21" s="329">
        <v>13142</v>
      </c>
      <c r="I21" s="329">
        <v>17833</v>
      </c>
      <c r="J21" s="329">
        <v>21790</v>
      </c>
      <c r="K21" s="329">
        <v>27434</v>
      </c>
    </row>
    <row r="22" spans="1:11" s="170" customFormat="1" ht="15" customHeight="1">
      <c r="A22" s="329">
        <v>2706</v>
      </c>
      <c r="B22" s="329">
        <v>2782</v>
      </c>
      <c r="C22" s="329">
        <v>3497</v>
      </c>
      <c r="D22" s="329">
        <v>4252</v>
      </c>
      <c r="E22" s="329">
        <v>4795</v>
      </c>
      <c r="F22" s="329">
        <v>5120</v>
      </c>
      <c r="G22" s="329">
        <v>5905</v>
      </c>
      <c r="H22" s="329">
        <v>6635</v>
      </c>
      <c r="I22" s="329">
        <v>8953</v>
      </c>
      <c r="J22" s="329">
        <v>11011</v>
      </c>
      <c r="K22" s="329">
        <v>13713</v>
      </c>
    </row>
    <row r="23" spans="1:11" s="170" customFormat="1" ht="15" customHeight="1">
      <c r="A23" s="330">
        <v>2818</v>
      </c>
      <c r="B23" s="330">
        <v>2898</v>
      </c>
      <c r="C23" s="330">
        <v>3592</v>
      </c>
      <c r="D23" s="330">
        <v>4295</v>
      </c>
      <c r="E23" s="330">
        <v>4709</v>
      </c>
      <c r="F23" s="330">
        <v>5170</v>
      </c>
      <c r="G23" s="330">
        <v>5929</v>
      </c>
      <c r="H23" s="330">
        <v>6507</v>
      </c>
      <c r="I23" s="330">
        <v>8880</v>
      </c>
      <c r="J23" s="330">
        <v>10779</v>
      </c>
      <c r="K23" s="330">
        <v>13721</v>
      </c>
    </row>
    <row r="24" spans="1:11" s="170" customFormat="1" ht="15" customHeight="1">
      <c r="A24" s="329">
        <v>855</v>
      </c>
      <c r="B24" s="329">
        <v>898</v>
      </c>
      <c r="C24" s="329">
        <v>908</v>
      </c>
      <c r="D24" s="329">
        <v>930</v>
      </c>
      <c r="E24" s="329">
        <v>1002</v>
      </c>
      <c r="F24" s="329">
        <v>971</v>
      </c>
      <c r="G24" s="329">
        <v>996</v>
      </c>
      <c r="H24" s="329">
        <v>1024</v>
      </c>
      <c r="I24" s="329">
        <v>1070</v>
      </c>
      <c r="J24" s="329">
        <v>1093</v>
      </c>
      <c r="K24" s="329">
        <v>1088</v>
      </c>
    </row>
    <row r="25" spans="1:11" s="170" customFormat="1" ht="15" customHeight="1">
      <c r="A25" s="329">
        <v>4686</v>
      </c>
      <c r="B25" s="329">
        <v>4400</v>
      </c>
      <c r="C25" s="329">
        <v>4293</v>
      </c>
      <c r="D25" s="329">
        <v>4193</v>
      </c>
      <c r="E25" s="329">
        <v>4307</v>
      </c>
      <c r="F25" s="329">
        <v>4357</v>
      </c>
      <c r="G25" s="329">
        <v>4425</v>
      </c>
      <c r="H25" s="329">
        <v>4356</v>
      </c>
      <c r="I25" s="329">
        <v>4239</v>
      </c>
      <c r="J25" s="329">
        <v>4190</v>
      </c>
      <c r="K25" s="329">
        <v>3907</v>
      </c>
    </row>
    <row r="26" spans="1:11" s="170" customFormat="1" ht="15" customHeight="1">
      <c r="A26" s="329">
        <v>2279</v>
      </c>
      <c r="B26" s="329">
        <v>2092</v>
      </c>
      <c r="C26" s="329">
        <v>2060</v>
      </c>
      <c r="D26" s="329">
        <v>2068</v>
      </c>
      <c r="E26" s="329">
        <v>2158</v>
      </c>
      <c r="F26" s="329">
        <v>2220</v>
      </c>
      <c r="G26" s="329">
        <v>2172</v>
      </c>
      <c r="H26" s="329">
        <v>2092</v>
      </c>
      <c r="I26" s="329">
        <v>2062</v>
      </c>
      <c r="J26" s="329">
        <v>2019</v>
      </c>
      <c r="K26" s="329">
        <v>1880</v>
      </c>
    </row>
    <row r="27" spans="1:11" s="170" customFormat="1" ht="15" customHeight="1">
      <c r="A27" s="329">
        <v>2407</v>
      </c>
      <c r="B27" s="329">
        <v>2308</v>
      </c>
      <c r="C27" s="329">
        <v>2233</v>
      </c>
      <c r="D27" s="329">
        <v>2125</v>
      </c>
      <c r="E27" s="329">
        <v>2149</v>
      </c>
      <c r="F27" s="329">
        <v>2137</v>
      </c>
      <c r="G27" s="329">
        <v>2253</v>
      </c>
      <c r="H27" s="329">
        <v>2264</v>
      </c>
      <c r="I27" s="329">
        <v>2177</v>
      </c>
      <c r="J27" s="329">
        <v>2171</v>
      </c>
      <c r="K27" s="329">
        <v>2027</v>
      </c>
    </row>
    <row r="28" spans="1:11" s="170" customFormat="1" ht="15" customHeight="1">
      <c r="A28" s="328">
        <v>462</v>
      </c>
      <c r="B28" s="328">
        <v>454</v>
      </c>
      <c r="C28" s="328">
        <v>473</v>
      </c>
      <c r="D28" s="328">
        <v>453</v>
      </c>
      <c r="E28" s="328">
        <v>473</v>
      </c>
      <c r="F28" s="328">
        <v>509</v>
      </c>
      <c r="G28" s="328">
        <v>515</v>
      </c>
      <c r="H28" s="328">
        <v>486</v>
      </c>
      <c r="I28" s="328">
        <v>473</v>
      </c>
      <c r="J28" s="328">
        <v>424</v>
      </c>
      <c r="K28" s="328">
        <v>393</v>
      </c>
    </row>
    <row r="29" spans="1:11" s="170" customFormat="1" ht="15" customHeight="1">
      <c r="A29" s="329">
        <v>2668</v>
      </c>
      <c r="B29" s="329">
        <v>2468</v>
      </c>
      <c r="C29" s="329">
        <v>2386</v>
      </c>
      <c r="D29" s="329">
        <v>2139</v>
      </c>
      <c r="E29" s="329">
        <v>2035</v>
      </c>
      <c r="F29" s="329">
        <v>2059</v>
      </c>
      <c r="G29" s="329">
        <v>2060</v>
      </c>
      <c r="H29" s="329">
        <v>1908</v>
      </c>
      <c r="I29" s="329">
        <v>1769</v>
      </c>
      <c r="J29" s="329">
        <v>1485</v>
      </c>
      <c r="K29" s="329">
        <v>1349</v>
      </c>
    </row>
    <row r="30" spans="1:11" s="170" customFormat="1" ht="15" customHeight="1">
      <c r="A30" s="329">
        <v>1281</v>
      </c>
      <c r="B30" s="329">
        <v>1210</v>
      </c>
      <c r="C30" s="329">
        <v>1161</v>
      </c>
      <c r="D30" s="329">
        <v>1039</v>
      </c>
      <c r="E30" s="329">
        <v>1021</v>
      </c>
      <c r="F30" s="329">
        <v>1049</v>
      </c>
      <c r="G30" s="329">
        <v>1068</v>
      </c>
      <c r="H30" s="329">
        <v>978</v>
      </c>
      <c r="I30" s="329">
        <v>889</v>
      </c>
      <c r="J30" s="329">
        <v>742</v>
      </c>
      <c r="K30" s="329">
        <v>668</v>
      </c>
    </row>
    <row r="31" spans="1:11" s="170" customFormat="1" ht="15" customHeight="1">
      <c r="A31" s="330">
        <v>1387</v>
      </c>
      <c r="B31" s="330">
        <v>1258</v>
      </c>
      <c r="C31" s="330">
        <v>1225</v>
      </c>
      <c r="D31" s="330">
        <v>1100</v>
      </c>
      <c r="E31" s="330">
        <v>1014</v>
      </c>
      <c r="F31" s="330">
        <v>1010</v>
      </c>
      <c r="G31" s="330">
        <v>992</v>
      </c>
      <c r="H31" s="330">
        <v>930</v>
      </c>
      <c r="I31" s="330">
        <v>880</v>
      </c>
      <c r="J31" s="330">
        <v>743</v>
      </c>
      <c r="K31" s="330">
        <v>681</v>
      </c>
    </row>
    <row r="32" spans="1:11" s="170" customFormat="1" ht="15" customHeight="1">
      <c r="A32" s="329">
        <v>781</v>
      </c>
      <c r="B32" s="329">
        <v>767</v>
      </c>
      <c r="C32" s="329">
        <v>748</v>
      </c>
      <c r="D32" s="329">
        <v>799</v>
      </c>
      <c r="E32" s="329">
        <v>814</v>
      </c>
      <c r="F32" s="329">
        <v>810</v>
      </c>
      <c r="G32" s="329">
        <v>796</v>
      </c>
      <c r="H32" s="329">
        <v>847</v>
      </c>
      <c r="I32" s="329">
        <v>843</v>
      </c>
      <c r="J32" s="329">
        <v>904</v>
      </c>
      <c r="K32" s="329">
        <v>1150</v>
      </c>
    </row>
    <row r="33" spans="1:11" s="170" customFormat="1" ht="15" customHeight="1">
      <c r="A33" s="329">
        <v>4424</v>
      </c>
      <c r="B33" s="329">
        <v>4017</v>
      </c>
      <c r="C33" s="329">
        <v>3882</v>
      </c>
      <c r="D33" s="329">
        <v>3611</v>
      </c>
      <c r="E33" s="329">
        <v>3562</v>
      </c>
      <c r="F33" s="329">
        <v>3541</v>
      </c>
      <c r="G33" s="329">
        <v>3440</v>
      </c>
      <c r="H33" s="329">
        <v>3376</v>
      </c>
      <c r="I33" s="329">
        <v>3221</v>
      </c>
      <c r="J33" s="329">
        <v>3253</v>
      </c>
      <c r="K33" s="329">
        <v>3644</v>
      </c>
    </row>
    <row r="34" spans="1:11" s="170" customFormat="1" ht="15" customHeight="1">
      <c r="A34" s="329">
        <v>2063</v>
      </c>
      <c r="B34" s="329">
        <v>1906</v>
      </c>
      <c r="C34" s="329">
        <v>1853</v>
      </c>
      <c r="D34" s="329">
        <v>1739</v>
      </c>
      <c r="E34" s="329">
        <v>1740</v>
      </c>
      <c r="F34" s="329">
        <v>1733</v>
      </c>
      <c r="G34" s="329">
        <v>1698</v>
      </c>
      <c r="H34" s="329">
        <v>1684</v>
      </c>
      <c r="I34" s="329">
        <v>1595</v>
      </c>
      <c r="J34" s="329">
        <v>1597</v>
      </c>
      <c r="K34" s="329">
        <v>1770</v>
      </c>
    </row>
    <row r="35" spans="1:11" s="170" customFormat="1" ht="15" customHeight="1">
      <c r="A35" s="329">
        <v>2361</v>
      </c>
      <c r="B35" s="329">
        <v>2111</v>
      </c>
      <c r="C35" s="329">
        <v>2029</v>
      </c>
      <c r="D35" s="329">
        <v>1872</v>
      </c>
      <c r="E35" s="329">
        <v>1822</v>
      </c>
      <c r="F35" s="329">
        <v>1808</v>
      </c>
      <c r="G35" s="329">
        <v>1742</v>
      </c>
      <c r="H35" s="329">
        <v>1692</v>
      </c>
      <c r="I35" s="329">
        <v>1626</v>
      </c>
      <c r="J35" s="329">
        <v>1656</v>
      </c>
      <c r="K35" s="329">
        <v>1874</v>
      </c>
    </row>
    <row r="36" spans="1:11" s="170" customFormat="1" ht="15" customHeight="1">
      <c r="A36" s="328">
        <v>575</v>
      </c>
      <c r="B36" s="328">
        <v>585</v>
      </c>
      <c r="C36" s="328">
        <v>586</v>
      </c>
      <c r="D36" s="328">
        <v>605</v>
      </c>
      <c r="E36" s="328">
        <v>628</v>
      </c>
      <c r="F36" s="328">
        <v>628</v>
      </c>
      <c r="G36" s="328">
        <v>650</v>
      </c>
      <c r="H36" s="328">
        <v>640</v>
      </c>
      <c r="I36" s="328">
        <v>634</v>
      </c>
      <c r="J36" s="328">
        <v>622</v>
      </c>
      <c r="K36" s="328">
        <v>610</v>
      </c>
    </row>
    <row r="37" spans="1:11" s="170" customFormat="1" ht="15" customHeight="1">
      <c r="A37" s="329">
        <v>3125</v>
      </c>
      <c r="B37" s="329">
        <v>2937</v>
      </c>
      <c r="C37" s="329">
        <v>2841</v>
      </c>
      <c r="D37" s="329">
        <v>2710</v>
      </c>
      <c r="E37" s="329">
        <v>2758</v>
      </c>
      <c r="F37" s="329">
        <v>2781</v>
      </c>
      <c r="G37" s="329">
        <v>2788</v>
      </c>
      <c r="H37" s="329">
        <v>2676</v>
      </c>
      <c r="I37" s="329">
        <v>2456</v>
      </c>
      <c r="J37" s="329">
        <v>2265</v>
      </c>
      <c r="K37" s="329">
        <v>2058</v>
      </c>
    </row>
    <row r="38" spans="1:11" s="170" customFormat="1" ht="15" customHeight="1">
      <c r="A38" s="329">
        <v>1517</v>
      </c>
      <c r="B38" s="329">
        <v>1427</v>
      </c>
      <c r="C38" s="329">
        <v>1400</v>
      </c>
      <c r="D38" s="329">
        <v>1327</v>
      </c>
      <c r="E38" s="329">
        <v>1365</v>
      </c>
      <c r="F38" s="329">
        <v>1383</v>
      </c>
      <c r="G38" s="329">
        <v>1367</v>
      </c>
      <c r="H38" s="329">
        <v>1291</v>
      </c>
      <c r="I38" s="329">
        <v>1190</v>
      </c>
      <c r="J38" s="329">
        <v>1084</v>
      </c>
      <c r="K38" s="329">
        <v>981</v>
      </c>
    </row>
    <row r="39" spans="1:11" s="170" customFormat="1" ht="15" customHeight="1">
      <c r="A39" s="330">
        <v>1608</v>
      </c>
      <c r="B39" s="330">
        <v>1510</v>
      </c>
      <c r="C39" s="330">
        <v>1441</v>
      </c>
      <c r="D39" s="330">
        <v>1383</v>
      </c>
      <c r="E39" s="330">
        <v>1393</v>
      </c>
      <c r="F39" s="330">
        <v>1398</v>
      </c>
      <c r="G39" s="330">
        <v>1421</v>
      </c>
      <c r="H39" s="330">
        <v>1385</v>
      </c>
      <c r="I39" s="330">
        <v>1266</v>
      </c>
      <c r="J39" s="330">
        <v>1181</v>
      </c>
      <c r="K39" s="330">
        <v>1077</v>
      </c>
    </row>
    <row r="40" spans="1:11" s="170" customFormat="1" ht="15" customHeight="1">
      <c r="A40" s="329">
        <v>1899</v>
      </c>
      <c r="B40" s="329">
        <v>1741</v>
      </c>
      <c r="C40" s="329">
        <v>1704</v>
      </c>
      <c r="D40" s="329">
        <v>1946</v>
      </c>
      <c r="E40" s="329">
        <v>3487</v>
      </c>
      <c r="F40" s="329">
        <v>4061</v>
      </c>
      <c r="G40" s="329">
        <v>5198</v>
      </c>
      <c r="H40" s="329">
        <v>6441</v>
      </c>
      <c r="I40" s="329">
        <v>6491</v>
      </c>
      <c r="J40" s="329">
        <v>7506</v>
      </c>
      <c r="K40" s="329">
        <v>8535</v>
      </c>
    </row>
    <row r="41" spans="1:11" s="170" customFormat="1" ht="15" customHeight="1">
      <c r="A41" s="329">
        <v>9692</v>
      </c>
      <c r="B41" s="329">
        <v>8703</v>
      </c>
      <c r="C41" s="329">
        <v>7648</v>
      </c>
      <c r="D41" s="329">
        <v>7883</v>
      </c>
      <c r="E41" s="329">
        <v>9318</v>
      </c>
      <c r="F41" s="329">
        <v>10596</v>
      </c>
      <c r="G41" s="329">
        <v>13148</v>
      </c>
      <c r="H41" s="329">
        <v>15043</v>
      </c>
      <c r="I41" s="329">
        <v>15514</v>
      </c>
      <c r="J41" s="329">
        <v>16919</v>
      </c>
      <c r="K41" s="329">
        <v>18174</v>
      </c>
    </row>
    <row r="42" spans="1:11" s="170" customFormat="1" ht="15" customHeight="1">
      <c r="A42" s="329">
        <v>4762</v>
      </c>
      <c r="B42" s="329">
        <v>4208</v>
      </c>
      <c r="C42" s="329">
        <v>3758</v>
      </c>
      <c r="D42" s="329">
        <v>3968</v>
      </c>
      <c r="E42" s="329">
        <v>5281</v>
      </c>
      <c r="F42" s="329">
        <v>6074</v>
      </c>
      <c r="G42" s="329">
        <v>7450</v>
      </c>
      <c r="H42" s="329">
        <v>8669</v>
      </c>
      <c r="I42" s="329">
        <v>8661</v>
      </c>
      <c r="J42" s="329">
        <v>9440</v>
      </c>
      <c r="K42" s="329">
        <v>10087</v>
      </c>
    </row>
    <row r="43" spans="1:11" s="170" customFormat="1" ht="15" customHeight="1">
      <c r="A43" s="329">
        <v>4930</v>
      </c>
      <c r="B43" s="329">
        <v>4495</v>
      </c>
      <c r="C43" s="329">
        <v>3890</v>
      </c>
      <c r="D43" s="329">
        <v>3915</v>
      </c>
      <c r="E43" s="329">
        <v>4037</v>
      </c>
      <c r="F43" s="329">
        <v>4522</v>
      </c>
      <c r="G43" s="329">
        <v>5698</v>
      </c>
      <c r="H43" s="329">
        <v>6374</v>
      </c>
      <c r="I43" s="329">
        <v>6853</v>
      </c>
      <c r="J43" s="329">
        <v>7479</v>
      </c>
      <c r="K43" s="329">
        <v>8087</v>
      </c>
    </row>
    <row r="44" spans="1:11" s="170" customFormat="1" ht="15" customHeight="1">
      <c r="A44" s="328">
        <v>1413</v>
      </c>
      <c r="B44" s="328">
        <v>1422</v>
      </c>
      <c r="C44" s="328">
        <v>1438</v>
      </c>
      <c r="D44" s="328">
        <v>1519</v>
      </c>
      <c r="E44" s="328">
        <v>1620</v>
      </c>
      <c r="F44" s="328">
        <v>1675</v>
      </c>
      <c r="G44" s="328">
        <v>1910</v>
      </c>
      <c r="H44" s="328">
        <v>2344</v>
      </c>
      <c r="I44" s="328">
        <v>2371</v>
      </c>
      <c r="J44" s="328">
        <v>2408</v>
      </c>
      <c r="K44" s="328">
        <v>2428</v>
      </c>
    </row>
    <row r="45" spans="1:11" s="170" customFormat="1" ht="15" customHeight="1">
      <c r="A45" s="329">
        <v>7426</v>
      </c>
      <c r="B45" s="329">
        <v>6980</v>
      </c>
      <c r="C45" s="329">
        <v>6850</v>
      </c>
      <c r="D45" s="329">
        <v>6820</v>
      </c>
      <c r="E45" s="329">
        <v>6990</v>
      </c>
      <c r="F45" s="329">
        <v>7001</v>
      </c>
      <c r="G45" s="329">
        <v>7457</v>
      </c>
      <c r="H45" s="329">
        <v>8315</v>
      </c>
      <c r="I45" s="329">
        <v>8115</v>
      </c>
      <c r="J45" s="329">
        <v>7702</v>
      </c>
      <c r="K45" s="329">
        <v>7292</v>
      </c>
    </row>
    <row r="46" spans="1:11" s="170" customFormat="1" ht="15" customHeight="1">
      <c r="A46" s="329">
        <v>3567</v>
      </c>
      <c r="B46" s="329">
        <v>3371</v>
      </c>
      <c r="C46" s="329">
        <v>3305</v>
      </c>
      <c r="D46" s="329">
        <v>3304</v>
      </c>
      <c r="E46" s="329">
        <v>3400</v>
      </c>
      <c r="F46" s="329">
        <v>3460</v>
      </c>
      <c r="G46" s="329">
        <v>3715</v>
      </c>
      <c r="H46" s="329">
        <v>4243</v>
      </c>
      <c r="I46" s="329">
        <v>4092</v>
      </c>
      <c r="J46" s="329">
        <v>3871</v>
      </c>
      <c r="K46" s="329">
        <v>3650</v>
      </c>
    </row>
    <row r="47" spans="1:11" s="170" customFormat="1" ht="15" customHeight="1">
      <c r="A47" s="330">
        <v>3859</v>
      </c>
      <c r="B47" s="330">
        <v>3609</v>
      </c>
      <c r="C47" s="330">
        <v>3545</v>
      </c>
      <c r="D47" s="330">
        <v>3516</v>
      </c>
      <c r="E47" s="330">
        <v>3590</v>
      </c>
      <c r="F47" s="330">
        <v>3541</v>
      </c>
      <c r="G47" s="330">
        <v>3742</v>
      </c>
      <c r="H47" s="330">
        <v>4072</v>
      </c>
      <c r="I47" s="330">
        <v>4023</v>
      </c>
      <c r="J47" s="330">
        <v>3831</v>
      </c>
      <c r="K47" s="330">
        <v>3642</v>
      </c>
    </row>
    <row r="48" spans="1:11" s="170" customFormat="1" ht="15" customHeight="1">
      <c r="A48" s="329">
        <v>2053</v>
      </c>
      <c r="B48" s="329">
        <v>2053</v>
      </c>
      <c r="C48" s="329">
        <v>2092</v>
      </c>
      <c r="D48" s="329">
        <v>2229</v>
      </c>
      <c r="E48" s="329">
        <v>2437</v>
      </c>
      <c r="F48" s="329">
        <v>2551</v>
      </c>
      <c r="G48" s="329">
        <v>2934</v>
      </c>
      <c r="H48" s="329">
        <v>3445</v>
      </c>
      <c r="I48" s="329">
        <v>3648</v>
      </c>
      <c r="J48" s="329">
        <v>3740</v>
      </c>
      <c r="K48" s="329">
        <v>3833</v>
      </c>
    </row>
    <row r="49" spans="1:11" s="170" customFormat="1" ht="15" customHeight="1">
      <c r="A49" s="329">
        <v>11294</v>
      </c>
      <c r="B49" s="329">
        <v>10397</v>
      </c>
      <c r="C49" s="329">
        <v>10001</v>
      </c>
      <c r="D49" s="329">
        <v>10134</v>
      </c>
      <c r="E49" s="329">
        <v>10489</v>
      </c>
      <c r="F49" s="329">
        <v>10867</v>
      </c>
      <c r="G49" s="329">
        <v>11690</v>
      </c>
      <c r="H49" s="329">
        <v>12877</v>
      </c>
      <c r="I49" s="329">
        <v>13079</v>
      </c>
      <c r="J49" s="329">
        <v>12720</v>
      </c>
      <c r="K49" s="329">
        <v>12252</v>
      </c>
    </row>
    <row r="50" spans="1:11" s="170" customFormat="1" ht="15" customHeight="1">
      <c r="A50" s="329">
        <v>5391</v>
      </c>
      <c r="B50" s="329">
        <v>4981</v>
      </c>
      <c r="C50" s="329">
        <v>4878</v>
      </c>
      <c r="D50" s="329">
        <v>5006</v>
      </c>
      <c r="E50" s="329">
        <v>5238</v>
      </c>
      <c r="F50" s="329">
        <v>5453</v>
      </c>
      <c r="G50" s="329">
        <v>5978</v>
      </c>
      <c r="H50" s="329">
        <v>6585</v>
      </c>
      <c r="I50" s="329">
        <v>6667</v>
      </c>
      <c r="J50" s="329">
        <v>6464</v>
      </c>
      <c r="K50" s="329">
        <v>6297</v>
      </c>
    </row>
    <row r="51" spans="1:11" s="170" customFormat="1" ht="15" customHeight="1">
      <c r="A51" s="330">
        <v>5903</v>
      </c>
      <c r="B51" s="330">
        <v>5416</v>
      </c>
      <c r="C51" s="330">
        <v>5123</v>
      </c>
      <c r="D51" s="330">
        <v>5128</v>
      </c>
      <c r="E51" s="330">
        <v>5251</v>
      </c>
      <c r="F51" s="330">
        <v>5414</v>
      </c>
      <c r="G51" s="330">
        <v>5712</v>
      </c>
      <c r="H51" s="330">
        <v>6292</v>
      </c>
      <c r="I51" s="330">
        <v>6412</v>
      </c>
      <c r="J51" s="330">
        <v>6256</v>
      </c>
      <c r="K51" s="330">
        <v>5955</v>
      </c>
    </row>
    <row r="52" spans="1:11" s="170" customFormat="1" ht="16.5" customHeight="1">
      <c r="A52" s="9" t="s">
        <v>655</v>
      </c>
      <c r="B52" s="79"/>
      <c r="C52" s="79"/>
      <c r="D52" s="79"/>
      <c r="E52" s="79"/>
      <c r="F52" s="79"/>
      <c r="G52" s="79"/>
      <c r="H52" s="79"/>
      <c r="I52" s="79"/>
      <c r="J52" s="79"/>
      <c r="K52" s="79" t="s">
        <v>292</v>
      </c>
    </row>
    <row r="53" spans="1:8" s="170" customFormat="1" ht="16.5" customHeight="1">
      <c r="A53" s="9"/>
      <c r="B53" s="9"/>
      <c r="C53" s="9"/>
      <c r="D53" s="9"/>
      <c r="E53" s="9"/>
      <c r="F53" s="9"/>
      <c r="G53" s="9"/>
      <c r="H53" s="9"/>
    </row>
    <row r="54" ht="16.5" customHeight="1"/>
  </sheetData>
  <sheetProtection/>
  <mergeCells count="12">
    <mergeCell ref="A1:J1"/>
    <mergeCell ref="G9:G11"/>
    <mergeCell ref="H9:H11"/>
    <mergeCell ref="I9:I11"/>
    <mergeCell ref="J9:J11"/>
    <mergeCell ref="K9:K11"/>
    <mergeCell ref="A9:A11"/>
    <mergeCell ref="B9:B11"/>
    <mergeCell ref="C9:C11"/>
    <mergeCell ref="D9:D11"/>
    <mergeCell ref="E9:E11"/>
    <mergeCell ref="F9:F11"/>
  </mergeCells>
  <printOptions horizontalCentered="1"/>
  <pageMargins left="0.3937007874015748" right="0.3937007874015748" top="0.3937007874015748" bottom="0.5905511811023623" header="0.5118110236220472" footer="0"/>
  <pageSetup horizontalDpi="600" verticalDpi="600" orientation="portrait" paperSize="9" r:id="rId1"/>
  <headerFooter alignWithMargins="0">
    <oddFooter>&amp;C&amp;12-25-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9.375" style="170" customWidth="1"/>
    <col min="2" max="10" width="8.625" style="170" customWidth="1"/>
    <col min="11" max="16384" width="9.00390625" style="170" customWidth="1"/>
  </cols>
  <sheetData>
    <row r="1" spans="1:10" ht="24">
      <c r="A1" s="482" t="s">
        <v>293</v>
      </c>
      <c r="B1" s="482"/>
      <c r="C1" s="482"/>
      <c r="D1" s="482"/>
      <c r="E1" s="482"/>
      <c r="F1" s="482"/>
      <c r="G1" s="482"/>
      <c r="H1" s="482"/>
      <c r="I1" s="482"/>
      <c r="J1" s="482"/>
    </row>
    <row r="2" ht="16.5" customHeight="1"/>
    <row r="3" spans="1:10" ht="27" customHeight="1">
      <c r="A3" s="475" t="s">
        <v>459</v>
      </c>
      <c r="B3" s="483" t="s">
        <v>503</v>
      </c>
      <c r="C3" s="483">
        <v>50</v>
      </c>
      <c r="D3" s="483" t="s">
        <v>504</v>
      </c>
      <c r="E3" s="483">
        <v>12</v>
      </c>
      <c r="F3" s="483">
        <v>17</v>
      </c>
      <c r="G3" s="486" t="s">
        <v>505</v>
      </c>
      <c r="H3" s="486"/>
      <c r="I3" s="486"/>
      <c r="J3" s="487"/>
    </row>
    <row r="4" spans="1:10" ht="27" customHeight="1">
      <c r="A4" s="477"/>
      <c r="B4" s="484"/>
      <c r="C4" s="484"/>
      <c r="D4" s="484"/>
      <c r="E4" s="484"/>
      <c r="F4" s="484"/>
      <c r="G4" s="62" t="s">
        <v>294</v>
      </c>
      <c r="H4" s="305" t="s">
        <v>40</v>
      </c>
      <c r="I4" s="305" t="s">
        <v>41</v>
      </c>
      <c r="J4" s="105" t="s">
        <v>528</v>
      </c>
    </row>
    <row r="5" spans="1:12" ht="27.75" customHeight="1">
      <c r="A5" s="61" t="s">
        <v>294</v>
      </c>
      <c r="B5" s="96">
        <f aca="true" t="shared" si="0" ref="B5:I5">SUM(B6:B25)</f>
        <v>44969</v>
      </c>
      <c r="C5" s="97">
        <f t="shared" si="0"/>
        <v>50915</v>
      </c>
      <c r="D5" s="97">
        <f t="shared" si="0"/>
        <v>91470</v>
      </c>
      <c r="E5" s="98">
        <f t="shared" si="0"/>
        <v>95704</v>
      </c>
      <c r="F5" s="99">
        <f t="shared" si="0"/>
        <v>100717</v>
      </c>
      <c r="G5" s="103">
        <f t="shared" si="0"/>
        <v>128933</v>
      </c>
      <c r="H5" s="99">
        <f t="shared" si="0"/>
        <v>64852</v>
      </c>
      <c r="I5" s="99">
        <f t="shared" si="0"/>
        <v>64081</v>
      </c>
      <c r="J5" s="100">
        <f>$G5/$G$5*100</f>
        <v>100</v>
      </c>
      <c r="L5" s="306"/>
    </row>
    <row r="6" spans="1:11" ht="27.75" customHeight="1">
      <c r="A6" s="171" t="s">
        <v>506</v>
      </c>
      <c r="B6" s="307">
        <v>4556</v>
      </c>
      <c r="C6" s="308">
        <v>4794</v>
      </c>
      <c r="D6" s="309">
        <v>5007</v>
      </c>
      <c r="E6" s="310">
        <v>5268</v>
      </c>
      <c r="F6" s="310">
        <v>5306</v>
      </c>
      <c r="G6" s="104">
        <f>SUM(H6:I6)</f>
        <v>6449</v>
      </c>
      <c r="H6" s="310">
        <v>3357</v>
      </c>
      <c r="I6" s="310">
        <v>3092</v>
      </c>
      <c r="J6" s="311">
        <f aca="true" t="shared" si="1" ref="J6:J29">$G6/$G$5*100</f>
        <v>5.001822652075108</v>
      </c>
      <c r="K6" s="312"/>
    </row>
    <row r="7" spans="1:11" ht="27.75" customHeight="1">
      <c r="A7" s="171" t="s">
        <v>507</v>
      </c>
      <c r="B7" s="307">
        <v>5341</v>
      </c>
      <c r="C7" s="308">
        <v>3848</v>
      </c>
      <c r="D7" s="309">
        <v>5146</v>
      </c>
      <c r="E7" s="310">
        <v>4613</v>
      </c>
      <c r="F7" s="310">
        <v>4827</v>
      </c>
      <c r="G7" s="104">
        <f aca="true" t="shared" si="2" ref="G7:G25">SUM(H7:I7)</f>
        <v>5978</v>
      </c>
      <c r="H7" s="310">
        <v>3084</v>
      </c>
      <c r="I7" s="310">
        <v>2894</v>
      </c>
      <c r="J7" s="311">
        <f t="shared" si="1"/>
        <v>4.636516640425647</v>
      </c>
      <c r="K7" s="312"/>
    </row>
    <row r="8" spans="1:11" ht="27.75" customHeight="1">
      <c r="A8" s="171" t="s">
        <v>508</v>
      </c>
      <c r="B8" s="307">
        <v>4781</v>
      </c>
      <c r="C8" s="308">
        <v>3493</v>
      </c>
      <c r="D8" s="309">
        <v>5734</v>
      </c>
      <c r="E8" s="310">
        <v>4900</v>
      </c>
      <c r="F8" s="310">
        <v>4496</v>
      </c>
      <c r="G8" s="104">
        <f t="shared" si="2"/>
        <v>5700</v>
      </c>
      <c r="H8" s="310">
        <v>2956</v>
      </c>
      <c r="I8" s="310">
        <v>2744</v>
      </c>
      <c r="J8" s="311">
        <f t="shared" si="1"/>
        <v>4.420900777923418</v>
      </c>
      <c r="K8" s="312"/>
    </row>
    <row r="9" spans="1:11" ht="27.75" customHeight="1">
      <c r="A9" s="171" t="s">
        <v>509</v>
      </c>
      <c r="B9" s="307">
        <v>4261</v>
      </c>
      <c r="C9" s="308">
        <v>3392</v>
      </c>
      <c r="D9" s="309">
        <v>6367</v>
      </c>
      <c r="E9" s="310">
        <v>5807</v>
      </c>
      <c r="F9" s="310">
        <v>5093</v>
      </c>
      <c r="G9" s="104">
        <f t="shared" si="2"/>
        <v>5902</v>
      </c>
      <c r="H9" s="310">
        <v>3094</v>
      </c>
      <c r="I9" s="310">
        <v>2808</v>
      </c>
      <c r="J9" s="311">
        <f t="shared" si="1"/>
        <v>4.577571296720002</v>
      </c>
      <c r="K9" s="312"/>
    </row>
    <row r="10" spans="1:11" ht="27.75" customHeight="1">
      <c r="A10" s="171" t="s">
        <v>510</v>
      </c>
      <c r="B10" s="307">
        <v>3929</v>
      </c>
      <c r="C10" s="308">
        <v>4207</v>
      </c>
      <c r="D10" s="309">
        <v>9049</v>
      </c>
      <c r="E10" s="310">
        <v>7962</v>
      </c>
      <c r="F10" s="310">
        <v>7887</v>
      </c>
      <c r="G10" s="104">
        <f t="shared" si="2"/>
        <v>8199</v>
      </c>
      <c r="H10" s="310">
        <v>4251</v>
      </c>
      <c r="I10" s="310">
        <v>3948</v>
      </c>
      <c r="J10" s="311">
        <f t="shared" si="1"/>
        <v>6.359116750560369</v>
      </c>
      <c r="K10" s="312"/>
    </row>
    <row r="11" spans="1:11" ht="27.75" customHeight="1">
      <c r="A11" s="171" t="s">
        <v>511</v>
      </c>
      <c r="B11" s="307">
        <v>3618</v>
      </c>
      <c r="C11" s="308">
        <v>5237</v>
      </c>
      <c r="D11" s="309">
        <v>8166</v>
      </c>
      <c r="E11" s="310">
        <v>10113</v>
      </c>
      <c r="F11" s="310">
        <v>9512</v>
      </c>
      <c r="G11" s="104">
        <f t="shared" si="2"/>
        <v>10268</v>
      </c>
      <c r="H11" s="310">
        <v>5268</v>
      </c>
      <c r="I11" s="310">
        <v>5000</v>
      </c>
      <c r="J11" s="311">
        <f t="shared" si="1"/>
        <v>7.963826173283799</v>
      </c>
      <c r="K11" s="312"/>
    </row>
    <row r="12" spans="1:11" ht="27.75" customHeight="1">
      <c r="A12" s="171" t="s">
        <v>512</v>
      </c>
      <c r="B12" s="307">
        <v>2977</v>
      </c>
      <c r="C12" s="308">
        <v>4170</v>
      </c>
      <c r="D12" s="309">
        <v>6771</v>
      </c>
      <c r="E12" s="310">
        <v>7719</v>
      </c>
      <c r="F12" s="310">
        <v>9559</v>
      </c>
      <c r="G12" s="104">
        <f t="shared" si="2"/>
        <v>9972</v>
      </c>
      <c r="H12" s="310">
        <v>5128</v>
      </c>
      <c r="I12" s="310">
        <v>4844</v>
      </c>
      <c r="J12" s="311">
        <f t="shared" si="1"/>
        <v>7.734249571482864</v>
      </c>
      <c r="K12" s="312"/>
    </row>
    <row r="13" spans="1:11" ht="27.75" customHeight="1">
      <c r="A13" s="171" t="s">
        <v>513</v>
      </c>
      <c r="B13" s="307">
        <v>2642</v>
      </c>
      <c r="C13" s="308">
        <v>3685</v>
      </c>
      <c r="D13" s="309">
        <v>6095</v>
      </c>
      <c r="E13" s="310">
        <v>6347</v>
      </c>
      <c r="F13" s="310">
        <v>7416</v>
      </c>
      <c r="G13" s="104">
        <f t="shared" si="2"/>
        <v>10705</v>
      </c>
      <c r="H13" s="310">
        <v>5561</v>
      </c>
      <c r="I13" s="310">
        <v>5144</v>
      </c>
      <c r="J13" s="311">
        <f t="shared" si="1"/>
        <v>8.30276189959126</v>
      </c>
      <c r="K13" s="312"/>
    </row>
    <row r="14" spans="1:11" ht="27.75" customHeight="1">
      <c r="A14" s="171" t="s">
        <v>514</v>
      </c>
      <c r="B14" s="307">
        <v>2505</v>
      </c>
      <c r="C14" s="308">
        <v>3530</v>
      </c>
      <c r="D14" s="309">
        <v>7224</v>
      </c>
      <c r="E14" s="310">
        <v>5982</v>
      </c>
      <c r="F14" s="310">
        <v>6269</v>
      </c>
      <c r="G14" s="104">
        <f t="shared" si="2"/>
        <v>8758</v>
      </c>
      <c r="H14" s="310">
        <v>4549</v>
      </c>
      <c r="I14" s="310">
        <v>4209</v>
      </c>
      <c r="J14" s="311">
        <f t="shared" si="1"/>
        <v>6.792675265447946</v>
      </c>
      <c r="K14" s="312"/>
    </row>
    <row r="15" spans="1:11" ht="27.75" customHeight="1">
      <c r="A15" s="171" t="s">
        <v>515</v>
      </c>
      <c r="B15" s="307">
        <v>2248</v>
      </c>
      <c r="C15" s="308">
        <v>3271</v>
      </c>
      <c r="D15" s="309">
        <v>7778</v>
      </c>
      <c r="E15" s="310">
        <v>7141</v>
      </c>
      <c r="F15" s="310">
        <v>5910</v>
      </c>
      <c r="G15" s="104">
        <f t="shared" si="2"/>
        <v>7627</v>
      </c>
      <c r="H15" s="310">
        <v>3912</v>
      </c>
      <c r="I15" s="310">
        <v>3715</v>
      </c>
      <c r="J15" s="311">
        <f t="shared" si="1"/>
        <v>5.915475479512615</v>
      </c>
      <c r="K15" s="312"/>
    </row>
    <row r="16" spans="1:11" ht="27.75" customHeight="1">
      <c r="A16" s="171" t="s">
        <v>516</v>
      </c>
      <c r="B16" s="307">
        <v>2112</v>
      </c>
      <c r="C16" s="308">
        <v>2640</v>
      </c>
      <c r="D16" s="309">
        <v>5729</v>
      </c>
      <c r="E16" s="310">
        <v>7701</v>
      </c>
      <c r="F16" s="310">
        <v>7113</v>
      </c>
      <c r="G16" s="104">
        <f t="shared" si="2"/>
        <v>7526</v>
      </c>
      <c r="H16" s="310">
        <v>3816</v>
      </c>
      <c r="I16" s="310">
        <v>3710</v>
      </c>
      <c r="J16" s="311">
        <f t="shared" si="1"/>
        <v>5.837140220114323</v>
      </c>
      <c r="K16" s="312"/>
    </row>
    <row r="17" spans="1:11" ht="27.75" customHeight="1">
      <c r="A17" s="171" t="s">
        <v>517</v>
      </c>
      <c r="B17" s="307">
        <v>1747</v>
      </c>
      <c r="C17" s="308">
        <v>2296</v>
      </c>
      <c r="D17" s="309">
        <v>4668</v>
      </c>
      <c r="E17" s="310">
        <v>5700</v>
      </c>
      <c r="F17" s="310">
        <v>7586</v>
      </c>
      <c r="G17" s="104">
        <f t="shared" si="2"/>
        <v>8876</v>
      </c>
      <c r="H17" s="310">
        <v>4604</v>
      </c>
      <c r="I17" s="310">
        <v>4272</v>
      </c>
      <c r="J17" s="311">
        <f t="shared" si="1"/>
        <v>6.884195667517237</v>
      </c>
      <c r="K17" s="312"/>
    </row>
    <row r="18" spans="1:11" ht="27.75" customHeight="1">
      <c r="A18" s="171" t="s">
        <v>518</v>
      </c>
      <c r="B18" s="307">
        <v>1444</v>
      </c>
      <c r="C18" s="308">
        <v>1994</v>
      </c>
      <c r="D18" s="309">
        <v>3963</v>
      </c>
      <c r="E18" s="310">
        <v>4574</v>
      </c>
      <c r="F18" s="310">
        <v>5596</v>
      </c>
      <c r="G18" s="104">
        <f t="shared" si="2"/>
        <v>9278</v>
      </c>
      <c r="H18" s="310">
        <v>4795</v>
      </c>
      <c r="I18" s="310">
        <v>4483</v>
      </c>
      <c r="J18" s="311">
        <f t="shared" si="1"/>
        <v>7.195985511854995</v>
      </c>
      <c r="K18" s="312"/>
    </row>
    <row r="19" spans="1:11" ht="27.75" customHeight="1">
      <c r="A19" s="171" t="s">
        <v>519</v>
      </c>
      <c r="B19" s="307">
        <v>1284</v>
      </c>
      <c r="C19" s="308">
        <v>1628</v>
      </c>
      <c r="D19" s="309">
        <v>3345</v>
      </c>
      <c r="E19" s="310">
        <v>3759</v>
      </c>
      <c r="F19" s="310">
        <v>4367</v>
      </c>
      <c r="G19" s="104">
        <f t="shared" si="2"/>
        <v>6691</v>
      </c>
      <c r="H19" s="310">
        <v>3384</v>
      </c>
      <c r="I19" s="310">
        <v>3307</v>
      </c>
      <c r="J19" s="311">
        <f t="shared" si="1"/>
        <v>5.189517035979928</v>
      </c>
      <c r="K19" s="312"/>
    </row>
    <row r="20" spans="1:11" ht="27.75" customHeight="1">
      <c r="A20" s="171" t="s">
        <v>520</v>
      </c>
      <c r="B20" s="307">
        <v>716</v>
      </c>
      <c r="C20" s="308">
        <v>1271</v>
      </c>
      <c r="D20" s="309">
        <v>2469</v>
      </c>
      <c r="E20" s="310">
        <v>3114</v>
      </c>
      <c r="F20" s="310">
        <v>3527</v>
      </c>
      <c r="G20" s="104">
        <f t="shared" si="2"/>
        <v>5350</v>
      </c>
      <c r="H20" s="310">
        <v>2565</v>
      </c>
      <c r="I20" s="310">
        <v>2785</v>
      </c>
      <c r="J20" s="311">
        <f t="shared" si="1"/>
        <v>4.149441958226366</v>
      </c>
      <c r="K20" s="312"/>
    </row>
    <row r="21" spans="1:11" ht="27.75" customHeight="1">
      <c r="A21" s="171" t="s">
        <v>521</v>
      </c>
      <c r="B21" s="307">
        <v>521</v>
      </c>
      <c r="C21" s="308">
        <v>815</v>
      </c>
      <c r="D21" s="309">
        <v>1870</v>
      </c>
      <c r="E21" s="310">
        <v>2229</v>
      </c>
      <c r="F21" s="310">
        <v>2805</v>
      </c>
      <c r="G21" s="104">
        <f t="shared" si="2"/>
        <v>4306</v>
      </c>
      <c r="H21" s="310">
        <v>1905</v>
      </c>
      <c r="I21" s="310">
        <v>2401</v>
      </c>
      <c r="J21" s="311">
        <f t="shared" si="1"/>
        <v>3.339719078901445</v>
      </c>
      <c r="K21" s="312"/>
    </row>
    <row r="22" spans="1:11" ht="27.75" customHeight="1">
      <c r="A22" s="171" t="s">
        <v>522</v>
      </c>
      <c r="B22" s="307">
        <v>214</v>
      </c>
      <c r="C22" s="308">
        <v>420</v>
      </c>
      <c r="D22" s="309">
        <v>1239</v>
      </c>
      <c r="E22" s="310">
        <v>1490</v>
      </c>
      <c r="F22" s="310">
        <v>1840</v>
      </c>
      <c r="G22" s="104">
        <f t="shared" si="2"/>
        <v>3350</v>
      </c>
      <c r="H22" s="310">
        <v>1238</v>
      </c>
      <c r="I22" s="310">
        <v>2112</v>
      </c>
      <c r="J22" s="311">
        <f t="shared" si="1"/>
        <v>2.59824870281464</v>
      </c>
      <c r="K22" s="312"/>
    </row>
    <row r="23" spans="1:11" ht="27.75" customHeight="1">
      <c r="A23" s="171" t="s">
        <v>523</v>
      </c>
      <c r="B23" s="307">
        <v>60</v>
      </c>
      <c r="C23" s="308">
        <v>180</v>
      </c>
      <c r="D23" s="309">
        <v>608</v>
      </c>
      <c r="E23" s="310">
        <v>820</v>
      </c>
      <c r="F23" s="310">
        <v>1079</v>
      </c>
      <c r="G23" s="104">
        <f t="shared" si="2"/>
        <v>1908</v>
      </c>
      <c r="H23" s="310">
        <v>554</v>
      </c>
      <c r="I23" s="310">
        <v>1354</v>
      </c>
      <c r="J23" s="311">
        <f t="shared" si="1"/>
        <v>1.4798383656627863</v>
      </c>
      <c r="K23" s="312"/>
    </row>
    <row r="24" spans="1:11" ht="27.75" customHeight="1">
      <c r="A24" s="171" t="s">
        <v>524</v>
      </c>
      <c r="B24" s="307">
        <v>13</v>
      </c>
      <c r="C24" s="308">
        <v>41</v>
      </c>
      <c r="D24" s="309">
        <v>222</v>
      </c>
      <c r="E24" s="310">
        <v>369</v>
      </c>
      <c r="F24" s="310">
        <v>529</v>
      </c>
      <c r="G24" s="104">
        <f t="shared" si="2"/>
        <v>1069</v>
      </c>
      <c r="H24" s="310">
        <v>246</v>
      </c>
      <c r="I24" s="310">
        <v>823</v>
      </c>
      <c r="J24" s="311">
        <f t="shared" si="1"/>
        <v>0.8291127950175673</v>
      </c>
      <c r="K24" s="312"/>
    </row>
    <row r="25" spans="1:11" ht="27.75" customHeight="1">
      <c r="A25" s="313" t="s">
        <v>295</v>
      </c>
      <c r="B25" s="314">
        <v>0</v>
      </c>
      <c r="C25" s="315">
        <v>3</v>
      </c>
      <c r="D25" s="316">
        <v>20</v>
      </c>
      <c r="E25" s="317">
        <v>96</v>
      </c>
      <c r="F25" s="315">
        <v>0</v>
      </c>
      <c r="G25" s="102">
        <f t="shared" si="2"/>
        <v>1021</v>
      </c>
      <c r="H25" s="315">
        <v>585</v>
      </c>
      <c r="I25" s="315">
        <v>436</v>
      </c>
      <c r="J25" s="318">
        <f t="shared" si="1"/>
        <v>0.7918841568876858</v>
      </c>
      <c r="K25" s="312"/>
    </row>
    <row r="26" spans="1:11" ht="27.75" customHeight="1">
      <c r="A26" s="319" t="s">
        <v>525</v>
      </c>
      <c r="B26" s="307">
        <f aca="true" t="shared" si="3" ref="B26:I26">SUM(B6:B8)</f>
        <v>14678</v>
      </c>
      <c r="C26" s="320">
        <f t="shared" si="3"/>
        <v>12135</v>
      </c>
      <c r="D26" s="320">
        <f t="shared" si="3"/>
        <v>15887</v>
      </c>
      <c r="E26" s="320">
        <f t="shared" si="3"/>
        <v>14781</v>
      </c>
      <c r="F26" s="320">
        <f t="shared" si="3"/>
        <v>14629</v>
      </c>
      <c r="G26" s="96">
        <f t="shared" si="3"/>
        <v>18127</v>
      </c>
      <c r="H26" s="320">
        <f t="shared" si="3"/>
        <v>9397</v>
      </c>
      <c r="I26" s="320">
        <f t="shared" si="3"/>
        <v>8730</v>
      </c>
      <c r="J26" s="311">
        <f t="shared" si="1"/>
        <v>14.059240070424172</v>
      </c>
      <c r="K26" s="312"/>
    </row>
    <row r="27" spans="1:11" ht="27.75" customHeight="1">
      <c r="A27" s="319" t="s">
        <v>526</v>
      </c>
      <c r="B27" s="307">
        <f aca="true" t="shared" si="4" ref="B27:I27">SUM(B9:B18)</f>
        <v>27483</v>
      </c>
      <c r="C27" s="320">
        <f t="shared" si="4"/>
        <v>34422</v>
      </c>
      <c r="D27" s="320">
        <f t="shared" si="4"/>
        <v>65810</v>
      </c>
      <c r="E27" s="320">
        <f t="shared" si="4"/>
        <v>69046</v>
      </c>
      <c r="F27" s="320">
        <f t="shared" si="4"/>
        <v>71941</v>
      </c>
      <c r="G27" s="101">
        <f t="shared" si="4"/>
        <v>87111</v>
      </c>
      <c r="H27" s="320">
        <f t="shared" si="4"/>
        <v>44978</v>
      </c>
      <c r="I27" s="320">
        <f t="shared" si="4"/>
        <v>42133</v>
      </c>
      <c r="J27" s="311">
        <f t="shared" si="1"/>
        <v>67.5629978360854</v>
      </c>
      <c r="K27" s="312"/>
    </row>
    <row r="28" spans="1:11" ht="27.75" customHeight="1">
      <c r="A28" s="319" t="s">
        <v>527</v>
      </c>
      <c r="B28" s="307">
        <f aca="true" t="shared" si="5" ref="B28:I28">SUM(B19:B24)</f>
        <v>2808</v>
      </c>
      <c r="C28" s="320">
        <f t="shared" si="5"/>
        <v>4355</v>
      </c>
      <c r="D28" s="320">
        <f t="shared" si="5"/>
        <v>9753</v>
      </c>
      <c r="E28" s="320">
        <f t="shared" si="5"/>
        <v>11781</v>
      </c>
      <c r="F28" s="320">
        <f t="shared" si="5"/>
        <v>14147</v>
      </c>
      <c r="G28" s="101">
        <f t="shared" si="5"/>
        <v>22674</v>
      </c>
      <c r="H28" s="320">
        <f t="shared" si="5"/>
        <v>9892</v>
      </c>
      <c r="I28" s="320">
        <f t="shared" si="5"/>
        <v>12782</v>
      </c>
      <c r="J28" s="311">
        <f t="shared" si="1"/>
        <v>17.58587793660273</v>
      </c>
      <c r="K28" s="312"/>
    </row>
    <row r="29" spans="1:11" ht="27.75" customHeight="1">
      <c r="A29" s="313" t="s">
        <v>295</v>
      </c>
      <c r="B29" s="314">
        <f aca="true" t="shared" si="6" ref="B29:I29">B25</f>
        <v>0</v>
      </c>
      <c r="C29" s="315">
        <f t="shared" si="6"/>
        <v>3</v>
      </c>
      <c r="D29" s="316">
        <f t="shared" si="6"/>
        <v>20</v>
      </c>
      <c r="E29" s="317">
        <f t="shared" si="6"/>
        <v>96</v>
      </c>
      <c r="F29" s="315">
        <f t="shared" si="6"/>
        <v>0</v>
      </c>
      <c r="G29" s="102">
        <f t="shared" si="6"/>
        <v>1021</v>
      </c>
      <c r="H29" s="315">
        <f t="shared" si="6"/>
        <v>585</v>
      </c>
      <c r="I29" s="315">
        <f t="shared" si="6"/>
        <v>436</v>
      </c>
      <c r="J29" s="318">
        <f t="shared" si="1"/>
        <v>0.7918841568876858</v>
      </c>
      <c r="K29" s="312"/>
    </row>
    <row r="30" spans="9:10" ht="16.5" customHeight="1">
      <c r="I30" s="485" t="s">
        <v>292</v>
      </c>
      <c r="J30" s="485"/>
    </row>
  </sheetData>
  <sheetProtection/>
  <mergeCells count="9">
    <mergeCell ref="A1:J1"/>
    <mergeCell ref="F3:F4"/>
    <mergeCell ref="I30:J30"/>
    <mergeCell ref="A3:A4"/>
    <mergeCell ref="B3:B4"/>
    <mergeCell ref="C3:C4"/>
    <mergeCell ref="D3:D4"/>
    <mergeCell ref="G3:J3"/>
    <mergeCell ref="E3:E4"/>
  </mergeCells>
  <printOptions/>
  <pageMargins left="0.7874015748031497" right="0.7874015748031497" top="0.5905511811023623" bottom="0.5905511811023623" header="0.5118110236220472" footer="0"/>
  <pageSetup horizontalDpi="300" verticalDpi="300" orientation="portrait" paperSize="9" r:id="rId1"/>
  <headerFooter alignWithMargins="0">
    <oddFooter>&amp;C&amp;12-26-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3.625" style="170" customWidth="1"/>
    <col min="2" max="2" width="15.125" style="170" customWidth="1"/>
    <col min="3" max="3" width="6.75390625" style="170" customWidth="1"/>
    <col min="4" max="4" width="5.25390625" style="170" customWidth="1"/>
    <col min="5" max="5" width="3.625" style="170" customWidth="1"/>
    <col min="6" max="6" width="15.125" style="170" customWidth="1"/>
    <col min="7" max="7" width="6.75390625" style="170" customWidth="1"/>
    <col min="8" max="8" width="5.25390625" style="170" customWidth="1"/>
    <col min="9" max="9" width="3.625" style="170" customWidth="1"/>
    <col min="10" max="10" width="15.125" style="170" customWidth="1"/>
    <col min="11" max="11" width="6.75390625" style="170" customWidth="1"/>
    <col min="12" max="16384" width="9.00390625" style="170" customWidth="1"/>
  </cols>
  <sheetData>
    <row r="1" spans="1:11" ht="24">
      <c r="A1" s="482" t="s">
        <v>296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spans="1:11" ht="16.5" customHeight="1">
      <c r="A2" s="434" t="s">
        <v>532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</row>
    <row r="3" spans="1:11" ht="13.5">
      <c r="A3" s="171"/>
      <c r="B3" s="171"/>
      <c r="C3" s="171"/>
      <c r="D3" s="171"/>
      <c r="E3" s="171"/>
      <c r="F3" s="171"/>
      <c r="G3" s="171"/>
      <c r="I3" s="171"/>
      <c r="J3" s="171"/>
      <c r="K3" s="171"/>
    </row>
    <row r="4" spans="1:11" ht="13.5">
      <c r="A4" s="171"/>
      <c r="B4" s="171"/>
      <c r="C4" s="171"/>
      <c r="D4" s="171"/>
      <c r="E4" s="171"/>
      <c r="F4" s="171"/>
      <c r="G4" s="171"/>
      <c r="I4" s="171"/>
      <c r="J4" s="171"/>
      <c r="K4" s="171"/>
    </row>
    <row r="5" spans="1:11" ht="13.5">
      <c r="A5" s="171"/>
      <c r="B5" s="171"/>
      <c r="C5" s="171"/>
      <c r="D5" s="171"/>
      <c r="E5" s="171"/>
      <c r="F5" s="171"/>
      <c r="G5" s="171"/>
      <c r="H5" s="301"/>
      <c r="I5" s="171"/>
      <c r="J5" s="171"/>
      <c r="K5" s="171"/>
    </row>
    <row r="6" spans="1:11" ht="13.5">
      <c r="A6" s="171"/>
      <c r="B6" s="171"/>
      <c r="C6" s="171"/>
      <c r="D6" s="171"/>
      <c r="E6" s="171"/>
      <c r="F6" s="171"/>
      <c r="G6" s="171"/>
      <c r="H6" s="301"/>
      <c r="I6" s="171"/>
      <c r="J6" s="171"/>
      <c r="K6" s="171"/>
    </row>
    <row r="7" spans="1:11" ht="13.5">
      <c r="A7" s="171"/>
      <c r="B7" s="171"/>
      <c r="C7" s="171"/>
      <c r="D7" s="171"/>
      <c r="E7" s="171"/>
      <c r="F7" s="171"/>
      <c r="G7" s="171"/>
      <c r="H7" s="301"/>
      <c r="I7" s="171"/>
      <c r="J7" s="171"/>
      <c r="K7" s="171"/>
    </row>
    <row r="8" spans="1:11" ht="13.5">
      <c r="A8" s="171"/>
      <c r="B8" s="171"/>
      <c r="C8" s="171"/>
      <c r="D8" s="171"/>
      <c r="E8" s="171"/>
      <c r="F8" s="171"/>
      <c r="G8" s="171"/>
      <c r="H8" s="301"/>
      <c r="I8" s="171"/>
      <c r="J8" s="171"/>
      <c r="K8" s="171"/>
    </row>
    <row r="9" spans="1:11" ht="13.5">
      <c r="A9" s="171"/>
      <c r="B9" s="171"/>
      <c r="C9" s="171"/>
      <c r="D9" s="171"/>
      <c r="E9" s="171"/>
      <c r="F9" s="171"/>
      <c r="G9" s="171"/>
      <c r="H9" s="301"/>
      <c r="I9" s="171"/>
      <c r="J9" s="171"/>
      <c r="K9" s="171"/>
    </row>
    <row r="10" spans="1:11" ht="13.5">
      <c r="A10" s="171"/>
      <c r="B10" s="171"/>
      <c r="C10" s="171"/>
      <c r="D10" s="171"/>
      <c r="E10" s="171"/>
      <c r="F10" s="171"/>
      <c r="G10" s="171"/>
      <c r="H10" s="301"/>
      <c r="I10" s="171"/>
      <c r="J10" s="171"/>
      <c r="K10" s="171"/>
    </row>
    <row r="11" spans="1:11" ht="13.5">
      <c r="A11" s="171"/>
      <c r="B11" s="171"/>
      <c r="C11" s="171"/>
      <c r="D11" s="171"/>
      <c r="E11" s="171"/>
      <c r="F11" s="171"/>
      <c r="G11" s="171"/>
      <c r="H11" s="301"/>
      <c r="I11" s="171"/>
      <c r="J11" s="171"/>
      <c r="K11" s="171"/>
    </row>
    <row r="12" spans="1:11" ht="13.5">
      <c r="A12" s="171"/>
      <c r="B12" s="171"/>
      <c r="C12" s="171"/>
      <c r="D12" s="171"/>
      <c r="E12" s="171"/>
      <c r="F12" s="171"/>
      <c r="G12" s="171"/>
      <c r="H12" s="301"/>
      <c r="I12" s="171"/>
      <c r="J12" s="171"/>
      <c r="K12" s="171"/>
    </row>
    <row r="13" spans="1:11" ht="13.5">
      <c r="A13" s="171"/>
      <c r="B13" s="171"/>
      <c r="C13" s="171"/>
      <c r="D13" s="171"/>
      <c r="E13" s="171"/>
      <c r="F13" s="171"/>
      <c r="G13" s="171"/>
      <c r="H13" s="301"/>
      <c r="I13" s="171"/>
      <c r="J13" s="171"/>
      <c r="K13" s="171"/>
    </row>
    <row r="14" spans="1:11" ht="13.5">
      <c r="A14" s="171"/>
      <c r="B14" s="171"/>
      <c r="C14" s="171"/>
      <c r="D14" s="171"/>
      <c r="E14" s="171"/>
      <c r="F14" s="171"/>
      <c r="G14" s="171"/>
      <c r="H14" s="301"/>
      <c r="I14" s="171"/>
      <c r="J14" s="171"/>
      <c r="K14" s="171"/>
    </row>
    <row r="15" spans="1:11" ht="13.5">
      <c r="A15" s="171"/>
      <c r="B15" s="171"/>
      <c r="C15" s="171"/>
      <c r="D15" s="171"/>
      <c r="E15" s="171"/>
      <c r="F15" s="171"/>
      <c r="G15" s="171"/>
      <c r="H15" s="301"/>
      <c r="I15" s="171"/>
      <c r="J15" s="171"/>
      <c r="K15" s="171"/>
    </row>
    <row r="16" spans="1:11" ht="13.5">
      <c r="A16" s="171"/>
      <c r="B16" s="171"/>
      <c r="C16" s="171"/>
      <c r="D16" s="171"/>
      <c r="E16" s="171"/>
      <c r="F16" s="171"/>
      <c r="G16" s="171"/>
      <c r="I16" s="171"/>
      <c r="J16" s="171"/>
      <c r="K16" s="171"/>
    </row>
    <row r="17" spans="1:11" ht="13.5">
      <c r="A17" s="171"/>
      <c r="B17" s="171"/>
      <c r="C17" s="171"/>
      <c r="D17" s="171"/>
      <c r="E17" s="171"/>
      <c r="F17" s="171"/>
      <c r="G17" s="171"/>
      <c r="I17" s="171"/>
      <c r="J17" s="171"/>
      <c r="K17" s="171"/>
    </row>
    <row r="18" spans="1:11" ht="13.5">
      <c r="A18" s="171"/>
      <c r="B18" s="171"/>
      <c r="C18" s="171"/>
      <c r="D18" s="171"/>
      <c r="E18" s="171"/>
      <c r="F18" s="171"/>
      <c r="G18" s="171"/>
      <c r="I18" s="171"/>
      <c r="J18" s="171"/>
      <c r="K18" s="171"/>
    </row>
    <row r="19" spans="1:11" ht="13.5">
      <c r="A19" s="171"/>
      <c r="B19" s="171"/>
      <c r="C19" s="171"/>
      <c r="D19" s="171"/>
      <c r="E19" s="171"/>
      <c r="F19" s="171"/>
      <c r="G19" s="171"/>
      <c r="H19" s="301"/>
      <c r="I19" s="171"/>
      <c r="J19" s="171"/>
      <c r="K19" s="171"/>
    </row>
    <row r="20" spans="1:11" ht="13.5">
      <c r="A20" s="171"/>
      <c r="B20" s="171"/>
      <c r="C20" s="171"/>
      <c r="D20" s="171"/>
      <c r="E20" s="171"/>
      <c r="F20" s="171"/>
      <c r="G20" s="171"/>
      <c r="H20" s="301"/>
      <c r="I20" s="171"/>
      <c r="J20" s="171"/>
      <c r="K20" s="171"/>
    </row>
    <row r="21" spans="1:11" ht="13.5">
      <c r="A21" s="171"/>
      <c r="B21" s="171"/>
      <c r="C21" s="171"/>
      <c r="D21" s="171"/>
      <c r="E21" s="171"/>
      <c r="F21" s="171"/>
      <c r="G21" s="171"/>
      <c r="H21" s="301"/>
      <c r="I21" s="171"/>
      <c r="J21" s="171"/>
      <c r="K21" s="171"/>
    </row>
    <row r="22" spans="1:11" ht="13.5">
      <c r="A22" s="171"/>
      <c r="B22" s="171"/>
      <c r="C22" s="171"/>
      <c r="D22" s="171"/>
      <c r="E22" s="171"/>
      <c r="F22" s="171"/>
      <c r="G22" s="171"/>
      <c r="H22" s="301"/>
      <c r="I22" s="171"/>
      <c r="J22" s="171"/>
      <c r="K22" s="171"/>
    </row>
    <row r="23" spans="1:11" ht="13.5">
      <c r="A23" s="171"/>
      <c r="B23" s="171"/>
      <c r="C23" s="171"/>
      <c r="D23" s="171"/>
      <c r="E23" s="171"/>
      <c r="F23" s="171"/>
      <c r="G23" s="171"/>
      <c r="H23" s="301"/>
      <c r="I23" s="171"/>
      <c r="J23" s="171"/>
      <c r="K23" s="171"/>
    </row>
    <row r="24" spans="1:11" ht="13.5">
      <c r="A24" s="171"/>
      <c r="B24" s="171"/>
      <c r="C24" s="171"/>
      <c r="D24" s="171"/>
      <c r="E24" s="171"/>
      <c r="F24" s="171"/>
      <c r="G24" s="171"/>
      <c r="H24" s="301"/>
      <c r="I24" s="171"/>
      <c r="J24" s="171"/>
      <c r="K24" s="171"/>
    </row>
    <row r="25" spans="1:11" ht="13.5">
      <c r="A25" s="171"/>
      <c r="B25" s="171"/>
      <c r="C25" s="171"/>
      <c r="D25" s="171"/>
      <c r="E25" s="171"/>
      <c r="F25" s="171"/>
      <c r="G25" s="171"/>
      <c r="H25" s="301"/>
      <c r="I25" s="171"/>
      <c r="J25" s="171"/>
      <c r="K25" s="171"/>
    </row>
    <row r="26" spans="1:11" ht="13.5">
      <c r="A26" s="171"/>
      <c r="B26" s="171"/>
      <c r="C26" s="171"/>
      <c r="D26" s="171"/>
      <c r="E26" s="171"/>
      <c r="F26" s="171"/>
      <c r="G26" s="171"/>
      <c r="H26" s="301"/>
      <c r="I26" s="171"/>
      <c r="J26" s="79" t="s">
        <v>639</v>
      </c>
      <c r="K26" s="171"/>
    </row>
    <row r="27" spans="1:11" ht="13.5">
      <c r="A27" s="171"/>
      <c r="B27" s="171"/>
      <c r="C27" s="171"/>
      <c r="D27" s="171"/>
      <c r="E27" s="171"/>
      <c r="F27" s="171"/>
      <c r="G27" s="171"/>
      <c r="H27" s="301"/>
      <c r="I27" s="171"/>
      <c r="J27" s="171"/>
      <c r="K27" s="171"/>
    </row>
    <row r="28" spans="1:11" ht="13.5">
      <c r="A28" s="171"/>
      <c r="C28" s="171"/>
      <c r="D28" s="171"/>
      <c r="E28" s="171"/>
      <c r="F28" s="171"/>
      <c r="G28" s="171"/>
      <c r="H28" s="301"/>
      <c r="I28" s="171"/>
      <c r="J28" s="171"/>
      <c r="K28" s="171"/>
    </row>
    <row r="29" ht="27" customHeight="1"/>
    <row r="30" spans="1:11" ht="17.25">
      <c r="A30" s="60" t="s">
        <v>297</v>
      </c>
      <c r="B30" s="302"/>
      <c r="C30" s="302"/>
      <c r="D30" s="302"/>
      <c r="E30" s="302"/>
      <c r="F30" s="302"/>
      <c r="G30" s="302"/>
      <c r="I30" s="302"/>
      <c r="J30" s="302"/>
      <c r="K30" s="302"/>
    </row>
    <row r="31" spans="1:11" ht="13.5">
      <c r="A31" s="123"/>
      <c r="B31" s="123" t="s">
        <v>625</v>
      </c>
      <c r="C31" s="123"/>
      <c r="E31" s="123"/>
      <c r="F31" s="123" t="s">
        <v>298</v>
      </c>
      <c r="G31" s="123"/>
      <c r="H31" s="123"/>
      <c r="I31" s="123"/>
      <c r="J31" s="123" t="s">
        <v>537</v>
      </c>
      <c r="K31" s="123"/>
    </row>
    <row r="32" spans="1:11" ht="13.5">
      <c r="A32" s="123">
        <v>1</v>
      </c>
      <c r="B32" s="303" t="s">
        <v>628</v>
      </c>
      <c r="C32" s="301">
        <v>7586</v>
      </c>
      <c r="E32" s="123">
        <v>1</v>
      </c>
      <c r="F32" s="303" t="s">
        <v>299</v>
      </c>
      <c r="G32" s="301">
        <v>8065</v>
      </c>
      <c r="H32" s="123"/>
      <c r="I32" s="123">
        <v>1</v>
      </c>
      <c r="J32" s="303" t="s">
        <v>484</v>
      </c>
      <c r="K32" s="301">
        <v>7563</v>
      </c>
    </row>
    <row r="33" spans="1:11" ht="13.5">
      <c r="A33" s="123">
        <v>2</v>
      </c>
      <c r="B33" s="303" t="s">
        <v>629</v>
      </c>
      <c r="C33" s="301">
        <v>5360</v>
      </c>
      <c r="E33" s="123">
        <v>2</v>
      </c>
      <c r="F33" s="303" t="s">
        <v>300</v>
      </c>
      <c r="G33" s="301">
        <v>5422</v>
      </c>
      <c r="H33" s="123"/>
      <c r="I33" s="123">
        <v>2</v>
      </c>
      <c r="J33" s="303" t="s">
        <v>318</v>
      </c>
      <c r="K33" s="301">
        <v>5348</v>
      </c>
    </row>
    <row r="34" spans="1:11" ht="13.5">
      <c r="A34" s="123">
        <v>3</v>
      </c>
      <c r="B34" s="303" t="s">
        <v>626</v>
      </c>
      <c r="C34" s="301">
        <v>3789</v>
      </c>
      <c r="E34" s="123">
        <v>3</v>
      </c>
      <c r="F34" s="303" t="s">
        <v>302</v>
      </c>
      <c r="G34" s="301">
        <v>3810</v>
      </c>
      <c r="H34" s="123"/>
      <c r="I34" s="123">
        <v>3</v>
      </c>
      <c r="J34" s="303" t="s">
        <v>313</v>
      </c>
      <c r="K34" s="301">
        <v>5032</v>
      </c>
    </row>
    <row r="35" spans="1:11" ht="13.5">
      <c r="A35" s="123">
        <v>4</v>
      </c>
      <c r="B35" s="303" t="s">
        <v>627</v>
      </c>
      <c r="C35" s="301">
        <v>3759</v>
      </c>
      <c r="E35" s="123">
        <v>4</v>
      </c>
      <c r="F35" s="303" t="s">
        <v>303</v>
      </c>
      <c r="G35" s="301">
        <v>3440</v>
      </c>
      <c r="H35" s="303"/>
      <c r="I35" s="123">
        <v>4</v>
      </c>
      <c r="J35" s="303" t="s">
        <v>314</v>
      </c>
      <c r="K35" s="301">
        <v>3380</v>
      </c>
    </row>
    <row r="36" spans="1:11" ht="13.5">
      <c r="A36" s="123">
        <v>5</v>
      </c>
      <c r="B36" s="303" t="s">
        <v>635</v>
      </c>
      <c r="C36" s="301">
        <v>3256</v>
      </c>
      <c r="E36" s="123">
        <v>5</v>
      </c>
      <c r="F36" s="303" t="s">
        <v>301</v>
      </c>
      <c r="G36" s="301">
        <v>3344</v>
      </c>
      <c r="H36" s="123"/>
      <c r="I36" s="123">
        <v>5</v>
      </c>
      <c r="J36" s="303" t="s">
        <v>621</v>
      </c>
      <c r="K36" s="301">
        <v>2993</v>
      </c>
    </row>
    <row r="37" spans="1:11" ht="13.5">
      <c r="A37" s="123">
        <v>6</v>
      </c>
      <c r="B37" s="303" t="s">
        <v>636</v>
      </c>
      <c r="C37" s="301">
        <v>2590</v>
      </c>
      <c r="E37" s="123">
        <v>6</v>
      </c>
      <c r="F37" s="303" t="s">
        <v>304</v>
      </c>
      <c r="G37" s="301">
        <v>2657</v>
      </c>
      <c r="H37" s="123"/>
      <c r="I37" s="123">
        <v>6</v>
      </c>
      <c r="J37" s="303" t="s">
        <v>323</v>
      </c>
      <c r="K37" s="301">
        <v>2691</v>
      </c>
    </row>
    <row r="38" spans="1:11" ht="13.5">
      <c r="A38" s="123">
        <v>7</v>
      </c>
      <c r="B38" s="303" t="s">
        <v>631</v>
      </c>
      <c r="C38" s="301">
        <v>2346</v>
      </c>
      <c r="E38" s="123">
        <v>7</v>
      </c>
      <c r="F38" s="303" t="s">
        <v>306</v>
      </c>
      <c r="G38" s="301">
        <v>2597</v>
      </c>
      <c r="H38" s="123"/>
      <c r="I38" s="123">
        <v>7</v>
      </c>
      <c r="J38" s="303" t="s">
        <v>622</v>
      </c>
      <c r="K38" s="301">
        <v>2373</v>
      </c>
    </row>
    <row r="39" spans="1:11" ht="13.5">
      <c r="A39" s="123">
        <v>8</v>
      </c>
      <c r="B39" s="303" t="s">
        <v>634</v>
      </c>
      <c r="C39" s="301">
        <v>2170</v>
      </c>
      <c r="E39" s="123">
        <v>8</v>
      </c>
      <c r="F39" s="303" t="s">
        <v>307</v>
      </c>
      <c r="G39" s="301">
        <v>2412</v>
      </c>
      <c r="H39" s="123"/>
      <c r="I39" s="123">
        <v>8</v>
      </c>
      <c r="J39" s="303" t="s">
        <v>331</v>
      </c>
      <c r="K39" s="301">
        <v>2292</v>
      </c>
    </row>
    <row r="40" spans="1:11" ht="13.5">
      <c r="A40" s="123">
        <v>9</v>
      </c>
      <c r="B40" s="303" t="s">
        <v>637</v>
      </c>
      <c r="C40" s="301">
        <v>2027</v>
      </c>
      <c r="E40" s="123">
        <v>9</v>
      </c>
      <c r="F40" s="303" t="s">
        <v>305</v>
      </c>
      <c r="G40" s="301">
        <v>2143</v>
      </c>
      <c r="H40" s="123"/>
      <c r="I40" s="123">
        <v>9</v>
      </c>
      <c r="J40" s="303" t="s">
        <v>623</v>
      </c>
      <c r="K40" s="301">
        <v>2210</v>
      </c>
    </row>
    <row r="41" spans="1:11" ht="13.5">
      <c r="A41" s="123">
        <v>10</v>
      </c>
      <c r="B41" s="303" t="s">
        <v>638</v>
      </c>
      <c r="C41" s="301">
        <v>1525</v>
      </c>
      <c r="E41" s="123">
        <v>10</v>
      </c>
      <c r="F41" s="303" t="s">
        <v>308</v>
      </c>
      <c r="G41" s="301">
        <v>1646</v>
      </c>
      <c r="H41" s="123"/>
      <c r="I41" s="123">
        <v>10</v>
      </c>
      <c r="J41" s="303" t="s">
        <v>322</v>
      </c>
      <c r="K41" s="301">
        <v>2059</v>
      </c>
    </row>
    <row r="42" spans="1:11" ht="27" customHeight="1">
      <c r="A42" s="123"/>
      <c r="B42" s="123"/>
      <c r="C42" s="123"/>
      <c r="D42" s="123"/>
      <c r="E42" s="123"/>
      <c r="F42" s="123"/>
      <c r="G42" s="123"/>
      <c r="I42" s="123"/>
      <c r="J42" s="123"/>
      <c r="K42" s="123"/>
    </row>
    <row r="43" spans="1:11" ht="17.25">
      <c r="A43" s="60" t="s">
        <v>309</v>
      </c>
      <c r="B43" s="302"/>
      <c r="C43" s="302"/>
      <c r="D43" s="302"/>
      <c r="E43" s="302"/>
      <c r="F43" s="302"/>
      <c r="G43" s="302"/>
      <c r="I43" s="302"/>
      <c r="J43" s="302"/>
      <c r="K43" s="302"/>
    </row>
    <row r="44" spans="1:11" ht="13.5">
      <c r="A44" s="123"/>
      <c r="B44" s="123" t="s">
        <v>625</v>
      </c>
      <c r="C44" s="123"/>
      <c r="E44" s="123"/>
      <c r="F44" s="123" t="s">
        <v>298</v>
      </c>
      <c r="G44" s="123"/>
      <c r="H44" s="123"/>
      <c r="I44" s="123"/>
      <c r="J44" s="123" t="s">
        <v>537</v>
      </c>
      <c r="K44" s="123"/>
    </row>
    <row r="45" spans="1:11" ht="13.5">
      <c r="A45" s="123">
        <v>1</v>
      </c>
      <c r="B45" s="303" t="s">
        <v>626</v>
      </c>
      <c r="C45" s="301">
        <v>3481</v>
      </c>
      <c r="E45" s="123">
        <v>1</v>
      </c>
      <c r="F45" s="303" t="s">
        <v>301</v>
      </c>
      <c r="G45" s="301">
        <v>3390</v>
      </c>
      <c r="H45" s="123"/>
      <c r="I45" s="123">
        <v>1</v>
      </c>
      <c r="J45" s="303" t="s">
        <v>622</v>
      </c>
      <c r="K45" s="301">
        <v>3702</v>
      </c>
    </row>
    <row r="46" spans="1:11" ht="13.5">
      <c r="A46" s="123">
        <v>2</v>
      </c>
      <c r="B46" s="303" t="s">
        <v>627</v>
      </c>
      <c r="C46" s="301">
        <v>2753</v>
      </c>
      <c r="E46" s="123">
        <v>2</v>
      </c>
      <c r="F46" s="303" t="s">
        <v>302</v>
      </c>
      <c r="G46" s="301">
        <v>2785</v>
      </c>
      <c r="H46" s="123"/>
      <c r="I46" s="123">
        <v>2</v>
      </c>
      <c r="J46" s="303" t="s">
        <v>314</v>
      </c>
      <c r="K46" s="301">
        <v>2962</v>
      </c>
    </row>
    <row r="47" spans="1:11" ht="13.5">
      <c r="A47" s="123">
        <v>3</v>
      </c>
      <c r="B47" s="303" t="s">
        <v>628</v>
      </c>
      <c r="C47" s="301">
        <v>2071</v>
      </c>
      <c r="E47" s="123">
        <v>3</v>
      </c>
      <c r="F47" s="303" t="s">
        <v>299</v>
      </c>
      <c r="G47" s="301">
        <v>2059</v>
      </c>
      <c r="H47" s="123"/>
      <c r="I47" s="123">
        <v>3</v>
      </c>
      <c r="J47" s="303" t="s">
        <v>484</v>
      </c>
      <c r="K47" s="301">
        <v>2495</v>
      </c>
    </row>
    <row r="48" spans="1:11" ht="13.5">
      <c r="A48" s="123">
        <v>4</v>
      </c>
      <c r="B48" s="303" t="s">
        <v>629</v>
      </c>
      <c r="C48" s="301">
        <v>2004</v>
      </c>
      <c r="E48" s="123">
        <v>4</v>
      </c>
      <c r="F48" s="303" t="s">
        <v>300</v>
      </c>
      <c r="G48" s="301">
        <v>1936</v>
      </c>
      <c r="H48" s="123"/>
      <c r="I48" s="123">
        <v>4</v>
      </c>
      <c r="J48" s="303" t="s">
        <v>313</v>
      </c>
      <c r="K48" s="301">
        <v>2071</v>
      </c>
    </row>
    <row r="49" spans="1:11" ht="13.5">
      <c r="A49" s="123">
        <v>5</v>
      </c>
      <c r="B49" s="303" t="s">
        <v>630</v>
      </c>
      <c r="C49" s="301">
        <v>701</v>
      </c>
      <c r="E49" s="123">
        <v>5</v>
      </c>
      <c r="F49" s="303" t="s">
        <v>311</v>
      </c>
      <c r="G49" s="301">
        <v>1101</v>
      </c>
      <c r="H49" s="123"/>
      <c r="I49" s="123">
        <v>5</v>
      </c>
      <c r="J49" s="303" t="s">
        <v>318</v>
      </c>
      <c r="K49" s="301">
        <v>1253</v>
      </c>
    </row>
    <row r="50" spans="1:11" ht="13.5">
      <c r="A50" s="123">
        <v>6</v>
      </c>
      <c r="B50" s="303" t="s">
        <v>631</v>
      </c>
      <c r="C50" s="301">
        <v>656</v>
      </c>
      <c r="E50" s="123">
        <v>6</v>
      </c>
      <c r="F50" s="303" t="s">
        <v>310</v>
      </c>
      <c r="G50" s="301">
        <v>756</v>
      </c>
      <c r="H50" s="123"/>
      <c r="I50" s="123">
        <v>6</v>
      </c>
      <c r="J50" s="303" t="s">
        <v>315</v>
      </c>
      <c r="K50" s="301">
        <v>1193</v>
      </c>
    </row>
    <row r="51" spans="1:11" ht="13.5">
      <c r="A51" s="123">
        <v>7</v>
      </c>
      <c r="B51" s="303" t="s">
        <v>632</v>
      </c>
      <c r="C51" s="301">
        <v>572</v>
      </c>
      <c r="E51" s="123">
        <v>7</v>
      </c>
      <c r="F51" s="303" t="s">
        <v>312</v>
      </c>
      <c r="G51" s="301">
        <v>659</v>
      </c>
      <c r="H51" s="123"/>
      <c r="I51" s="123">
        <v>7</v>
      </c>
      <c r="J51" s="303" t="s">
        <v>322</v>
      </c>
      <c r="K51" s="301">
        <v>778</v>
      </c>
    </row>
    <row r="52" spans="1:11" ht="13.5">
      <c r="A52" s="123">
        <v>8</v>
      </c>
      <c r="B52" s="303" t="s">
        <v>633</v>
      </c>
      <c r="C52" s="301">
        <v>568</v>
      </c>
      <c r="E52" s="123">
        <v>8</v>
      </c>
      <c r="F52" s="303" t="s">
        <v>305</v>
      </c>
      <c r="G52" s="301">
        <v>682</v>
      </c>
      <c r="H52" s="123"/>
      <c r="I52" s="123">
        <v>8</v>
      </c>
      <c r="J52" s="303" t="s">
        <v>345</v>
      </c>
      <c r="K52" s="301">
        <v>772</v>
      </c>
    </row>
    <row r="53" spans="1:11" ht="13.5">
      <c r="A53" s="123">
        <v>9</v>
      </c>
      <c r="B53" s="303" t="s">
        <v>634</v>
      </c>
      <c r="C53" s="301">
        <v>542</v>
      </c>
      <c r="E53" s="123">
        <v>9</v>
      </c>
      <c r="F53" s="303" t="s">
        <v>307</v>
      </c>
      <c r="G53" s="301">
        <v>566</v>
      </c>
      <c r="H53" s="123"/>
      <c r="I53" s="123">
        <v>9</v>
      </c>
      <c r="J53" s="303" t="s">
        <v>331</v>
      </c>
      <c r="K53" s="301">
        <v>716</v>
      </c>
    </row>
    <row r="54" spans="1:11" ht="13.5">
      <c r="A54" s="123">
        <v>10</v>
      </c>
      <c r="B54" s="303" t="s">
        <v>635</v>
      </c>
      <c r="C54" s="301">
        <v>509</v>
      </c>
      <c r="E54" s="123">
        <v>10</v>
      </c>
      <c r="F54" s="303" t="s">
        <v>303</v>
      </c>
      <c r="G54" s="301">
        <v>509</v>
      </c>
      <c r="H54" s="123"/>
      <c r="I54" s="123">
        <v>10</v>
      </c>
      <c r="J54" s="303" t="s">
        <v>621</v>
      </c>
      <c r="K54" s="301">
        <v>562</v>
      </c>
    </row>
    <row r="55" spans="1:11" ht="27" customHeight="1">
      <c r="A55" s="123"/>
      <c r="B55" s="303"/>
      <c r="C55" s="301"/>
      <c r="D55" s="123"/>
      <c r="E55" s="123"/>
      <c r="F55" s="303"/>
      <c r="G55" s="301"/>
      <c r="I55" s="123"/>
      <c r="J55" s="303"/>
      <c r="K55" s="301"/>
    </row>
    <row r="56" spans="1:11" ht="13.5">
      <c r="A56" s="304" t="s">
        <v>624</v>
      </c>
      <c r="B56" s="123"/>
      <c r="K56" s="79" t="s">
        <v>292</v>
      </c>
    </row>
    <row r="57" ht="13.5">
      <c r="A57" s="124" t="s">
        <v>690</v>
      </c>
    </row>
  </sheetData>
  <sheetProtection/>
  <mergeCells count="2">
    <mergeCell ref="A1:K1"/>
    <mergeCell ref="A2:K2"/>
  </mergeCells>
  <printOptions/>
  <pageMargins left="0.7874015748031497" right="0.7874015748031497" top="0.5905511811023623" bottom="0.5905511811023623" header="0.5118110236220472" footer="0"/>
  <pageSetup horizontalDpi="300" verticalDpi="300" orientation="portrait" paperSize="9" r:id="rId2"/>
  <headerFooter alignWithMargins="0">
    <oddFooter>&amp;C&amp;12-27-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3.00390625" style="125" customWidth="1"/>
    <col min="2" max="2" width="5.125" style="125" customWidth="1"/>
    <col min="3" max="11" width="8.75390625" style="125" customWidth="1"/>
    <col min="12" max="16384" width="9.00390625" style="125" customWidth="1"/>
  </cols>
  <sheetData>
    <row r="1" spans="1:11" ht="24" customHeight="1">
      <c r="A1" s="449" t="s">
        <v>652</v>
      </c>
      <c r="B1" s="449"/>
      <c r="C1" s="449"/>
      <c r="D1" s="449"/>
      <c r="E1" s="449"/>
      <c r="F1" s="449"/>
      <c r="G1" s="449"/>
      <c r="H1" s="449"/>
      <c r="I1" s="449"/>
      <c r="J1" s="493"/>
      <c r="K1" s="493"/>
    </row>
    <row r="2" spans="1:10" ht="16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1" s="266" customFormat="1" ht="24" customHeight="1">
      <c r="A3" s="494" t="s">
        <v>651</v>
      </c>
      <c r="B3" s="495"/>
      <c r="C3" s="500" t="s">
        <v>650</v>
      </c>
      <c r="D3" s="501"/>
      <c r="E3" s="500" t="s">
        <v>649</v>
      </c>
      <c r="F3" s="501"/>
      <c r="G3" s="265" t="s">
        <v>648</v>
      </c>
      <c r="H3" s="504" t="s">
        <v>647</v>
      </c>
      <c r="I3" s="505"/>
      <c r="J3" s="505"/>
      <c r="K3" s="505"/>
    </row>
    <row r="4" spans="1:11" s="266" customFormat="1" ht="24" customHeight="1">
      <c r="A4" s="496"/>
      <c r="B4" s="497"/>
      <c r="C4" s="502"/>
      <c r="D4" s="503"/>
      <c r="E4" s="502"/>
      <c r="F4" s="503"/>
      <c r="G4" s="267" t="s">
        <v>646</v>
      </c>
      <c r="H4" s="506" t="s">
        <v>411</v>
      </c>
      <c r="I4" s="507"/>
      <c r="J4" s="506" t="s">
        <v>645</v>
      </c>
      <c r="K4" s="508"/>
    </row>
    <row r="5" spans="1:11" s="266" customFormat="1" ht="24" customHeight="1">
      <c r="A5" s="498"/>
      <c r="B5" s="499"/>
      <c r="C5" s="269" t="s">
        <v>537</v>
      </c>
      <c r="D5" s="269" t="s">
        <v>298</v>
      </c>
      <c r="E5" s="269" t="s">
        <v>537</v>
      </c>
      <c r="F5" s="269" t="s">
        <v>298</v>
      </c>
      <c r="G5" s="270" t="s">
        <v>537</v>
      </c>
      <c r="H5" s="267" t="s">
        <v>537</v>
      </c>
      <c r="I5" s="267" t="s">
        <v>298</v>
      </c>
      <c r="J5" s="270" t="s">
        <v>537</v>
      </c>
      <c r="K5" s="268" t="s">
        <v>298</v>
      </c>
    </row>
    <row r="6" spans="1:12" s="266" customFormat="1" ht="9" customHeight="1">
      <c r="A6" s="488"/>
      <c r="B6" s="488"/>
      <c r="C6" s="271"/>
      <c r="D6" s="272"/>
      <c r="E6" s="273"/>
      <c r="F6" s="274"/>
      <c r="G6" s="275"/>
      <c r="H6" s="276"/>
      <c r="I6" s="277"/>
      <c r="J6" s="275"/>
      <c r="K6" s="278"/>
      <c r="L6" s="279"/>
    </row>
    <row r="7" spans="1:12" s="266" customFormat="1" ht="17.25" customHeight="1">
      <c r="A7" s="280"/>
      <c r="B7" s="280"/>
      <c r="C7" s="281"/>
      <c r="D7" s="282"/>
      <c r="E7" s="283"/>
      <c r="F7" s="284"/>
      <c r="G7" s="285"/>
      <c r="H7" s="286"/>
      <c r="I7" s="287"/>
      <c r="J7" s="285"/>
      <c r="K7" s="285"/>
      <c r="L7" s="279"/>
    </row>
    <row r="8" spans="1:12" s="266" customFormat="1" ht="17.25" customHeight="1">
      <c r="A8" s="489" t="s">
        <v>644</v>
      </c>
      <c r="B8" s="490"/>
      <c r="C8" s="288">
        <v>4529333</v>
      </c>
      <c r="D8" s="289">
        <v>4342417</v>
      </c>
      <c r="E8" s="283">
        <v>633.96</v>
      </c>
      <c r="F8" s="284">
        <v>622.08</v>
      </c>
      <c r="G8" s="290">
        <v>7144.5</v>
      </c>
      <c r="H8" s="286">
        <v>72.89999999999999</v>
      </c>
      <c r="I8" s="287">
        <v>71.7</v>
      </c>
      <c r="J8" s="285">
        <v>12.3</v>
      </c>
      <c r="K8" s="285">
        <v>12.1</v>
      </c>
      <c r="L8" s="279"/>
    </row>
    <row r="9" spans="1:12" s="266" customFormat="1" ht="17.25" customHeight="1">
      <c r="A9" s="279"/>
      <c r="B9" s="280"/>
      <c r="C9" s="281"/>
      <c r="D9" s="282"/>
      <c r="E9" s="283"/>
      <c r="F9" s="284"/>
      <c r="G9" s="285"/>
      <c r="H9" s="286"/>
      <c r="I9" s="287"/>
      <c r="J9" s="285"/>
      <c r="K9" s="285"/>
      <c r="L9" s="279"/>
    </row>
    <row r="10" spans="1:12" s="266" customFormat="1" ht="17.25" customHeight="1">
      <c r="A10" s="489" t="s">
        <v>643</v>
      </c>
      <c r="B10" s="490"/>
      <c r="C10" s="281">
        <v>74379</v>
      </c>
      <c r="D10" s="282">
        <v>65479</v>
      </c>
      <c r="E10" s="283">
        <v>21.78</v>
      </c>
      <c r="F10" s="284">
        <v>21.07</v>
      </c>
      <c r="G10" s="290">
        <v>3415</v>
      </c>
      <c r="H10" s="286">
        <v>57.699999999999996</v>
      </c>
      <c r="I10" s="287">
        <v>65</v>
      </c>
      <c r="J10" s="285">
        <v>10.2</v>
      </c>
      <c r="K10" s="285">
        <v>16.1</v>
      </c>
      <c r="L10" s="279"/>
    </row>
    <row r="11" spans="1:12" s="266" customFormat="1" ht="17.25" customHeight="1">
      <c r="A11" s="280"/>
      <c r="B11" s="280" t="s">
        <v>642</v>
      </c>
      <c r="C11" s="281">
        <v>64285</v>
      </c>
      <c r="D11" s="282">
        <v>56356</v>
      </c>
      <c r="E11" s="283">
        <v>10.31</v>
      </c>
      <c r="F11" s="284">
        <v>9.59</v>
      </c>
      <c r="G11" s="290">
        <v>6235.2</v>
      </c>
      <c r="H11" s="286">
        <v>49.9</v>
      </c>
      <c r="I11" s="287">
        <v>56.00000000000001</v>
      </c>
      <c r="J11" s="285">
        <v>4.8</v>
      </c>
      <c r="K11" s="285">
        <v>7.3</v>
      </c>
      <c r="L11" s="279"/>
    </row>
    <row r="12" spans="1:12" s="266" customFormat="1" ht="17.25" customHeight="1">
      <c r="A12" s="280"/>
      <c r="B12" s="280" t="s">
        <v>641</v>
      </c>
      <c r="C12" s="281">
        <v>10094</v>
      </c>
      <c r="D12" s="282">
        <v>9123</v>
      </c>
      <c r="E12" s="283">
        <v>11.48</v>
      </c>
      <c r="F12" s="284">
        <v>11.48</v>
      </c>
      <c r="G12" s="285">
        <v>879.3</v>
      </c>
      <c r="H12" s="286">
        <v>7.8</v>
      </c>
      <c r="I12" s="287">
        <v>9.1</v>
      </c>
      <c r="J12" s="285">
        <v>5.4</v>
      </c>
      <c r="K12" s="285">
        <v>8.7</v>
      </c>
      <c r="L12" s="279"/>
    </row>
    <row r="13" spans="1:12" s="266" customFormat="1" ht="17.25" customHeight="1">
      <c r="A13" s="291"/>
      <c r="B13" s="291"/>
      <c r="C13" s="292"/>
      <c r="D13" s="293"/>
      <c r="E13" s="294"/>
      <c r="F13" s="295"/>
      <c r="G13" s="296"/>
      <c r="H13" s="297"/>
      <c r="I13" s="298"/>
      <c r="J13" s="299"/>
      <c r="K13" s="299"/>
      <c r="L13" s="279"/>
    </row>
    <row r="14" spans="1:11" ht="16.5" customHeight="1">
      <c r="A14" s="59"/>
      <c r="C14" s="126"/>
      <c r="D14" s="126"/>
      <c r="E14" s="126"/>
      <c r="F14" s="126"/>
      <c r="G14" s="126"/>
      <c r="K14" s="300" t="s">
        <v>292</v>
      </c>
    </row>
    <row r="15" spans="3:10" ht="14.25">
      <c r="C15" s="126"/>
      <c r="D15" s="126"/>
      <c r="E15" s="126"/>
      <c r="F15" s="126"/>
      <c r="G15" s="126"/>
      <c r="H15" s="491"/>
      <c r="I15" s="491"/>
      <c r="J15" s="300"/>
    </row>
    <row r="16" spans="3:10" ht="14.25">
      <c r="C16" s="126"/>
      <c r="D16" s="126"/>
      <c r="E16" s="126"/>
      <c r="F16" s="126"/>
      <c r="G16" s="126"/>
      <c r="H16" s="300"/>
      <c r="I16" s="300"/>
      <c r="J16" s="300"/>
    </row>
    <row r="17" spans="1:11" ht="14.25">
      <c r="A17" s="492" t="s">
        <v>640</v>
      </c>
      <c r="B17" s="492"/>
      <c r="C17" s="492"/>
      <c r="D17" s="492"/>
      <c r="E17" s="492"/>
      <c r="F17" s="492"/>
      <c r="G17" s="492"/>
      <c r="H17" s="492"/>
      <c r="I17" s="492"/>
      <c r="J17" s="492"/>
      <c r="K17" s="492"/>
    </row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sheetProtection/>
  <mergeCells count="12">
    <mergeCell ref="H4:I4"/>
    <mergeCell ref="J4:K4"/>
    <mergeCell ref="A6:B6"/>
    <mergeCell ref="A8:B8"/>
    <mergeCell ref="A10:B10"/>
    <mergeCell ref="H15:I15"/>
    <mergeCell ref="A17:K17"/>
    <mergeCell ref="A1:K1"/>
    <mergeCell ref="A3:B5"/>
    <mergeCell ref="C3:D4"/>
    <mergeCell ref="E3:F4"/>
    <mergeCell ref="H3:K3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2"/>
  <headerFooter alignWithMargins="0">
    <oddFooter>&amp;C&amp;12-28-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398" customWidth="1"/>
    <col min="2" max="6" width="9.00390625" style="398" customWidth="1"/>
    <col min="7" max="7" width="3.50390625" style="398" customWidth="1"/>
    <col min="8" max="8" width="9.875" style="398" customWidth="1"/>
    <col min="9" max="9" width="3.50390625" style="398" customWidth="1"/>
    <col min="10" max="10" width="2.125" style="398" customWidth="1"/>
    <col min="11" max="11" width="7.375" style="398" customWidth="1"/>
    <col min="12" max="12" width="3.50390625" style="398" customWidth="1"/>
    <col min="13" max="13" width="8.75390625" style="398" customWidth="1"/>
    <col min="14" max="16384" width="9.00390625" style="398" customWidth="1"/>
  </cols>
  <sheetData>
    <row r="1" spans="1:13" ht="24">
      <c r="A1" s="512" t="s">
        <v>458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</row>
    <row r="2" spans="1:13" ht="16.5" customHeight="1">
      <c r="A2" s="399" t="s">
        <v>350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13" ht="16.5" customHeight="1">
      <c r="A3" s="513" t="s">
        <v>697</v>
      </c>
      <c r="B3" s="509" t="s">
        <v>349</v>
      </c>
      <c r="C3" s="510"/>
      <c r="D3" s="510"/>
      <c r="E3" s="510"/>
      <c r="F3" s="511"/>
      <c r="G3" s="516">
        <v>41000</v>
      </c>
      <c r="H3" s="517"/>
      <c r="I3" s="517"/>
      <c r="J3" s="517"/>
      <c r="K3" s="517"/>
      <c r="L3" s="517"/>
      <c r="M3" s="517"/>
    </row>
    <row r="4" spans="1:13" ht="9" customHeight="1">
      <c r="A4" s="514"/>
      <c r="B4" s="518" t="s">
        <v>502</v>
      </c>
      <c r="C4" s="518">
        <v>7</v>
      </c>
      <c r="D4" s="518">
        <v>12</v>
      </c>
      <c r="E4" s="518">
        <v>17</v>
      </c>
      <c r="F4" s="518">
        <v>22</v>
      </c>
      <c r="G4" s="400"/>
      <c r="H4" s="400"/>
      <c r="I4" s="401"/>
      <c r="J4" s="400"/>
      <c r="K4" s="400"/>
      <c r="L4" s="401"/>
      <c r="M4" s="400"/>
    </row>
    <row r="5" spans="1:13" ht="40.5">
      <c r="A5" s="514"/>
      <c r="B5" s="519"/>
      <c r="C5" s="519"/>
      <c r="D5" s="519"/>
      <c r="E5" s="519"/>
      <c r="F5" s="519"/>
      <c r="G5" s="523" t="s">
        <v>348</v>
      </c>
      <c r="H5" s="402" t="s">
        <v>698</v>
      </c>
      <c r="I5" s="523" t="s">
        <v>348</v>
      </c>
      <c r="J5" s="521" t="s">
        <v>699</v>
      </c>
      <c r="K5" s="522"/>
      <c r="L5" s="523" t="s">
        <v>348</v>
      </c>
      <c r="M5" s="403" t="s">
        <v>700</v>
      </c>
    </row>
    <row r="6" spans="1:13" ht="9" customHeight="1">
      <c r="A6" s="515"/>
      <c r="B6" s="520"/>
      <c r="C6" s="520"/>
      <c r="D6" s="520"/>
      <c r="E6" s="520"/>
      <c r="F6" s="520"/>
      <c r="G6" s="524"/>
      <c r="H6" s="400"/>
      <c r="I6" s="525"/>
      <c r="J6" s="400"/>
      <c r="K6" s="400"/>
      <c r="L6" s="525"/>
      <c r="M6" s="404"/>
    </row>
    <row r="7" spans="1:13" ht="18" customHeight="1">
      <c r="A7" s="405" t="s">
        <v>314</v>
      </c>
      <c r="B7" s="154">
        <v>829455</v>
      </c>
      <c r="C7" s="155">
        <v>856878</v>
      </c>
      <c r="D7" s="155">
        <v>887164</v>
      </c>
      <c r="E7" s="155">
        <v>924319</v>
      </c>
      <c r="F7" s="155">
        <v>961749</v>
      </c>
      <c r="G7" s="238">
        <f>RANK(H7,H$7:H$42)</f>
        <v>1</v>
      </c>
      <c r="H7" s="239">
        <v>961813</v>
      </c>
      <c r="I7" s="240">
        <f>RANK(K7,K$7:K$42)</f>
        <v>3</v>
      </c>
      <c r="J7" s="156"/>
      <c r="K7" s="241">
        <v>272.08</v>
      </c>
      <c r="L7" s="238">
        <f>RANK(M7,M$7:M$42)</f>
        <v>9</v>
      </c>
      <c r="M7" s="242">
        <f>ROUND(H7/K7,1)</f>
        <v>3535</v>
      </c>
    </row>
    <row r="8" spans="1:13" ht="18" customHeight="1">
      <c r="A8" s="405" t="s">
        <v>347</v>
      </c>
      <c r="B8" s="157">
        <v>85138</v>
      </c>
      <c r="C8" s="158">
        <v>82180</v>
      </c>
      <c r="D8" s="158">
        <v>78697</v>
      </c>
      <c r="E8" s="158">
        <v>75020</v>
      </c>
      <c r="F8" s="158">
        <v>70210</v>
      </c>
      <c r="G8" s="243">
        <f aca="true" t="shared" si="0" ref="G8:G42">RANK(H8,H$7:H$42)</f>
        <v>24</v>
      </c>
      <c r="H8" s="244">
        <v>68197</v>
      </c>
      <c r="I8" s="240">
        <f aca="true" t="shared" si="1" ref="I8:I42">RANK(K8,K$7:K$42)</f>
        <v>24</v>
      </c>
      <c r="J8" s="159"/>
      <c r="K8" s="245">
        <v>83.91</v>
      </c>
      <c r="L8" s="243">
        <f aca="true" t="shared" si="2" ref="L8:L42">RANK(M8,M$7:M$42)</f>
        <v>20</v>
      </c>
      <c r="M8" s="242">
        <f aca="true" t="shared" si="3" ref="M8:M43">ROUND(H8/K8,1)</f>
        <v>812.7</v>
      </c>
    </row>
    <row r="9" spans="1:13" ht="18" customHeight="1">
      <c r="A9" s="405" t="s">
        <v>346</v>
      </c>
      <c r="B9" s="157">
        <v>436596</v>
      </c>
      <c r="C9" s="158">
        <v>440555</v>
      </c>
      <c r="D9" s="158">
        <v>448642</v>
      </c>
      <c r="E9" s="158">
        <v>466608</v>
      </c>
      <c r="F9" s="158">
        <v>473919</v>
      </c>
      <c r="G9" s="243">
        <f t="shared" si="0"/>
        <v>4</v>
      </c>
      <c r="H9" s="244">
        <v>469603</v>
      </c>
      <c r="I9" s="240">
        <f t="shared" si="1"/>
        <v>27</v>
      </c>
      <c r="J9" s="159" t="s">
        <v>701</v>
      </c>
      <c r="K9" s="246">
        <v>57.4</v>
      </c>
      <c r="L9" s="243">
        <f t="shared" si="2"/>
        <v>2</v>
      </c>
      <c r="M9" s="242">
        <f t="shared" si="3"/>
        <v>8181.2</v>
      </c>
    </row>
    <row r="10" spans="1:13" ht="18" customHeight="1">
      <c r="A10" s="405" t="s">
        <v>345</v>
      </c>
      <c r="B10" s="157">
        <v>533270</v>
      </c>
      <c r="C10" s="158">
        <v>540817</v>
      </c>
      <c r="D10" s="158">
        <v>550074</v>
      </c>
      <c r="E10" s="158">
        <v>569835</v>
      </c>
      <c r="F10" s="158">
        <v>609040</v>
      </c>
      <c r="G10" s="243">
        <f t="shared" si="0"/>
        <v>2</v>
      </c>
      <c r="H10" s="244">
        <v>610572</v>
      </c>
      <c r="I10" s="240">
        <f t="shared" si="1"/>
        <v>23</v>
      </c>
      <c r="J10" s="159"/>
      <c r="K10" s="246">
        <v>85.64</v>
      </c>
      <c r="L10" s="243">
        <f t="shared" si="2"/>
        <v>5</v>
      </c>
      <c r="M10" s="242">
        <f t="shared" si="3"/>
        <v>7129.5</v>
      </c>
    </row>
    <row r="11" spans="1:13" ht="18" customHeight="1">
      <c r="A11" s="405" t="s">
        <v>344</v>
      </c>
      <c r="B11" s="157">
        <v>54575</v>
      </c>
      <c r="C11" s="158">
        <v>52880</v>
      </c>
      <c r="D11" s="158">
        <v>51412</v>
      </c>
      <c r="E11" s="158">
        <v>50527</v>
      </c>
      <c r="F11" s="158">
        <v>49290</v>
      </c>
      <c r="G11" s="243">
        <f t="shared" si="0"/>
        <v>30</v>
      </c>
      <c r="H11" s="244">
        <v>48775</v>
      </c>
      <c r="I11" s="240">
        <f t="shared" si="1"/>
        <v>15</v>
      </c>
      <c r="J11" s="159"/>
      <c r="K11" s="245">
        <v>110.22</v>
      </c>
      <c r="L11" s="243">
        <f t="shared" si="2"/>
        <v>27</v>
      </c>
      <c r="M11" s="242">
        <f t="shared" si="3"/>
        <v>442.5</v>
      </c>
    </row>
    <row r="12" spans="1:13" ht="18" customHeight="1">
      <c r="A12" s="405" t="s">
        <v>343</v>
      </c>
      <c r="B12" s="157">
        <v>123433</v>
      </c>
      <c r="C12" s="158">
        <v>123499</v>
      </c>
      <c r="D12" s="158">
        <v>122768</v>
      </c>
      <c r="E12" s="158">
        <v>122234</v>
      </c>
      <c r="F12" s="158">
        <v>129312</v>
      </c>
      <c r="G12" s="243">
        <f t="shared" si="0"/>
        <v>14</v>
      </c>
      <c r="H12" s="244">
        <v>130119</v>
      </c>
      <c r="I12" s="240">
        <f t="shared" si="1"/>
        <v>11</v>
      </c>
      <c r="J12" s="159"/>
      <c r="K12" s="245">
        <v>138.73</v>
      </c>
      <c r="L12" s="243">
        <f t="shared" si="2"/>
        <v>17</v>
      </c>
      <c r="M12" s="242">
        <f t="shared" si="3"/>
        <v>937.9</v>
      </c>
    </row>
    <row r="13" spans="1:13" ht="18" customHeight="1">
      <c r="A13" s="405" t="s">
        <v>342</v>
      </c>
      <c r="B13" s="157">
        <v>456210</v>
      </c>
      <c r="C13" s="158">
        <v>461503</v>
      </c>
      <c r="D13" s="158">
        <v>464841</v>
      </c>
      <c r="E13" s="158">
        <v>472579</v>
      </c>
      <c r="F13" s="158">
        <v>484457</v>
      </c>
      <c r="G13" s="243">
        <f t="shared" si="0"/>
        <v>3</v>
      </c>
      <c r="H13" s="244">
        <v>481574</v>
      </c>
      <c r="I13" s="240">
        <f t="shared" si="1"/>
        <v>26</v>
      </c>
      <c r="J13" s="159"/>
      <c r="K13" s="245">
        <v>61.33</v>
      </c>
      <c r="L13" s="243">
        <f t="shared" si="2"/>
        <v>4</v>
      </c>
      <c r="M13" s="242">
        <f t="shared" si="3"/>
        <v>7852.2</v>
      </c>
    </row>
    <row r="14" spans="1:13" ht="18" customHeight="1">
      <c r="A14" s="405" t="s">
        <v>341</v>
      </c>
      <c r="B14" s="157">
        <v>114475</v>
      </c>
      <c r="C14" s="158">
        <v>119790</v>
      </c>
      <c r="D14" s="158">
        <v>119922</v>
      </c>
      <c r="E14" s="158">
        <v>151240</v>
      </c>
      <c r="F14" s="158">
        <v>155491</v>
      </c>
      <c r="G14" s="243">
        <f t="shared" si="0"/>
        <v>12</v>
      </c>
      <c r="H14" s="244">
        <v>155644</v>
      </c>
      <c r="I14" s="240">
        <f t="shared" si="1"/>
        <v>17</v>
      </c>
      <c r="J14" s="159"/>
      <c r="K14" s="245">
        <v>103.54</v>
      </c>
      <c r="L14" s="243">
        <f t="shared" si="2"/>
        <v>15</v>
      </c>
      <c r="M14" s="242">
        <f t="shared" si="3"/>
        <v>1503.2</v>
      </c>
    </row>
    <row r="15" spans="1:13" ht="18" customHeight="1">
      <c r="A15" s="405" t="s">
        <v>340</v>
      </c>
      <c r="B15" s="157">
        <v>83437</v>
      </c>
      <c r="C15" s="158">
        <v>91664</v>
      </c>
      <c r="D15" s="158">
        <v>93779</v>
      </c>
      <c r="E15" s="158">
        <v>93260</v>
      </c>
      <c r="F15" s="158">
        <v>93015</v>
      </c>
      <c r="G15" s="243">
        <f t="shared" si="0"/>
        <v>17</v>
      </c>
      <c r="H15" s="244">
        <v>91439</v>
      </c>
      <c r="I15" s="240">
        <f t="shared" si="1"/>
        <v>19</v>
      </c>
      <c r="J15" s="159"/>
      <c r="K15" s="245">
        <v>100.01</v>
      </c>
      <c r="L15" s="243">
        <f t="shared" si="2"/>
        <v>19</v>
      </c>
      <c r="M15" s="242">
        <f t="shared" si="3"/>
        <v>914.3</v>
      </c>
    </row>
    <row r="16" spans="1:13" s="58" customFormat="1" ht="18" customHeight="1">
      <c r="A16" s="12" t="s">
        <v>339</v>
      </c>
      <c r="B16" s="160">
        <v>86708</v>
      </c>
      <c r="C16" s="161">
        <v>91470</v>
      </c>
      <c r="D16" s="161">
        <v>95704</v>
      </c>
      <c r="E16" s="161">
        <v>100717</v>
      </c>
      <c r="F16" s="161">
        <v>128933</v>
      </c>
      <c r="G16" s="247">
        <f t="shared" si="0"/>
        <v>15</v>
      </c>
      <c r="H16" s="248">
        <v>129210</v>
      </c>
      <c r="I16" s="249">
        <f t="shared" si="1"/>
        <v>6</v>
      </c>
      <c r="J16" s="162"/>
      <c r="K16" s="250">
        <v>213.84</v>
      </c>
      <c r="L16" s="247">
        <f t="shared" si="2"/>
        <v>25</v>
      </c>
      <c r="M16" s="251">
        <f t="shared" si="3"/>
        <v>604.2</v>
      </c>
    </row>
    <row r="17" spans="1:13" ht="18" customHeight="1">
      <c r="A17" s="405" t="s">
        <v>313</v>
      </c>
      <c r="B17" s="157">
        <v>144688</v>
      </c>
      <c r="C17" s="158">
        <v>162624</v>
      </c>
      <c r="D17" s="158">
        <v>170934</v>
      </c>
      <c r="E17" s="158">
        <v>171246</v>
      </c>
      <c r="F17" s="158">
        <v>172183</v>
      </c>
      <c r="G17" s="243">
        <f t="shared" si="0"/>
        <v>8</v>
      </c>
      <c r="H17" s="244">
        <v>172269</v>
      </c>
      <c r="I17" s="240">
        <f t="shared" si="1"/>
        <v>16</v>
      </c>
      <c r="J17" s="159"/>
      <c r="K17" s="245">
        <v>103.59</v>
      </c>
      <c r="L17" s="243">
        <f t="shared" si="2"/>
        <v>14</v>
      </c>
      <c r="M17" s="242">
        <f t="shared" si="3"/>
        <v>1663</v>
      </c>
    </row>
    <row r="18" spans="1:13" ht="18" customHeight="1">
      <c r="A18" s="405" t="s">
        <v>338</v>
      </c>
      <c r="B18" s="157">
        <v>45179</v>
      </c>
      <c r="C18" s="158">
        <v>54520</v>
      </c>
      <c r="D18" s="158">
        <v>59605</v>
      </c>
      <c r="E18" s="158">
        <v>61701</v>
      </c>
      <c r="F18" s="158">
        <v>61751</v>
      </c>
      <c r="G18" s="243">
        <f t="shared" si="0"/>
        <v>25</v>
      </c>
      <c r="H18" s="244">
        <v>60964</v>
      </c>
      <c r="I18" s="240">
        <f t="shared" si="1"/>
        <v>22</v>
      </c>
      <c r="J18" s="159"/>
      <c r="K18" s="245">
        <v>89.34</v>
      </c>
      <c r="L18" s="243">
        <f t="shared" si="2"/>
        <v>23</v>
      </c>
      <c r="M18" s="242">
        <f t="shared" si="3"/>
        <v>682.4</v>
      </c>
    </row>
    <row r="19" spans="1:13" ht="18" customHeight="1">
      <c r="A19" s="405" t="s">
        <v>337</v>
      </c>
      <c r="B19" s="157">
        <v>38906</v>
      </c>
      <c r="C19" s="158">
        <v>40486</v>
      </c>
      <c r="D19" s="158">
        <v>40963</v>
      </c>
      <c r="E19" s="158">
        <v>70643</v>
      </c>
      <c r="F19" s="158">
        <v>69058</v>
      </c>
      <c r="G19" s="243">
        <f t="shared" si="0"/>
        <v>23</v>
      </c>
      <c r="H19" s="244">
        <v>68265</v>
      </c>
      <c r="I19" s="240">
        <f t="shared" si="1"/>
        <v>12</v>
      </c>
      <c r="J19" s="159"/>
      <c r="K19" s="245">
        <v>129.91</v>
      </c>
      <c r="L19" s="243">
        <f t="shared" si="2"/>
        <v>26</v>
      </c>
      <c r="M19" s="242">
        <f t="shared" si="3"/>
        <v>525.5</v>
      </c>
    </row>
    <row r="20" spans="1:13" ht="18" customHeight="1">
      <c r="A20" s="405" t="s">
        <v>336</v>
      </c>
      <c r="B20" s="157">
        <v>151471</v>
      </c>
      <c r="C20" s="158">
        <v>152887</v>
      </c>
      <c r="D20" s="158">
        <v>154036</v>
      </c>
      <c r="E20" s="158">
        <v>158785</v>
      </c>
      <c r="F20" s="158">
        <v>164530</v>
      </c>
      <c r="G20" s="243">
        <f t="shared" si="0"/>
        <v>10</v>
      </c>
      <c r="H20" s="244">
        <v>165164</v>
      </c>
      <c r="I20" s="240">
        <f t="shared" si="1"/>
        <v>35</v>
      </c>
      <c r="J20" s="159"/>
      <c r="K20" s="245">
        <v>20.99</v>
      </c>
      <c r="L20" s="243">
        <f t="shared" si="2"/>
        <v>3</v>
      </c>
      <c r="M20" s="242">
        <f t="shared" si="3"/>
        <v>7868.7</v>
      </c>
    </row>
    <row r="21" spans="1:13" ht="18" customHeight="1">
      <c r="A21" s="405" t="s">
        <v>335</v>
      </c>
      <c r="B21" s="157">
        <v>305058</v>
      </c>
      <c r="C21" s="158">
        <v>317750</v>
      </c>
      <c r="D21" s="158">
        <v>327851</v>
      </c>
      <c r="E21" s="158">
        <v>380963</v>
      </c>
      <c r="F21" s="158">
        <v>404012</v>
      </c>
      <c r="G21" s="243">
        <f t="shared" si="0"/>
        <v>5</v>
      </c>
      <c r="H21" s="244">
        <v>404252</v>
      </c>
      <c r="I21" s="240">
        <f t="shared" si="1"/>
        <v>14</v>
      </c>
      <c r="J21" s="159"/>
      <c r="K21" s="245">
        <v>114.9</v>
      </c>
      <c r="L21" s="243">
        <f t="shared" si="2"/>
        <v>10</v>
      </c>
      <c r="M21" s="242">
        <f t="shared" si="3"/>
        <v>3518.3</v>
      </c>
    </row>
    <row r="22" spans="1:13" ht="18" customHeight="1">
      <c r="A22" s="405" t="s">
        <v>334</v>
      </c>
      <c r="B22" s="157">
        <v>25334</v>
      </c>
      <c r="C22" s="158">
        <v>24328</v>
      </c>
      <c r="D22" s="158">
        <v>23235</v>
      </c>
      <c r="E22" s="158">
        <v>22198</v>
      </c>
      <c r="F22" s="158">
        <v>20788</v>
      </c>
      <c r="G22" s="243">
        <f t="shared" si="0"/>
        <v>36</v>
      </c>
      <c r="H22" s="244">
        <v>20030</v>
      </c>
      <c r="I22" s="240">
        <f t="shared" si="1"/>
        <v>21</v>
      </c>
      <c r="J22" s="159" t="s">
        <v>701</v>
      </c>
      <c r="K22" s="246">
        <v>94.2</v>
      </c>
      <c r="L22" s="243">
        <f t="shared" si="2"/>
        <v>34</v>
      </c>
      <c r="M22" s="242">
        <f t="shared" si="3"/>
        <v>212.6</v>
      </c>
    </row>
    <row r="23" spans="1:13" ht="18" customHeight="1">
      <c r="A23" s="405" t="s">
        <v>333</v>
      </c>
      <c r="B23" s="157">
        <v>257716</v>
      </c>
      <c r="C23" s="158">
        <v>277061</v>
      </c>
      <c r="D23" s="158">
        <v>278218</v>
      </c>
      <c r="E23" s="158">
        <v>280255</v>
      </c>
      <c r="F23" s="158">
        <v>280416</v>
      </c>
      <c r="G23" s="243">
        <f t="shared" si="0"/>
        <v>6</v>
      </c>
      <c r="H23" s="244">
        <v>279065</v>
      </c>
      <c r="I23" s="240">
        <f t="shared" si="1"/>
        <v>1</v>
      </c>
      <c r="J23" s="159"/>
      <c r="K23" s="245">
        <v>368.2</v>
      </c>
      <c r="L23" s="243">
        <f t="shared" si="2"/>
        <v>21</v>
      </c>
      <c r="M23" s="242">
        <f t="shared" si="3"/>
        <v>757.9</v>
      </c>
    </row>
    <row r="24" spans="1:13" ht="18" customHeight="1">
      <c r="A24" s="405" t="s">
        <v>332</v>
      </c>
      <c r="B24" s="157">
        <v>140059</v>
      </c>
      <c r="C24" s="158">
        <v>146245</v>
      </c>
      <c r="D24" s="158">
        <v>150527</v>
      </c>
      <c r="E24" s="158">
        <v>152641</v>
      </c>
      <c r="F24" s="158">
        <v>163984</v>
      </c>
      <c r="G24" s="243">
        <f t="shared" si="0"/>
        <v>9</v>
      </c>
      <c r="H24" s="244">
        <v>166493</v>
      </c>
      <c r="I24" s="240">
        <f t="shared" si="1"/>
        <v>32</v>
      </c>
      <c r="J24" s="159"/>
      <c r="K24" s="245">
        <v>35.28</v>
      </c>
      <c r="L24" s="243">
        <f t="shared" si="2"/>
        <v>7</v>
      </c>
      <c r="M24" s="242">
        <f t="shared" si="3"/>
        <v>4719.2</v>
      </c>
    </row>
    <row r="25" spans="1:13" ht="18" customHeight="1">
      <c r="A25" s="405" t="s">
        <v>331</v>
      </c>
      <c r="B25" s="157">
        <v>148615</v>
      </c>
      <c r="C25" s="158">
        <v>154509</v>
      </c>
      <c r="D25" s="158">
        <v>168848</v>
      </c>
      <c r="E25" s="158">
        <v>180729</v>
      </c>
      <c r="F25" s="158">
        <v>189781</v>
      </c>
      <c r="G25" s="243">
        <f t="shared" si="0"/>
        <v>7</v>
      </c>
      <c r="H25" s="244">
        <v>189512</v>
      </c>
      <c r="I25" s="240">
        <f t="shared" si="1"/>
        <v>29</v>
      </c>
      <c r="J25" s="159"/>
      <c r="K25" s="245">
        <v>51.27</v>
      </c>
      <c r="L25" s="243">
        <f t="shared" si="2"/>
        <v>8</v>
      </c>
      <c r="M25" s="242">
        <f t="shared" si="3"/>
        <v>3696.4</v>
      </c>
    </row>
    <row r="26" spans="1:13" ht="18" customHeight="1">
      <c r="A26" s="405" t="s">
        <v>330</v>
      </c>
      <c r="B26" s="157">
        <v>120628</v>
      </c>
      <c r="C26" s="158">
        <v>124257</v>
      </c>
      <c r="D26" s="158">
        <v>127733</v>
      </c>
      <c r="E26" s="158">
        <v>131205</v>
      </c>
      <c r="F26" s="158">
        <v>134017</v>
      </c>
      <c r="G26" s="243">
        <f t="shared" si="0"/>
        <v>13</v>
      </c>
      <c r="H26" s="244">
        <v>132999</v>
      </c>
      <c r="I26" s="240">
        <f t="shared" si="1"/>
        <v>30</v>
      </c>
      <c r="J26" s="159"/>
      <c r="K26" s="245">
        <v>43.19</v>
      </c>
      <c r="L26" s="243">
        <f t="shared" si="2"/>
        <v>11</v>
      </c>
      <c r="M26" s="242">
        <f t="shared" si="3"/>
        <v>3079.4</v>
      </c>
    </row>
    <row r="27" spans="1:13" ht="18" customHeight="1">
      <c r="A27" s="405" t="s">
        <v>329</v>
      </c>
      <c r="B27" s="157">
        <v>31226</v>
      </c>
      <c r="C27" s="158">
        <v>31111</v>
      </c>
      <c r="D27" s="158">
        <v>29981</v>
      </c>
      <c r="E27" s="158">
        <v>36475</v>
      </c>
      <c r="F27" s="158">
        <v>35766</v>
      </c>
      <c r="G27" s="243">
        <f t="shared" si="0"/>
        <v>35</v>
      </c>
      <c r="H27" s="244">
        <v>35103</v>
      </c>
      <c r="I27" s="240">
        <f t="shared" si="1"/>
        <v>8</v>
      </c>
      <c r="J27" s="159"/>
      <c r="K27" s="245">
        <v>191.3</v>
      </c>
      <c r="L27" s="243">
        <f t="shared" si="2"/>
        <v>35</v>
      </c>
      <c r="M27" s="242">
        <f t="shared" si="3"/>
        <v>183.5</v>
      </c>
    </row>
    <row r="28" spans="1:13" ht="18" customHeight="1">
      <c r="A28" s="405" t="s">
        <v>328</v>
      </c>
      <c r="B28" s="157">
        <v>95052</v>
      </c>
      <c r="C28" s="158">
        <v>99694</v>
      </c>
      <c r="D28" s="158">
        <v>102573</v>
      </c>
      <c r="E28" s="158">
        <v>102812</v>
      </c>
      <c r="F28" s="158">
        <v>107853</v>
      </c>
      <c r="G28" s="243">
        <f t="shared" si="0"/>
        <v>16</v>
      </c>
      <c r="H28" s="244">
        <v>108816</v>
      </c>
      <c r="I28" s="240">
        <f t="shared" si="1"/>
        <v>34</v>
      </c>
      <c r="J28" s="159"/>
      <c r="K28" s="245">
        <v>21.11</v>
      </c>
      <c r="L28" s="243">
        <f t="shared" si="2"/>
        <v>6</v>
      </c>
      <c r="M28" s="242">
        <f t="shared" si="3"/>
        <v>5154.7</v>
      </c>
    </row>
    <row r="29" spans="1:13" ht="18" customHeight="1">
      <c r="A29" s="405" t="s">
        <v>327</v>
      </c>
      <c r="B29" s="157">
        <v>89242</v>
      </c>
      <c r="C29" s="158">
        <v>93216</v>
      </c>
      <c r="D29" s="158">
        <v>92076</v>
      </c>
      <c r="E29" s="158">
        <v>90977</v>
      </c>
      <c r="F29" s="158">
        <v>89168</v>
      </c>
      <c r="G29" s="243">
        <f t="shared" si="0"/>
        <v>19</v>
      </c>
      <c r="H29" s="244">
        <v>88409</v>
      </c>
      <c r="I29" s="240">
        <f t="shared" si="1"/>
        <v>2</v>
      </c>
      <c r="J29" s="159"/>
      <c r="K29" s="245">
        <v>318.83</v>
      </c>
      <c r="L29" s="243">
        <f t="shared" si="2"/>
        <v>31</v>
      </c>
      <c r="M29" s="242">
        <f t="shared" si="3"/>
        <v>277.3</v>
      </c>
    </row>
    <row r="30" spans="1:13" ht="18" customHeight="1">
      <c r="A30" s="405" t="s">
        <v>326</v>
      </c>
      <c r="B30" s="157">
        <v>54876</v>
      </c>
      <c r="C30" s="158">
        <v>54273</v>
      </c>
      <c r="D30" s="158">
        <v>52839</v>
      </c>
      <c r="E30" s="158">
        <v>50162</v>
      </c>
      <c r="F30" s="158">
        <v>48073</v>
      </c>
      <c r="G30" s="243">
        <f t="shared" si="0"/>
        <v>31</v>
      </c>
      <c r="H30" s="244">
        <v>47302</v>
      </c>
      <c r="I30" s="240">
        <f t="shared" si="1"/>
        <v>7</v>
      </c>
      <c r="J30" s="159"/>
      <c r="K30" s="245">
        <v>205.35</v>
      </c>
      <c r="L30" s="243">
        <f t="shared" si="2"/>
        <v>33</v>
      </c>
      <c r="M30" s="242">
        <f t="shared" si="3"/>
        <v>230.3</v>
      </c>
    </row>
    <row r="31" spans="1:13" ht="18" customHeight="1">
      <c r="A31" s="405" t="s">
        <v>325</v>
      </c>
      <c r="B31" s="157">
        <v>115675</v>
      </c>
      <c r="C31" s="158">
        <v>123654</v>
      </c>
      <c r="D31" s="158">
        <v>132984</v>
      </c>
      <c r="E31" s="158">
        <v>155290</v>
      </c>
      <c r="F31" s="158">
        <v>164877</v>
      </c>
      <c r="G31" s="243">
        <f t="shared" si="0"/>
        <v>11</v>
      </c>
      <c r="H31" s="244">
        <v>163013</v>
      </c>
      <c r="I31" s="243">
        <f t="shared" si="1"/>
        <v>36</v>
      </c>
      <c r="J31" s="159" t="s">
        <v>701</v>
      </c>
      <c r="K31" s="246">
        <v>17.29</v>
      </c>
      <c r="L31" s="243">
        <f t="shared" si="2"/>
        <v>1</v>
      </c>
      <c r="M31" s="242">
        <f t="shared" si="3"/>
        <v>9428.2</v>
      </c>
    </row>
    <row r="32" spans="1:13" ht="18" customHeight="1">
      <c r="A32" s="405" t="s">
        <v>324</v>
      </c>
      <c r="B32" s="157">
        <v>72157</v>
      </c>
      <c r="C32" s="158">
        <v>79495</v>
      </c>
      <c r="D32" s="158">
        <v>82552</v>
      </c>
      <c r="E32" s="158">
        <v>84770</v>
      </c>
      <c r="F32" s="158">
        <v>86726</v>
      </c>
      <c r="G32" s="243">
        <f t="shared" si="0"/>
        <v>20</v>
      </c>
      <c r="H32" s="244">
        <v>88167</v>
      </c>
      <c r="I32" s="240">
        <f t="shared" si="1"/>
        <v>33</v>
      </c>
      <c r="J32" s="159"/>
      <c r="K32" s="245">
        <v>34.7</v>
      </c>
      <c r="L32" s="243">
        <f t="shared" si="2"/>
        <v>12</v>
      </c>
      <c r="M32" s="242">
        <f t="shared" si="3"/>
        <v>2540.8</v>
      </c>
    </row>
    <row r="33" spans="1:13" ht="18" customHeight="1">
      <c r="A33" s="405" t="s">
        <v>702</v>
      </c>
      <c r="B33" s="157">
        <v>0</v>
      </c>
      <c r="C33" s="158">
        <v>57575</v>
      </c>
      <c r="D33" s="158">
        <v>58593</v>
      </c>
      <c r="E33" s="158">
        <v>59108</v>
      </c>
      <c r="F33" s="158">
        <v>60355</v>
      </c>
      <c r="G33" s="243">
        <f t="shared" si="0"/>
        <v>27</v>
      </c>
      <c r="H33" s="244">
        <v>60391</v>
      </c>
      <c r="I33" s="240">
        <f t="shared" si="1"/>
        <v>20</v>
      </c>
      <c r="J33" s="159"/>
      <c r="K33" s="245">
        <v>94.92</v>
      </c>
      <c r="L33" s="243">
        <f t="shared" si="2"/>
        <v>24</v>
      </c>
      <c r="M33" s="242">
        <f t="shared" si="3"/>
        <v>636.2</v>
      </c>
    </row>
    <row r="34" spans="1:13" ht="18" customHeight="1">
      <c r="A34" s="405" t="s">
        <v>323</v>
      </c>
      <c r="B34" s="157">
        <v>0</v>
      </c>
      <c r="C34" s="158">
        <v>65218</v>
      </c>
      <c r="D34" s="158">
        <v>72595</v>
      </c>
      <c r="E34" s="158">
        <v>75735</v>
      </c>
      <c r="F34" s="158">
        <v>73212</v>
      </c>
      <c r="G34" s="243">
        <f t="shared" si="0"/>
        <v>22</v>
      </c>
      <c r="H34" s="244">
        <v>72277</v>
      </c>
      <c r="I34" s="240">
        <f t="shared" si="1"/>
        <v>25</v>
      </c>
      <c r="J34" s="159"/>
      <c r="K34" s="245">
        <v>74.87</v>
      </c>
      <c r="L34" s="243">
        <f t="shared" si="2"/>
        <v>16</v>
      </c>
      <c r="M34" s="242">
        <f t="shared" si="3"/>
        <v>965.4</v>
      </c>
    </row>
    <row r="35" spans="1:13" s="407" customFormat="1" ht="18" customHeight="1">
      <c r="A35" s="406" t="s">
        <v>322</v>
      </c>
      <c r="B35" s="157">
        <v>0</v>
      </c>
      <c r="C35" s="158">
        <v>0</v>
      </c>
      <c r="D35" s="158">
        <v>60468</v>
      </c>
      <c r="E35" s="158">
        <v>60060</v>
      </c>
      <c r="F35" s="158">
        <v>88176</v>
      </c>
      <c r="G35" s="243">
        <f t="shared" si="0"/>
        <v>18</v>
      </c>
      <c r="H35" s="244">
        <v>89505</v>
      </c>
      <c r="I35" s="240">
        <f t="shared" si="1"/>
        <v>13</v>
      </c>
      <c r="J35" s="159"/>
      <c r="K35" s="245">
        <v>123.8</v>
      </c>
      <c r="L35" s="243">
        <f t="shared" si="2"/>
        <v>22</v>
      </c>
      <c r="M35" s="242">
        <f t="shared" si="3"/>
        <v>723</v>
      </c>
    </row>
    <row r="36" spans="1:13" s="407" customFormat="1" ht="18" customHeight="1">
      <c r="A36" s="406" t="s">
        <v>321</v>
      </c>
      <c r="B36" s="157">
        <v>0</v>
      </c>
      <c r="C36" s="158">
        <v>0</v>
      </c>
      <c r="D36" s="158">
        <v>0</v>
      </c>
      <c r="E36" s="158">
        <v>53005</v>
      </c>
      <c r="F36" s="158">
        <v>60345</v>
      </c>
      <c r="G36" s="243">
        <f t="shared" si="0"/>
        <v>26</v>
      </c>
      <c r="H36" s="244">
        <v>60880</v>
      </c>
      <c r="I36" s="240">
        <f t="shared" si="1"/>
        <v>31</v>
      </c>
      <c r="J36" s="159"/>
      <c r="K36" s="245">
        <v>35.41</v>
      </c>
      <c r="L36" s="243">
        <f t="shared" si="2"/>
        <v>13</v>
      </c>
      <c r="M36" s="242">
        <f t="shared" si="3"/>
        <v>1719.3</v>
      </c>
    </row>
    <row r="37" spans="1:13" ht="18" customHeight="1">
      <c r="A37" s="406" t="s">
        <v>421</v>
      </c>
      <c r="B37" s="157">
        <v>0</v>
      </c>
      <c r="C37" s="158">
        <v>0</v>
      </c>
      <c r="D37" s="158">
        <v>0</v>
      </c>
      <c r="E37" s="158">
        <v>51370</v>
      </c>
      <c r="F37" s="158">
        <v>51087</v>
      </c>
      <c r="G37" s="243">
        <f t="shared" si="0"/>
        <v>29</v>
      </c>
      <c r="H37" s="244">
        <v>50183</v>
      </c>
      <c r="I37" s="240">
        <f t="shared" si="1"/>
        <v>28</v>
      </c>
      <c r="J37" s="159"/>
      <c r="K37" s="245">
        <v>53.91</v>
      </c>
      <c r="L37" s="243">
        <f t="shared" si="2"/>
        <v>18</v>
      </c>
      <c r="M37" s="242">
        <f t="shared" si="3"/>
        <v>930.9</v>
      </c>
    </row>
    <row r="38" spans="1:13" ht="18" customHeight="1">
      <c r="A38" s="406" t="s">
        <v>320</v>
      </c>
      <c r="B38" s="157">
        <v>0</v>
      </c>
      <c r="C38" s="158">
        <v>0</v>
      </c>
      <c r="D38" s="158">
        <v>0</v>
      </c>
      <c r="E38" s="158">
        <v>0</v>
      </c>
      <c r="F38" s="158">
        <v>42104</v>
      </c>
      <c r="G38" s="243">
        <f t="shared" si="0"/>
        <v>32</v>
      </c>
      <c r="H38" s="244">
        <v>41140</v>
      </c>
      <c r="I38" s="240">
        <f t="shared" si="1"/>
        <v>5</v>
      </c>
      <c r="J38" s="159"/>
      <c r="K38" s="245">
        <v>230.22</v>
      </c>
      <c r="L38" s="243">
        <f t="shared" si="2"/>
        <v>36</v>
      </c>
      <c r="M38" s="242">
        <f t="shared" si="3"/>
        <v>178.7</v>
      </c>
    </row>
    <row r="39" spans="1:13" ht="18" customHeight="1">
      <c r="A39" s="406" t="s">
        <v>319</v>
      </c>
      <c r="B39" s="157">
        <v>0</v>
      </c>
      <c r="C39" s="158">
        <v>0</v>
      </c>
      <c r="D39" s="158">
        <v>0</v>
      </c>
      <c r="E39" s="158">
        <v>0</v>
      </c>
      <c r="F39" s="158">
        <v>39814</v>
      </c>
      <c r="G39" s="243">
        <f t="shared" si="0"/>
        <v>34</v>
      </c>
      <c r="H39" s="244">
        <v>39379</v>
      </c>
      <c r="I39" s="240">
        <f t="shared" si="1"/>
        <v>18</v>
      </c>
      <c r="J39" s="159"/>
      <c r="K39" s="245">
        <v>101.78</v>
      </c>
      <c r="L39" s="243">
        <f t="shared" si="2"/>
        <v>28</v>
      </c>
      <c r="M39" s="242">
        <f t="shared" si="3"/>
        <v>386.9</v>
      </c>
    </row>
    <row r="40" spans="1:13" ht="18" customHeight="1">
      <c r="A40" s="406" t="s">
        <v>318</v>
      </c>
      <c r="B40" s="157">
        <v>0</v>
      </c>
      <c r="C40" s="158">
        <v>0</v>
      </c>
      <c r="D40" s="158">
        <v>0</v>
      </c>
      <c r="E40" s="158">
        <v>0</v>
      </c>
      <c r="F40" s="158">
        <v>82866</v>
      </c>
      <c r="G40" s="243">
        <f t="shared" si="0"/>
        <v>21</v>
      </c>
      <c r="H40" s="244">
        <v>81240</v>
      </c>
      <c r="I40" s="240">
        <f t="shared" si="1"/>
        <v>4</v>
      </c>
      <c r="J40" s="159"/>
      <c r="K40" s="245">
        <v>262.31</v>
      </c>
      <c r="L40" s="243">
        <f t="shared" si="2"/>
        <v>30</v>
      </c>
      <c r="M40" s="242">
        <f t="shared" si="3"/>
        <v>309.7</v>
      </c>
    </row>
    <row r="41" spans="1:13" ht="18" customHeight="1">
      <c r="A41" s="406" t="s">
        <v>317</v>
      </c>
      <c r="B41" s="157">
        <v>0</v>
      </c>
      <c r="C41" s="158">
        <v>0</v>
      </c>
      <c r="D41" s="158">
        <v>0</v>
      </c>
      <c r="E41" s="158">
        <v>0</v>
      </c>
      <c r="F41" s="158">
        <v>56089</v>
      </c>
      <c r="G41" s="243">
        <f t="shared" si="0"/>
        <v>28</v>
      </c>
      <c r="H41" s="244">
        <v>55054</v>
      </c>
      <c r="I41" s="240">
        <f t="shared" si="1"/>
        <v>10</v>
      </c>
      <c r="J41" s="159"/>
      <c r="K41" s="245">
        <v>146.38</v>
      </c>
      <c r="L41" s="243">
        <f t="shared" si="2"/>
        <v>29</v>
      </c>
      <c r="M41" s="242">
        <f t="shared" si="3"/>
        <v>376.1</v>
      </c>
    </row>
    <row r="42" spans="1:13" ht="18" customHeight="1">
      <c r="A42" s="408" t="s">
        <v>316</v>
      </c>
      <c r="B42" s="163">
        <v>0</v>
      </c>
      <c r="C42" s="164">
        <v>0</v>
      </c>
      <c r="D42" s="164">
        <v>0</v>
      </c>
      <c r="E42" s="164">
        <v>0</v>
      </c>
      <c r="F42" s="164">
        <v>40962</v>
      </c>
      <c r="G42" s="252">
        <f t="shared" si="0"/>
        <v>33</v>
      </c>
      <c r="H42" s="253">
        <v>40185</v>
      </c>
      <c r="I42" s="254">
        <f t="shared" si="1"/>
        <v>9</v>
      </c>
      <c r="J42" s="165"/>
      <c r="K42" s="255">
        <v>157.5</v>
      </c>
      <c r="L42" s="252">
        <f t="shared" si="2"/>
        <v>32</v>
      </c>
      <c r="M42" s="256">
        <f t="shared" si="3"/>
        <v>255.1</v>
      </c>
    </row>
    <row r="43" spans="1:13" ht="18" customHeight="1">
      <c r="A43" s="257" t="s">
        <v>658</v>
      </c>
      <c r="B43" s="258">
        <f>SUM(B7:B42)</f>
        <v>4639179</v>
      </c>
      <c r="C43" s="259">
        <f aca="true" t="shared" si="4" ref="C43:K43">SUM(C7:C42)</f>
        <v>4920139</v>
      </c>
      <c r="D43" s="259">
        <f t="shared" si="4"/>
        <v>5099614</v>
      </c>
      <c r="E43" s="259">
        <f t="shared" si="4"/>
        <v>5456469</v>
      </c>
      <c r="F43" s="259">
        <f t="shared" si="4"/>
        <v>5943409</v>
      </c>
      <c r="G43" s="260"/>
      <c r="H43" s="261">
        <f t="shared" si="4"/>
        <v>5927003</v>
      </c>
      <c r="I43" s="260"/>
      <c r="J43" s="262"/>
      <c r="K43" s="263">
        <f t="shared" si="4"/>
        <v>4347.25</v>
      </c>
      <c r="L43" s="260"/>
      <c r="M43" s="264">
        <f t="shared" si="3"/>
        <v>1363.4</v>
      </c>
    </row>
    <row r="44" spans="1:13" ht="16.5" customHeight="1">
      <c r="A44" s="409" t="s">
        <v>538</v>
      </c>
      <c r="B44" s="409"/>
      <c r="C44" s="409"/>
      <c r="D44" s="409"/>
      <c r="E44" s="409"/>
      <c r="F44" s="409"/>
      <c r="G44" s="409"/>
      <c r="H44" s="409"/>
      <c r="I44" s="409"/>
      <c r="J44" s="409"/>
      <c r="K44" s="409"/>
      <c r="L44" s="409"/>
      <c r="M44" s="410" t="s">
        <v>703</v>
      </c>
    </row>
    <row r="45" spans="1:13" ht="16.5" customHeight="1">
      <c r="A45" s="398" t="s">
        <v>704</v>
      </c>
      <c r="M45" s="411" t="s">
        <v>705</v>
      </c>
    </row>
  </sheetData>
  <sheetProtection/>
  <mergeCells count="13">
    <mergeCell ref="I5:I6"/>
    <mergeCell ref="L5:L6"/>
    <mergeCell ref="E4:E6"/>
    <mergeCell ref="B3:F3"/>
    <mergeCell ref="A1:M1"/>
    <mergeCell ref="A3:A6"/>
    <mergeCell ref="G3:M3"/>
    <mergeCell ref="B4:B6"/>
    <mergeCell ref="C4:C6"/>
    <mergeCell ref="J5:K5"/>
    <mergeCell ref="D4:D6"/>
    <mergeCell ref="F4:F6"/>
    <mergeCell ref="G5:G6"/>
  </mergeCells>
  <printOptions/>
  <pageMargins left="0.5905511811023623" right="0.5905511811023623" top="0.5905511811023623" bottom="0.5905511811023623" header="0.5118110236220472" footer="0"/>
  <pageSetup horizontalDpi="300" verticalDpi="300" orientation="portrait" paperSize="9" r:id="rId1"/>
  <headerFooter alignWithMargins="0">
    <oddFooter>&amp;C&amp;12-29-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212" customWidth="1"/>
    <col min="2" max="3" width="11.25390625" style="212" customWidth="1"/>
    <col min="4" max="6" width="10.75390625" style="212" customWidth="1"/>
    <col min="7" max="7" width="4.50390625" style="212" customWidth="1"/>
    <col min="8" max="8" width="9.00390625" style="82" customWidth="1"/>
    <col min="9" max="16384" width="9.00390625" style="212" customWidth="1"/>
  </cols>
  <sheetData>
    <row r="1" spans="1:13" ht="24">
      <c r="A1" s="512" t="s">
        <v>477</v>
      </c>
      <c r="B1" s="512"/>
      <c r="C1" s="512"/>
      <c r="D1" s="512"/>
      <c r="E1" s="512"/>
      <c r="F1" s="512"/>
      <c r="G1" s="512"/>
      <c r="H1" s="512"/>
      <c r="I1" s="80"/>
      <c r="J1" s="80"/>
      <c r="K1" s="80"/>
      <c r="L1" s="80"/>
      <c r="M1" s="80"/>
    </row>
    <row r="2" ht="9" customHeight="1"/>
    <row r="3" ht="16.5" customHeight="1">
      <c r="H3" s="82" t="s">
        <v>539</v>
      </c>
    </row>
    <row r="4" spans="1:8" ht="13.5">
      <c r="A4" s="528" t="s">
        <v>496</v>
      </c>
      <c r="B4" s="530" t="s">
        <v>492</v>
      </c>
      <c r="C4" s="532" t="s">
        <v>478</v>
      </c>
      <c r="D4" s="213"/>
      <c r="E4" s="214"/>
      <c r="F4" s="214"/>
      <c r="G4" s="215"/>
      <c r="H4" s="526" t="s">
        <v>500</v>
      </c>
    </row>
    <row r="5" spans="1:8" ht="43.5" customHeight="1">
      <c r="A5" s="529"/>
      <c r="B5" s="531"/>
      <c r="C5" s="531"/>
      <c r="D5" s="216" t="s">
        <v>479</v>
      </c>
      <c r="E5" s="217" t="s">
        <v>480</v>
      </c>
      <c r="F5" s="217" t="s">
        <v>481</v>
      </c>
      <c r="G5" s="218" t="s">
        <v>490</v>
      </c>
      <c r="H5" s="527"/>
    </row>
    <row r="6" spans="1:8" ht="16.5" customHeight="1">
      <c r="A6" s="219" t="s">
        <v>482</v>
      </c>
      <c r="B6" s="220">
        <v>958518</v>
      </c>
      <c r="C6" s="221">
        <v>200864</v>
      </c>
      <c r="D6" s="222">
        <v>117795</v>
      </c>
      <c r="E6" s="222">
        <v>63743</v>
      </c>
      <c r="F6" s="223">
        <v>19326</v>
      </c>
      <c r="G6" s="220">
        <f>RANK(H6,$H$6:$H$41)</f>
        <v>23</v>
      </c>
      <c r="H6" s="224">
        <f>C6/B6*100</f>
        <v>20.955683669998894</v>
      </c>
    </row>
    <row r="7" spans="1:8" ht="16.5" customHeight="1">
      <c r="A7" s="219" t="s">
        <v>347</v>
      </c>
      <c r="B7" s="220">
        <v>70116</v>
      </c>
      <c r="C7" s="225">
        <v>20413</v>
      </c>
      <c r="D7" s="226">
        <v>9582</v>
      </c>
      <c r="E7" s="226">
        <v>8008</v>
      </c>
      <c r="F7" s="227">
        <v>2823</v>
      </c>
      <c r="G7" s="220">
        <f aca="true" t="shared" si="0" ref="G7:G41">RANK(H7,$H$6:$H$41)</f>
        <v>7</v>
      </c>
      <c r="H7" s="224">
        <f aca="true" t="shared" si="1" ref="H7:H42">C7/B7*100</f>
        <v>29.113183866735127</v>
      </c>
    </row>
    <row r="8" spans="1:8" ht="16.5" customHeight="1">
      <c r="A8" s="219" t="s">
        <v>346</v>
      </c>
      <c r="B8" s="220">
        <v>470952</v>
      </c>
      <c r="C8" s="225">
        <v>83254</v>
      </c>
      <c r="D8" s="226">
        <v>47669</v>
      </c>
      <c r="E8" s="226">
        <v>26749</v>
      </c>
      <c r="F8" s="227">
        <v>8836</v>
      </c>
      <c r="G8" s="220">
        <f t="shared" si="0"/>
        <v>34</v>
      </c>
      <c r="H8" s="224">
        <f t="shared" si="1"/>
        <v>17.677810052829162</v>
      </c>
    </row>
    <row r="9" spans="1:8" ht="16.5" customHeight="1">
      <c r="A9" s="219" t="s">
        <v>345</v>
      </c>
      <c r="B9" s="220">
        <v>614383</v>
      </c>
      <c r="C9" s="225">
        <v>124132</v>
      </c>
      <c r="D9" s="226">
        <v>72197</v>
      </c>
      <c r="E9" s="226">
        <v>40423</v>
      </c>
      <c r="F9" s="227">
        <v>11512</v>
      </c>
      <c r="G9" s="220">
        <f t="shared" si="0"/>
        <v>28</v>
      </c>
      <c r="H9" s="224">
        <f t="shared" si="1"/>
        <v>20.204335080886025</v>
      </c>
    </row>
    <row r="10" spans="1:8" ht="16.5" customHeight="1">
      <c r="A10" s="219" t="s">
        <v>344</v>
      </c>
      <c r="B10" s="220">
        <v>50096</v>
      </c>
      <c r="C10" s="225">
        <v>15781</v>
      </c>
      <c r="D10" s="226">
        <v>7435</v>
      </c>
      <c r="E10" s="226">
        <v>5708</v>
      </c>
      <c r="F10" s="227">
        <v>2638</v>
      </c>
      <c r="G10" s="220">
        <f t="shared" si="0"/>
        <v>5</v>
      </c>
      <c r="H10" s="224">
        <f t="shared" si="1"/>
        <v>31.50151708719259</v>
      </c>
    </row>
    <row r="11" spans="1:8" ht="16.5" customHeight="1">
      <c r="A11" s="219" t="s">
        <v>343</v>
      </c>
      <c r="B11" s="220">
        <v>131162</v>
      </c>
      <c r="C11" s="225">
        <v>30100</v>
      </c>
      <c r="D11" s="226">
        <v>17175</v>
      </c>
      <c r="E11" s="226">
        <v>9612</v>
      </c>
      <c r="F11" s="227">
        <v>3313</v>
      </c>
      <c r="G11" s="220">
        <f t="shared" si="0"/>
        <v>17</v>
      </c>
      <c r="H11" s="224">
        <f t="shared" si="1"/>
        <v>22.948719903630625</v>
      </c>
    </row>
    <row r="12" spans="1:8" ht="16.5" customHeight="1">
      <c r="A12" s="219" t="s">
        <v>342</v>
      </c>
      <c r="B12" s="220">
        <v>488339</v>
      </c>
      <c r="C12" s="225">
        <v>101699</v>
      </c>
      <c r="D12" s="226">
        <v>59234</v>
      </c>
      <c r="E12" s="226">
        <v>32895</v>
      </c>
      <c r="F12" s="227">
        <v>9570</v>
      </c>
      <c r="G12" s="220">
        <f t="shared" si="0"/>
        <v>25</v>
      </c>
      <c r="H12" s="224">
        <f t="shared" si="1"/>
        <v>20.82549212739511</v>
      </c>
    </row>
    <row r="13" spans="1:8" ht="16.5" customHeight="1">
      <c r="A13" s="219" t="s">
        <v>341</v>
      </c>
      <c r="B13" s="220">
        <v>157363</v>
      </c>
      <c r="C13" s="225">
        <v>35928</v>
      </c>
      <c r="D13" s="226">
        <v>21240</v>
      </c>
      <c r="E13" s="226">
        <v>10920</v>
      </c>
      <c r="F13" s="227">
        <v>3768</v>
      </c>
      <c r="G13" s="220">
        <f t="shared" si="0"/>
        <v>18</v>
      </c>
      <c r="H13" s="224">
        <f t="shared" si="1"/>
        <v>22.831288168120842</v>
      </c>
    </row>
    <row r="14" spans="1:8" ht="16.5" customHeight="1">
      <c r="A14" s="219" t="s">
        <v>340</v>
      </c>
      <c r="B14" s="220">
        <v>93327</v>
      </c>
      <c r="C14" s="225">
        <v>23259</v>
      </c>
      <c r="D14" s="226">
        <v>12611</v>
      </c>
      <c r="E14" s="226">
        <v>7717</v>
      </c>
      <c r="F14" s="227">
        <v>2931</v>
      </c>
      <c r="G14" s="220">
        <f t="shared" si="0"/>
        <v>11</v>
      </c>
      <c r="H14" s="224">
        <f t="shared" si="1"/>
        <v>24.922048281847697</v>
      </c>
    </row>
    <row r="15" spans="1:8" ht="16.5" customHeight="1">
      <c r="A15" s="84" t="s">
        <v>339</v>
      </c>
      <c r="B15" s="228">
        <v>130065</v>
      </c>
      <c r="C15" s="229">
        <v>23154</v>
      </c>
      <c r="D15" s="230">
        <v>12293</v>
      </c>
      <c r="E15" s="230">
        <v>7765</v>
      </c>
      <c r="F15" s="231">
        <v>3096</v>
      </c>
      <c r="G15" s="228">
        <f t="shared" si="0"/>
        <v>33</v>
      </c>
      <c r="H15" s="232">
        <f t="shared" si="1"/>
        <v>17.80186829662092</v>
      </c>
    </row>
    <row r="16" spans="1:8" ht="16.5" customHeight="1">
      <c r="A16" s="219" t="s">
        <v>313</v>
      </c>
      <c r="B16" s="220">
        <v>178187</v>
      </c>
      <c r="C16" s="225">
        <v>41258</v>
      </c>
      <c r="D16" s="226">
        <v>24853</v>
      </c>
      <c r="E16" s="226">
        <v>12231</v>
      </c>
      <c r="F16" s="227">
        <v>4174</v>
      </c>
      <c r="G16" s="220">
        <f t="shared" si="0"/>
        <v>16</v>
      </c>
      <c r="H16" s="224">
        <f t="shared" si="1"/>
        <v>23.15432663437849</v>
      </c>
    </row>
    <row r="17" spans="1:8" ht="16.5" customHeight="1">
      <c r="A17" s="219" t="s">
        <v>338</v>
      </c>
      <c r="B17" s="220">
        <v>60711</v>
      </c>
      <c r="C17" s="225">
        <v>13276</v>
      </c>
      <c r="D17" s="226">
        <v>7081</v>
      </c>
      <c r="E17" s="226">
        <v>4429</v>
      </c>
      <c r="F17" s="227">
        <v>1766</v>
      </c>
      <c r="G17" s="220">
        <f t="shared" si="0"/>
        <v>20</v>
      </c>
      <c r="H17" s="224">
        <f t="shared" si="1"/>
        <v>21.86753636079129</v>
      </c>
    </row>
    <row r="18" spans="1:8" ht="16.5" customHeight="1">
      <c r="A18" s="219" t="s">
        <v>337</v>
      </c>
      <c r="B18" s="220">
        <v>69223</v>
      </c>
      <c r="C18" s="225">
        <v>16766</v>
      </c>
      <c r="D18" s="226">
        <v>7875</v>
      </c>
      <c r="E18" s="226">
        <v>6262</v>
      </c>
      <c r="F18" s="227">
        <v>2629</v>
      </c>
      <c r="G18" s="220">
        <f t="shared" si="0"/>
        <v>12</v>
      </c>
      <c r="H18" s="224">
        <f t="shared" si="1"/>
        <v>24.220273608482728</v>
      </c>
    </row>
    <row r="19" spans="1:8" ht="16.5" customHeight="1">
      <c r="A19" s="219" t="s">
        <v>336</v>
      </c>
      <c r="B19" s="220">
        <v>163738</v>
      </c>
      <c r="C19" s="225">
        <v>32550</v>
      </c>
      <c r="D19" s="226">
        <v>18644</v>
      </c>
      <c r="E19" s="226">
        <v>10776</v>
      </c>
      <c r="F19" s="227">
        <v>3130</v>
      </c>
      <c r="G19" s="220">
        <f t="shared" si="0"/>
        <v>30</v>
      </c>
      <c r="H19" s="224">
        <f t="shared" si="1"/>
        <v>19.879319400505686</v>
      </c>
    </row>
    <row r="20" spans="1:8" ht="16.5" customHeight="1">
      <c r="A20" s="219" t="s">
        <v>335</v>
      </c>
      <c r="B20" s="220">
        <v>401927</v>
      </c>
      <c r="C20" s="225">
        <v>82834</v>
      </c>
      <c r="D20" s="226">
        <v>48682</v>
      </c>
      <c r="E20" s="226">
        <v>26101</v>
      </c>
      <c r="F20" s="227">
        <v>8051</v>
      </c>
      <c r="G20" s="220">
        <f t="shared" si="0"/>
        <v>27</v>
      </c>
      <c r="H20" s="224">
        <f t="shared" si="1"/>
        <v>20.609215106225758</v>
      </c>
    </row>
    <row r="21" spans="1:8" ht="16.5" customHeight="1">
      <c r="A21" s="219" t="s">
        <v>334</v>
      </c>
      <c r="B21" s="220">
        <v>20413</v>
      </c>
      <c r="C21" s="225">
        <v>6832</v>
      </c>
      <c r="D21" s="226">
        <v>3033</v>
      </c>
      <c r="E21" s="226">
        <v>2679</v>
      </c>
      <c r="F21" s="227">
        <v>1120</v>
      </c>
      <c r="G21" s="220">
        <f t="shared" si="0"/>
        <v>2</v>
      </c>
      <c r="H21" s="224">
        <f t="shared" si="1"/>
        <v>33.46886787831284</v>
      </c>
    </row>
    <row r="22" spans="1:8" ht="16.5" customHeight="1">
      <c r="A22" s="219" t="s">
        <v>333</v>
      </c>
      <c r="B22" s="220">
        <v>283376</v>
      </c>
      <c r="C22" s="225">
        <v>61480</v>
      </c>
      <c r="D22" s="226">
        <v>36155</v>
      </c>
      <c r="E22" s="226">
        <v>18961</v>
      </c>
      <c r="F22" s="227">
        <v>6364</v>
      </c>
      <c r="G22" s="220">
        <f t="shared" si="0"/>
        <v>21</v>
      </c>
      <c r="H22" s="224">
        <f t="shared" si="1"/>
        <v>21.695556433854666</v>
      </c>
    </row>
    <row r="23" spans="1:8" ht="16.5" customHeight="1">
      <c r="A23" s="219" t="s">
        <v>332</v>
      </c>
      <c r="B23" s="220">
        <v>166924</v>
      </c>
      <c r="C23" s="225">
        <v>35555</v>
      </c>
      <c r="D23" s="226">
        <v>20880</v>
      </c>
      <c r="E23" s="226">
        <v>11013</v>
      </c>
      <c r="F23" s="227">
        <v>3662</v>
      </c>
      <c r="G23" s="220">
        <f t="shared" si="0"/>
        <v>22</v>
      </c>
      <c r="H23" s="224">
        <f t="shared" si="1"/>
        <v>21.300112626105296</v>
      </c>
    </row>
    <row r="24" spans="1:8" ht="16.5" customHeight="1">
      <c r="A24" s="219" t="s">
        <v>331</v>
      </c>
      <c r="B24" s="220">
        <v>192884</v>
      </c>
      <c r="C24" s="225">
        <v>40136</v>
      </c>
      <c r="D24" s="226">
        <v>23999</v>
      </c>
      <c r="E24" s="226">
        <v>12759</v>
      </c>
      <c r="F24" s="227">
        <v>3378</v>
      </c>
      <c r="G24" s="220">
        <f t="shared" si="0"/>
        <v>26</v>
      </c>
      <c r="H24" s="224">
        <f t="shared" si="1"/>
        <v>20.808361502250055</v>
      </c>
    </row>
    <row r="25" spans="1:8" ht="16.5" customHeight="1">
      <c r="A25" s="219" t="s">
        <v>330</v>
      </c>
      <c r="B25" s="220">
        <v>135053</v>
      </c>
      <c r="C25" s="225">
        <v>32454</v>
      </c>
      <c r="D25" s="226">
        <v>19074</v>
      </c>
      <c r="E25" s="226">
        <v>10139</v>
      </c>
      <c r="F25" s="227">
        <v>3241</v>
      </c>
      <c r="G25" s="220">
        <f t="shared" si="0"/>
        <v>13</v>
      </c>
      <c r="H25" s="224">
        <f t="shared" si="1"/>
        <v>24.030565777879794</v>
      </c>
    </row>
    <row r="26" spans="1:8" ht="16.5" customHeight="1">
      <c r="A26" s="219" t="s">
        <v>329</v>
      </c>
      <c r="B26" s="220">
        <v>35853</v>
      </c>
      <c r="C26" s="225">
        <v>11432</v>
      </c>
      <c r="D26" s="226">
        <v>5092</v>
      </c>
      <c r="E26" s="226">
        <v>4246</v>
      </c>
      <c r="F26" s="227">
        <v>2094</v>
      </c>
      <c r="G26" s="220">
        <f t="shared" si="0"/>
        <v>4</v>
      </c>
      <c r="H26" s="224">
        <f t="shared" si="1"/>
        <v>31.885755724765012</v>
      </c>
    </row>
    <row r="27" spans="1:8" ht="16.5" customHeight="1">
      <c r="A27" s="219" t="s">
        <v>686</v>
      </c>
      <c r="B27" s="220">
        <v>110003</v>
      </c>
      <c r="C27" s="225">
        <v>24433</v>
      </c>
      <c r="D27" s="226">
        <v>15309</v>
      </c>
      <c r="E27" s="226">
        <v>7185</v>
      </c>
      <c r="F27" s="227">
        <v>1939</v>
      </c>
      <c r="G27" s="220">
        <f t="shared" si="0"/>
        <v>19</v>
      </c>
      <c r="H27" s="224">
        <f t="shared" si="1"/>
        <v>22.211212421479416</v>
      </c>
    </row>
    <row r="28" spans="1:8" ht="16.5" customHeight="1">
      <c r="A28" s="219" t="s">
        <v>327</v>
      </c>
      <c r="B28" s="220">
        <v>89685</v>
      </c>
      <c r="C28" s="225">
        <v>21501</v>
      </c>
      <c r="D28" s="226">
        <v>11447</v>
      </c>
      <c r="E28" s="226">
        <v>7433</v>
      </c>
      <c r="F28" s="227">
        <v>2621</v>
      </c>
      <c r="G28" s="220">
        <f t="shared" si="0"/>
        <v>14</v>
      </c>
      <c r="H28" s="224">
        <f t="shared" si="1"/>
        <v>23.973908680381335</v>
      </c>
    </row>
    <row r="29" spans="1:8" ht="16.5" customHeight="1">
      <c r="A29" s="219" t="s">
        <v>326</v>
      </c>
      <c r="B29" s="220">
        <v>48549</v>
      </c>
      <c r="C29" s="225">
        <v>14366</v>
      </c>
      <c r="D29" s="226">
        <v>7166</v>
      </c>
      <c r="E29" s="226">
        <v>5156</v>
      </c>
      <c r="F29" s="227">
        <v>2044</v>
      </c>
      <c r="G29" s="220">
        <f t="shared" si="0"/>
        <v>6</v>
      </c>
      <c r="H29" s="224">
        <f t="shared" si="1"/>
        <v>29.590722774928423</v>
      </c>
    </row>
    <row r="30" spans="1:8" ht="16.5" customHeight="1">
      <c r="A30" s="219" t="s">
        <v>325</v>
      </c>
      <c r="B30" s="220">
        <v>162679</v>
      </c>
      <c r="C30" s="225">
        <v>20835</v>
      </c>
      <c r="D30" s="226">
        <v>13098</v>
      </c>
      <c r="E30" s="226">
        <v>5848</v>
      </c>
      <c r="F30" s="227">
        <v>1889</v>
      </c>
      <c r="G30" s="220">
        <f t="shared" si="0"/>
        <v>36</v>
      </c>
      <c r="H30" s="224">
        <f t="shared" si="1"/>
        <v>12.80743058415653</v>
      </c>
    </row>
    <row r="31" spans="1:8" ht="16.5" customHeight="1">
      <c r="A31" s="219" t="s">
        <v>324</v>
      </c>
      <c r="B31" s="220">
        <v>90388</v>
      </c>
      <c r="C31" s="225">
        <v>21387</v>
      </c>
      <c r="D31" s="226">
        <v>13462</v>
      </c>
      <c r="E31" s="226">
        <v>6124</v>
      </c>
      <c r="F31" s="227">
        <v>1801</v>
      </c>
      <c r="G31" s="220">
        <f t="shared" si="0"/>
        <v>15</v>
      </c>
      <c r="H31" s="224">
        <f t="shared" si="1"/>
        <v>23.661326724786477</v>
      </c>
    </row>
    <row r="32" spans="1:8" ht="16.5" customHeight="1">
      <c r="A32" s="219" t="s">
        <v>687</v>
      </c>
      <c r="B32" s="220">
        <v>61481</v>
      </c>
      <c r="C32" s="225">
        <v>12813</v>
      </c>
      <c r="D32" s="226">
        <v>7334</v>
      </c>
      <c r="E32" s="226">
        <v>3918</v>
      </c>
      <c r="F32" s="227">
        <v>1561</v>
      </c>
      <c r="G32" s="220">
        <f t="shared" si="0"/>
        <v>24</v>
      </c>
      <c r="H32" s="224">
        <f t="shared" si="1"/>
        <v>20.840584896146776</v>
      </c>
    </row>
    <row r="33" spans="1:8" ht="16.5" customHeight="1">
      <c r="A33" s="219" t="s">
        <v>323</v>
      </c>
      <c r="B33" s="220">
        <v>75441</v>
      </c>
      <c r="C33" s="225">
        <v>15221</v>
      </c>
      <c r="D33" s="226">
        <v>9131</v>
      </c>
      <c r="E33" s="226">
        <v>4508</v>
      </c>
      <c r="F33" s="227">
        <v>1582</v>
      </c>
      <c r="G33" s="220">
        <f t="shared" si="0"/>
        <v>29</v>
      </c>
      <c r="H33" s="224">
        <f t="shared" si="1"/>
        <v>20.176031600853648</v>
      </c>
    </row>
    <row r="34" spans="1:8" ht="16.5" customHeight="1">
      <c r="A34" s="219" t="s">
        <v>688</v>
      </c>
      <c r="B34" s="220">
        <v>91505</v>
      </c>
      <c r="C34" s="225">
        <v>15145</v>
      </c>
      <c r="D34" s="226">
        <v>8061</v>
      </c>
      <c r="E34" s="226">
        <v>5025</v>
      </c>
      <c r="F34" s="227">
        <v>2059</v>
      </c>
      <c r="G34" s="220">
        <f t="shared" si="0"/>
        <v>35</v>
      </c>
      <c r="H34" s="224">
        <f t="shared" si="1"/>
        <v>16.551008141631605</v>
      </c>
    </row>
    <row r="35" spans="1:8" ht="16.5" customHeight="1">
      <c r="A35" s="219" t="s">
        <v>483</v>
      </c>
      <c r="B35" s="220">
        <v>61899</v>
      </c>
      <c r="C35" s="225">
        <v>11609</v>
      </c>
      <c r="D35" s="226">
        <v>7408</v>
      </c>
      <c r="E35" s="226">
        <v>3150</v>
      </c>
      <c r="F35" s="227">
        <v>1051</v>
      </c>
      <c r="G35" s="220">
        <f t="shared" si="0"/>
        <v>32</v>
      </c>
      <c r="H35" s="224">
        <f t="shared" si="1"/>
        <v>18.754745634016704</v>
      </c>
    </row>
    <row r="36" spans="1:8" ht="16.5" customHeight="1">
      <c r="A36" s="219" t="s">
        <v>484</v>
      </c>
      <c r="B36" s="220">
        <v>50394</v>
      </c>
      <c r="C36" s="225">
        <v>9549</v>
      </c>
      <c r="D36" s="226">
        <v>5929</v>
      </c>
      <c r="E36" s="226">
        <v>2685</v>
      </c>
      <c r="F36" s="227">
        <v>935</v>
      </c>
      <c r="G36" s="220">
        <f t="shared" si="0"/>
        <v>31</v>
      </c>
      <c r="H36" s="224">
        <f t="shared" si="1"/>
        <v>18.94868436718657</v>
      </c>
    </row>
    <row r="37" spans="1:8" ht="16.5" customHeight="1">
      <c r="A37" s="219" t="s">
        <v>485</v>
      </c>
      <c r="B37" s="220">
        <v>42720</v>
      </c>
      <c r="C37" s="225">
        <v>15750</v>
      </c>
      <c r="D37" s="226">
        <v>6944</v>
      </c>
      <c r="E37" s="226">
        <v>5802</v>
      </c>
      <c r="F37" s="227">
        <v>3004</v>
      </c>
      <c r="G37" s="220">
        <f t="shared" si="0"/>
        <v>1</v>
      </c>
      <c r="H37" s="224">
        <f t="shared" si="1"/>
        <v>36.86797752808989</v>
      </c>
    </row>
    <row r="38" spans="1:8" ht="16.5" customHeight="1">
      <c r="A38" s="219" t="s">
        <v>486</v>
      </c>
      <c r="B38" s="220">
        <v>39977</v>
      </c>
      <c r="C38" s="225">
        <v>10935</v>
      </c>
      <c r="D38" s="226">
        <v>4887</v>
      </c>
      <c r="E38" s="226">
        <v>4215</v>
      </c>
      <c r="F38" s="227">
        <v>1833</v>
      </c>
      <c r="G38" s="220">
        <f t="shared" si="0"/>
        <v>9</v>
      </c>
      <c r="H38" s="224">
        <f t="shared" si="1"/>
        <v>27.353228106161044</v>
      </c>
    </row>
    <row r="39" spans="1:8" ht="16.5" customHeight="1">
      <c r="A39" s="219" t="s">
        <v>487</v>
      </c>
      <c r="B39" s="220">
        <v>84001</v>
      </c>
      <c r="C39" s="225">
        <v>23378</v>
      </c>
      <c r="D39" s="226">
        <v>10938</v>
      </c>
      <c r="E39" s="226">
        <v>8801</v>
      </c>
      <c r="F39" s="227">
        <v>3639</v>
      </c>
      <c r="G39" s="220">
        <f t="shared" si="0"/>
        <v>8</v>
      </c>
      <c r="H39" s="224">
        <f t="shared" si="1"/>
        <v>27.83062106403495</v>
      </c>
    </row>
    <row r="40" spans="1:8" ht="16.5" customHeight="1">
      <c r="A40" s="219" t="s">
        <v>488</v>
      </c>
      <c r="B40" s="220">
        <v>57249</v>
      </c>
      <c r="C40" s="225">
        <v>14727</v>
      </c>
      <c r="D40" s="226">
        <v>7303</v>
      </c>
      <c r="E40" s="226">
        <v>5212</v>
      </c>
      <c r="F40" s="227">
        <v>2212</v>
      </c>
      <c r="G40" s="220">
        <f t="shared" si="0"/>
        <v>10</v>
      </c>
      <c r="H40" s="224">
        <f t="shared" si="1"/>
        <v>25.724466802913586</v>
      </c>
    </row>
    <row r="41" spans="1:8" ht="16.5" customHeight="1">
      <c r="A41" s="219" t="s">
        <v>489</v>
      </c>
      <c r="B41" s="220">
        <v>41855</v>
      </c>
      <c r="C41" s="225">
        <v>13685</v>
      </c>
      <c r="D41" s="226">
        <v>6263</v>
      </c>
      <c r="E41" s="226">
        <v>5184</v>
      </c>
      <c r="F41" s="227">
        <v>2238</v>
      </c>
      <c r="G41" s="220">
        <f t="shared" si="0"/>
        <v>3</v>
      </c>
      <c r="H41" s="224">
        <f t="shared" si="1"/>
        <v>32.69621311671246</v>
      </c>
    </row>
    <row r="42" spans="1:8" ht="16.5" customHeight="1">
      <c r="A42" s="153" t="s">
        <v>491</v>
      </c>
      <c r="B42" s="233">
        <f>SUM(B6:B41)</f>
        <v>5980436</v>
      </c>
      <c r="C42" s="234">
        <f>SUM(C6:C41)</f>
        <v>1278491</v>
      </c>
      <c r="D42" s="235">
        <f>SUM(D6:D41)</f>
        <v>727279</v>
      </c>
      <c r="E42" s="235">
        <f>SUM(E6:E41)</f>
        <v>413382</v>
      </c>
      <c r="F42" s="236">
        <f>SUM(F6:F41)</f>
        <v>137830</v>
      </c>
      <c r="G42" s="83"/>
      <c r="H42" s="237">
        <f t="shared" si="1"/>
        <v>21.37788950504612</v>
      </c>
    </row>
    <row r="43" spans="1:8" ht="16.5" customHeight="1">
      <c r="A43" s="85" t="s">
        <v>497</v>
      </c>
      <c r="H43" s="82" t="s">
        <v>493</v>
      </c>
    </row>
    <row r="44" ht="16.5" customHeight="1">
      <c r="A44" s="85" t="s">
        <v>498</v>
      </c>
    </row>
    <row r="45" ht="16.5" customHeight="1">
      <c r="A45" s="85" t="s">
        <v>689</v>
      </c>
    </row>
  </sheetData>
  <sheetProtection/>
  <mergeCells count="5">
    <mergeCell ref="A1:H1"/>
    <mergeCell ref="H4:H5"/>
    <mergeCell ref="A4:A5"/>
    <mergeCell ref="B4:B5"/>
    <mergeCell ref="C4:C5"/>
  </mergeCells>
  <printOptions/>
  <pageMargins left="0.984251968503937" right="0.984251968503937" top="0.7874015748031497" bottom="0.7874015748031497" header="0.5118110236220472" footer="0"/>
  <pageSetup horizontalDpi="600" verticalDpi="600" orientation="portrait" paperSize="9" r:id="rId1"/>
  <headerFooter alignWithMargins="0">
    <oddFooter>&amp;C&amp;12-30-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207" customWidth="1"/>
    <col min="2" max="2" width="16.125" style="207" hidden="1" customWidth="1"/>
    <col min="3" max="13" width="7.125" style="207" customWidth="1"/>
    <col min="14" max="16384" width="9.00390625" style="207" customWidth="1"/>
  </cols>
  <sheetData>
    <row r="1" spans="1:13" ht="24">
      <c r="A1" s="533" t="s">
        <v>582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</row>
    <row r="2" spans="1:13" ht="16.5" customHeight="1">
      <c r="A2" s="208"/>
      <c r="B2" s="208"/>
      <c r="C2" s="208"/>
      <c r="D2" s="208"/>
      <c r="E2" s="208"/>
      <c r="F2" s="208"/>
      <c r="G2" s="208"/>
      <c r="H2" s="208"/>
      <c r="J2" s="208"/>
      <c r="K2" s="208"/>
      <c r="L2" s="208"/>
      <c r="M2" s="81" t="s">
        <v>581</v>
      </c>
    </row>
    <row r="3" spans="1:13" ht="9.75" customHeight="1">
      <c r="A3" s="534" t="s">
        <v>580</v>
      </c>
      <c r="B3" s="54"/>
      <c r="C3" s="536" t="s">
        <v>579</v>
      </c>
      <c r="D3" s="536">
        <v>50</v>
      </c>
      <c r="E3" s="536">
        <v>60</v>
      </c>
      <c r="F3" s="536" t="s">
        <v>578</v>
      </c>
      <c r="G3" s="536">
        <v>12</v>
      </c>
      <c r="H3" s="536">
        <v>17</v>
      </c>
      <c r="I3" s="536">
        <v>20</v>
      </c>
      <c r="J3" s="538">
        <v>21</v>
      </c>
      <c r="K3" s="538">
        <v>22</v>
      </c>
      <c r="L3" s="538">
        <v>23</v>
      </c>
      <c r="M3" s="538">
        <v>24</v>
      </c>
    </row>
    <row r="4" spans="1:13" ht="9.75" customHeight="1">
      <c r="A4" s="535"/>
      <c r="B4" s="55"/>
      <c r="C4" s="537"/>
      <c r="D4" s="537"/>
      <c r="E4" s="537"/>
      <c r="F4" s="537"/>
      <c r="G4" s="537"/>
      <c r="H4" s="537"/>
      <c r="I4" s="537"/>
      <c r="J4" s="539"/>
      <c r="K4" s="539"/>
      <c r="L4" s="539"/>
      <c r="M4" s="539"/>
    </row>
    <row r="5" spans="1:13" ht="1.5" customHeight="1">
      <c r="A5" s="56"/>
      <c r="B5" s="56"/>
      <c r="C5" s="128"/>
      <c r="D5" s="129"/>
      <c r="E5" s="129"/>
      <c r="F5" s="129"/>
      <c r="G5" s="129"/>
      <c r="H5" s="129"/>
      <c r="I5" s="129"/>
      <c r="J5" s="129"/>
      <c r="K5" s="129"/>
      <c r="L5" s="130"/>
      <c r="M5" s="129"/>
    </row>
    <row r="6" spans="1:13" ht="13.5" customHeight="1">
      <c r="A6" s="52" t="s">
        <v>387</v>
      </c>
      <c r="B6" s="53"/>
      <c r="C6" s="131">
        <f aca="true" t="shared" si="0" ref="C6:M6">SUM(C7:C85)</f>
        <v>169</v>
      </c>
      <c r="D6" s="131">
        <f t="shared" si="0"/>
        <v>149</v>
      </c>
      <c r="E6" s="131">
        <f t="shared" si="0"/>
        <v>286</v>
      </c>
      <c r="F6" s="131">
        <f t="shared" si="0"/>
        <v>1419</v>
      </c>
      <c r="G6" s="131">
        <f t="shared" si="0"/>
        <v>2078</v>
      </c>
      <c r="H6" s="131">
        <f t="shared" si="0"/>
        <v>2466</v>
      </c>
      <c r="I6" s="131">
        <f t="shared" si="0"/>
        <v>3117</v>
      </c>
      <c r="J6" s="131">
        <f t="shared" si="0"/>
        <v>3301</v>
      </c>
      <c r="K6" s="131">
        <f t="shared" si="0"/>
        <v>3342</v>
      </c>
      <c r="L6" s="131">
        <f t="shared" si="0"/>
        <v>3395</v>
      </c>
      <c r="M6" s="131">
        <f t="shared" si="0"/>
        <v>3264</v>
      </c>
    </row>
    <row r="7" spans="1:13" ht="9.75" customHeight="1">
      <c r="A7" s="14" t="s">
        <v>382</v>
      </c>
      <c r="B7" s="13" t="s">
        <v>577</v>
      </c>
      <c r="C7" s="132">
        <v>23</v>
      </c>
      <c r="D7" s="132">
        <v>8</v>
      </c>
      <c r="E7" s="132">
        <v>30</v>
      </c>
      <c r="F7" s="132">
        <v>119</v>
      </c>
      <c r="G7" s="132">
        <v>173</v>
      </c>
      <c r="H7" s="132">
        <v>337</v>
      </c>
      <c r="I7" s="132">
        <v>616</v>
      </c>
      <c r="J7" s="132">
        <v>693</v>
      </c>
      <c r="K7" s="132">
        <v>764</v>
      </c>
      <c r="L7" s="133">
        <v>831</v>
      </c>
      <c r="M7" s="132">
        <v>773</v>
      </c>
    </row>
    <row r="8" spans="1:13" ht="9.75" customHeight="1">
      <c r="A8" s="14" t="s">
        <v>362</v>
      </c>
      <c r="B8" s="13" t="s">
        <v>362</v>
      </c>
      <c r="C8" s="132" t="s">
        <v>432</v>
      </c>
      <c r="D8" s="132" t="s">
        <v>432</v>
      </c>
      <c r="E8" s="132">
        <v>16</v>
      </c>
      <c r="F8" s="132">
        <v>138</v>
      </c>
      <c r="G8" s="132">
        <v>223</v>
      </c>
      <c r="H8" s="132">
        <v>366</v>
      </c>
      <c r="I8" s="132">
        <v>520</v>
      </c>
      <c r="J8" s="132">
        <v>563</v>
      </c>
      <c r="K8" s="132">
        <v>583</v>
      </c>
      <c r="L8" s="133">
        <v>552</v>
      </c>
      <c r="M8" s="132">
        <v>538</v>
      </c>
    </row>
    <row r="9" spans="1:13" ht="9.75" customHeight="1">
      <c r="A9" s="14" t="s">
        <v>454</v>
      </c>
      <c r="B9" s="13" t="s">
        <v>454</v>
      </c>
      <c r="C9" s="132" t="s">
        <v>432</v>
      </c>
      <c r="D9" s="132" t="s">
        <v>432</v>
      </c>
      <c r="E9" s="132" t="s">
        <v>432</v>
      </c>
      <c r="F9" s="132">
        <v>255</v>
      </c>
      <c r="G9" s="132">
        <v>413</v>
      </c>
      <c r="H9" s="132">
        <v>515</v>
      </c>
      <c r="I9" s="132">
        <v>490</v>
      </c>
      <c r="J9" s="132">
        <v>495</v>
      </c>
      <c r="K9" s="132">
        <v>493</v>
      </c>
      <c r="L9" s="133">
        <v>479</v>
      </c>
      <c r="M9" s="132">
        <v>456</v>
      </c>
    </row>
    <row r="10" spans="1:13" ht="9.75" customHeight="1">
      <c r="A10" s="14" t="s">
        <v>369</v>
      </c>
      <c r="B10" s="13" t="s">
        <v>576</v>
      </c>
      <c r="C10" s="132">
        <v>146</v>
      </c>
      <c r="D10" s="132">
        <v>129</v>
      </c>
      <c r="E10" s="132">
        <v>168</v>
      </c>
      <c r="F10" s="132">
        <v>277</v>
      </c>
      <c r="G10" s="132">
        <v>288</v>
      </c>
      <c r="H10" s="132">
        <v>327</v>
      </c>
      <c r="I10" s="132">
        <v>389</v>
      </c>
      <c r="J10" s="132">
        <v>408</v>
      </c>
      <c r="K10" s="132">
        <v>378</v>
      </c>
      <c r="L10" s="133">
        <v>374</v>
      </c>
      <c r="M10" s="132">
        <v>368</v>
      </c>
    </row>
    <row r="11" spans="1:13" ht="9.75" customHeight="1">
      <c r="A11" s="14" t="s">
        <v>358</v>
      </c>
      <c r="B11" s="13" t="s">
        <v>358</v>
      </c>
      <c r="C11" s="132" t="s">
        <v>432</v>
      </c>
      <c r="D11" s="132" t="s">
        <v>432</v>
      </c>
      <c r="E11" s="132">
        <v>5</v>
      </c>
      <c r="F11" s="132">
        <v>44</v>
      </c>
      <c r="G11" s="132">
        <v>147</v>
      </c>
      <c r="H11" s="132">
        <v>205</v>
      </c>
      <c r="I11" s="132">
        <v>343</v>
      </c>
      <c r="J11" s="132">
        <v>349</v>
      </c>
      <c r="K11" s="132">
        <v>342</v>
      </c>
      <c r="L11" s="133">
        <v>352</v>
      </c>
      <c r="M11" s="132">
        <v>345</v>
      </c>
    </row>
    <row r="12" spans="1:13" ht="9.75" customHeight="1">
      <c r="A12" s="14" t="s">
        <v>386</v>
      </c>
      <c r="B12" s="13" t="s">
        <v>386</v>
      </c>
      <c r="C12" s="132" t="s">
        <v>432</v>
      </c>
      <c r="D12" s="132" t="s">
        <v>432</v>
      </c>
      <c r="E12" s="132">
        <v>3</v>
      </c>
      <c r="F12" s="132">
        <v>292</v>
      </c>
      <c r="G12" s="132">
        <v>319</v>
      </c>
      <c r="H12" s="132">
        <v>203</v>
      </c>
      <c r="I12" s="132">
        <v>143</v>
      </c>
      <c r="J12" s="132">
        <v>176</v>
      </c>
      <c r="K12" s="132">
        <v>165</v>
      </c>
      <c r="L12" s="133">
        <v>143</v>
      </c>
      <c r="M12" s="132">
        <v>131</v>
      </c>
    </row>
    <row r="13" spans="1:13" ht="9.75" customHeight="1">
      <c r="A13" s="14" t="s">
        <v>661</v>
      </c>
      <c r="B13" s="13" t="s">
        <v>575</v>
      </c>
      <c r="C13" s="132" t="s">
        <v>432</v>
      </c>
      <c r="D13" s="132" t="s">
        <v>432</v>
      </c>
      <c r="E13" s="132" t="s">
        <v>432</v>
      </c>
      <c r="F13" s="132">
        <v>7</v>
      </c>
      <c r="G13" s="132">
        <v>96</v>
      </c>
      <c r="H13" s="132">
        <v>73</v>
      </c>
      <c r="I13" s="132">
        <v>91</v>
      </c>
      <c r="J13" s="132">
        <v>81</v>
      </c>
      <c r="K13" s="132">
        <v>85</v>
      </c>
      <c r="L13" s="133">
        <v>93</v>
      </c>
      <c r="M13" s="132">
        <v>101</v>
      </c>
    </row>
    <row r="14" spans="1:13" ht="9.75" customHeight="1">
      <c r="A14" s="14" t="s">
        <v>367</v>
      </c>
      <c r="B14" s="13" t="s">
        <v>367</v>
      </c>
      <c r="C14" s="132" t="s">
        <v>432</v>
      </c>
      <c r="D14" s="132" t="s">
        <v>432</v>
      </c>
      <c r="E14" s="132" t="s">
        <v>432</v>
      </c>
      <c r="F14" s="132">
        <v>54</v>
      </c>
      <c r="G14" s="132">
        <v>135</v>
      </c>
      <c r="H14" s="132">
        <v>109</v>
      </c>
      <c r="I14" s="132">
        <v>106</v>
      </c>
      <c r="J14" s="132">
        <v>104</v>
      </c>
      <c r="K14" s="132">
        <v>101</v>
      </c>
      <c r="L14" s="133">
        <v>91</v>
      </c>
      <c r="M14" s="132">
        <v>86</v>
      </c>
    </row>
    <row r="15" spans="1:13" ht="9.75" customHeight="1">
      <c r="A15" s="14" t="s">
        <v>354</v>
      </c>
      <c r="B15" s="13" t="s">
        <v>354</v>
      </c>
      <c r="C15" s="132" t="s">
        <v>432</v>
      </c>
      <c r="D15" s="132">
        <v>1</v>
      </c>
      <c r="E15" s="132">
        <v>21</v>
      </c>
      <c r="F15" s="132">
        <v>53</v>
      </c>
      <c r="G15" s="132">
        <v>60</v>
      </c>
      <c r="H15" s="132">
        <v>57</v>
      </c>
      <c r="I15" s="132">
        <v>55</v>
      </c>
      <c r="J15" s="132">
        <v>59</v>
      </c>
      <c r="K15" s="132">
        <v>63</v>
      </c>
      <c r="L15" s="133">
        <v>57</v>
      </c>
      <c r="M15" s="132">
        <v>58</v>
      </c>
    </row>
    <row r="16" spans="1:13" ht="9.75" customHeight="1">
      <c r="A16" s="14" t="s">
        <v>374</v>
      </c>
      <c r="B16" s="13" t="s">
        <v>374</v>
      </c>
      <c r="C16" s="132" t="s">
        <v>432</v>
      </c>
      <c r="D16" s="132" t="s">
        <v>432</v>
      </c>
      <c r="E16" s="132" t="s">
        <v>432</v>
      </c>
      <c r="F16" s="132">
        <v>1</v>
      </c>
      <c r="G16" s="132">
        <v>5</v>
      </c>
      <c r="H16" s="132">
        <v>16</v>
      </c>
      <c r="I16" s="132">
        <v>26</v>
      </c>
      <c r="J16" s="132">
        <v>28</v>
      </c>
      <c r="K16" s="132">
        <v>31</v>
      </c>
      <c r="L16" s="133">
        <v>64</v>
      </c>
      <c r="M16" s="132">
        <v>50</v>
      </c>
    </row>
    <row r="17" spans="1:13" ht="9.75" customHeight="1">
      <c r="A17" s="14" t="s">
        <v>366</v>
      </c>
      <c r="B17" s="13" t="s">
        <v>366</v>
      </c>
      <c r="C17" s="132" t="s">
        <v>432</v>
      </c>
      <c r="D17" s="132" t="s">
        <v>432</v>
      </c>
      <c r="E17" s="132" t="s">
        <v>432</v>
      </c>
      <c r="F17" s="132" t="s">
        <v>432</v>
      </c>
      <c r="G17" s="132" t="s">
        <v>432</v>
      </c>
      <c r="H17" s="132">
        <v>13</v>
      </c>
      <c r="I17" s="132">
        <v>43</v>
      </c>
      <c r="J17" s="132">
        <v>32</v>
      </c>
      <c r="K17" s="132">
        <v>34</v>
      </c>
      <c r="L17" s="133">
        <v>43</v>
      </c>
      <c r="M17" s="132">
        <v>50</v>
      </c>
    </row>
    <row r="18" spans="1:13" ht="9.75" customHeight="1">
      <c r="A18" s="14" t="s">
        <v>662</v>
      </c>
      <c r="B18" s="13" t="s">
        <v>574</v>
      </c>
      <c r="C18" s="132" t="s">
        <v>432</v>
      </c>
      <c r="D18" s="132" t="s">
        <v>432</v>
      </c>
      <c r="E18" s="132" t="s">
        <v>432</v>
      </c>
      <c r="F18" s="132">
        <v>5</v>
      </c>
      <c r="G18" s="132">
        <v>5</v>
      </c>
      <c r="H18" s="132">
        <v>16</v>
      </c>
      <c r="I18" s="132">
        <v>28</v>
      </c>
      <c r="J18" s="132">
        <v>28</v>
      </c>
      <c r="K18" s="132">
        <v>31</v>
      </c>
      <c r="L18" s="133">
        <v>29</v>
      </c>
      <c r="M18" s="132">
        <v>35</v>
      </c>
    </row>
    <row r="19" spans="1:13" ht="9.75" customHeight="1">
      <c r="A19" s="14" t="s">
        <v>375</v>
      </c>
      <c r="B19" s="13" t="s">
        <v>375</v>
      </c>
      <c r="C19" s="132" t="s">
        <v>432</v>
      </c>
      <c r="D19" s="132" t="s">
        <v>432</v>
      </c>
      <c r="E19" s="132">
        <v>1</v>
      </c>
      <c r="F19" s="132">
        <v>3</v>
      </c>
      <c r="G19" s="132">
        <v>10</v>
      </c>
      <c r="H19" s="132">
        <v>14</v>
      </c>
      <c r="I19" s="132">
        <v>21</v>
      </c>
      <c r="J19" s="132">
        <v>27</v>
      </c>
      <c r="K19" s="132">
        <v>27</v>
      </c>
      <c r="L19" s="133">
        <v>30</v>
      </c>
      <c r="M19" s="132">
        <v>28</v>
      </c>
    </row>
    <row r="20" spans="1:13" ht="9.75" customHeight="1">
      <c r="A20" s="14" t="s">
        <v>373</v>
      </c>
      <c r="B20" s="13" t="s">
        <v>373</v>
      </c>
      <c r="C20" s="132" t="s">
        <v>432</v>
      </c>
      <c r="D20" s="132" t="s">
        <v>432</v>
      </c>
      <c r="E20" s="132" t="s">
        <v>432</v>
      </c>
      <c r="F20" s="132">
        <v>24</v>
      </c>
      <c r="G20" s="132">
        <v>21</v>
      </c>
      <c r="H20" s="132">
        <v>18</v>
      </c>
      <c r="I20" s="132">
        <v>21</v>
      </c>
      <c r="J20" s="132">
        <v>21</v>
      </c>
      <c r="K20" s="132">
        <v>21</v>
      </c>
      <c r="L20" s="133">
        <v>20</v>
      </c>
      <c r="M20" s="132">
        <v>21</v>
      </c>
    </row>
    <row r="21" spans="1:13" ht="9.75" customHeight="1">
      <c r="A21" s="14" t="s">
        <v>451</v>
      </c>
      <c r="B21" s="13" t="s">
        <v>451</v>
      </c>
      <c r="C21" s="132" t="s">
        <v>432</v>
      </c>
      <c r="D21" s="132" t="s">
        <v>432</v>
      </c>
      <c r="E21" s="132" t="s">
        <v>432</v>
      </c>
      <c r="F21" s="132" t="s">
        <v>432</v>
      </c>
      <c r="G21" s="132">
        <v>2</v>
      </c>
      <c r="H21" s="132">
        <v>2</v>
      </c>
      <c r="I21" s="132">
        <v>6</v>
      </c>
      <c r="J21" s="132">
        <v>11</v>
      </c>
      <c r="K21" s="132">
        <v>11</v>
      </c>
      <c r="L21" s="133">
        <v>15</v>
      </c>
      <c r="M21" s="132">
        <v>21</v>
      </c>
    </row>
    <row r="22" spans="1:13" ht="9.75" customHeight="1">
      <c r="A22" s="14" t="s">
        <v>381</v>
      </c>
      <c r="B22" s="13" t="s">
        <v>381</v>
      </c>
      <c r="C22" s="132" t="s">
        <v>432</v>
      </c>
      <c r="D22" s="132" t="s">
        <v>432</v>
      </c>
      <c r="E22" s="132" t="s">
        <v>432</v>
      </c>
      <c r="F22" s="132">
        <v>3</v>
      </c>
      <c r="G22" s="132">
        <v>11</v>
      </c>
      <c r="H22" s="132">
        <v>11</v>
      </c>
      <c r="I22" s="132">
        <v>17</v>
      </c>
      <c r="J22" s="132">
        <v>16</v>
      </c>
      <c r="K22" s="132">
        <v>15</v>
      </c>
      <c r="L22" s="133">
        <v>19</v>
      </c>
      <c r="M22" s="132">
        <v>17</v>
      </c>
    </row>
    <row r="23" spans="1:13" ht="9.75" customHeight="1">
      <c r="A23" s="14" t="s">
        <v>363</v>
      </c>
      <c r="B23" s="13" t="s">
        <v>363</v>
      </c>
      <c r="C23" s="132" t="s">
        <v>432</v>
      </c>
      <c r="D23" s="132" t="s">
        <v>432</v>
      </c>
      <c r="E23" s="132">
        <v>1</v>
      </c>
      <c r="F23" s="132">
        <v>7</v>
      </c>
      <c r="G23" s="132">
        <v>14</v>
      </c>
      <c r="H23" s="132">
        <v>12</v>
      </c>
      <c r="I23" s="132">
        <v>10</v>
      </c>
      <c r="J23" s="132">
        <v>8</v>
      </c>
      <c r="K23" s="132">
        <v>13</v>
      </c>
      <c r="L23" s="133">
        <v>17</v>
      </c>
      <c r="M23" s="132">
        <v>17</v>
      </c>
    </row>
    <row r="24" spans="1:13" ht="9.75" customHeight="1">
      <c r="A24" s="14" t="s">
        <v>663</v>
      </c>
      <c r="B24" s="13" t="s">
        <v>573</v>
      </c>
      <c r="C24" s="132" t="s">
        <v>432</v>
      </c>
      <c r="D24" s="132" t="s">
        <v>432</v>
      </c>
      <c r="E24" s="132" t="s">
        <v>432</v>
      </c>
      <c r="F24" s="132">
        <v>7</v>
      </c>
      <c r="G24" s="132">
        <v>37</v>
      </c>
      <c r="H24" s="132">
        <v>20</v>
      </c>
      <c r="I24" s="132">
        <v>16</v>
      </c>
      <c r="J24" s="132">
        <v>23</v>
      </c>
      <c r="K24" s="132">
        <v>19</v>
      </c>
      <c r="L24" s="133">
        <v>16</v>
      </c>
      <c r="M24" s="132">
        <v>16</v>
      </c>
    </row>
    <row r="25" spans="1:13" ht="9.75" customHeight="1">
      <c r="A25" s="14" t="s">
        <v>384</v>
      </c>
      <c r="B25" s="13" t="s">
        <v>384</v>
      </c>
      <c r="C25" s="132" t="s">
        <v>432</v>
      </c>
      <c r="D25" s="132" t="s">
        <v>432</v>
      </c>
      <c r="E25" s="132" t="s">
        <v>432</v>
      </c>
      <c r="F25" s="132">
        <v>23</v>
      </c>
      <c r="G25" s="132">
        <v>20</v>
      </c>
      <c r="H25" s="132">
        <v>16</v>
      </c>
      <c r="I25" s="132">
        <v>16</v>
      </c>
      <c r="J25" s="132">
        <v>14</v>
      </c>
      <c r="K25" s="132">
        <v>11</v>
      </c>
      <c r="L25" s="133">
        <v>13</v>
      </c>
      <c r="M25" s="132">
        <v>12</v>
      </c>
    </row>
    <row r="26" spans="1:13" ht="9.75" customHeight="1">
      <c r="A26" s="14" t="s">
        <v>450</v>
      </c>
      <c r="B26" s="13" t="s">
        <v>450</v>
      </c>
      <c r="C26" s="132" t="s">
        <v>432</v>
      </c>
      <c r="D26" s="132" t="s">
        <v>432</v>
      </c>
      <c r="E26" s="132">
        <v>9</v>
      </c>
      <c r="F26" s="132">
        <v>3</v>
      </c>
      <c r="G26" s="132">
        <v>5</v>
      </c>
      <c r="H26" s="132">
        <v>10</v>
      </c>
      <c r="I26" s="132">
        <v>11</v>
      </c>
      <c r="J26" s="132">
        <v>14</v>
      </c>
      <c r="K26" s="132">
        <v>16</v>
      </c>
      <c r="L26" s="133">
        <v>12</v>
      </c>
      <c r="M26" s="132">
        <v>12</v>
      </c>
    </row>
    <row r="27" spans="1:13" ht="9.75" customHeight="1">
      <c r="A27" s="14" t="s">
        <v>441</v>
      </c>
      <c r="B27" s="13" t="s">
        <v>441</v>
      </c>
      <c r="C27" s="132" t="s">
        <v>432</v>
      </c>
      <c r="D27" s="132" t="s">
        <v>432</v>
      </c>
      <c r="E27" s="132">
        <v>1</v>
      </c>
      <c r="F27" s="132">
        <v>2</v>
      </c>
      <c r="G27" s="132">
        <v>6</v>
      </c>
      <c r="H27" s="132">
        <v>15</v>
      </c>
      <c r="I27" s="132">
        <v>19</v>
      </c>
      <c r="J27" s="132">
        <v>21</v>
      </c>
      <c r="K27" s="132">
        <v>18</v>
      </c>
      <c r="L27" s="133">
        <v>18</v>
      </c>
      <c r="M27" s="132">
        <v>11</v>
      </c>
    </row>
    <row r="28" spans="1:13" ht="9.75" customHeight="1">
      <c r="A28" s="14" t="s">
        <v>355</v>
      </c>
      <c r="B28" s="13" t="s">
        <v>355</v>
      </c>
      <c r="C28" s="132" t="s">
        <v>432</v>
      </c>
      <c r="D28" s="132">
        <v>1</v>
      </c>
      <c r="E28" s="132">
        <v>2</v>
      </c>
      <c r="F28" s="132">
        <v>22</v>
      </c>
      <c r="G28" s="132">
        <v>15</v>
      </c>
      <c r="H28" s="132">
        <v>23</v>
      </c>
      <c r="I28" s="132">
        <v>18</v>
      </c>
      <c r="J28" s="132">
        <v>13</v>
      </c>
      <c r="K28" s="132">
        <v>12</v>
      </c>
      <c r="L28" s="133">
        <v>13</v>
      </c>
      <c r="M28" s="132">
        <v>11</v>
      </c>
    </row>
    <row r="29" spans="1:13" ht="9.75" customHeight="1">
      <c r="A29" s="14" t="s">
        <v>664</v>
      </c>
      <c r="B29" s="13" t="s">
        <v>572</v>
      </c>
      <c r="C29" s="132" t="s">
        <v>432</v>
      </c>
      <c r="D29" s="132" t="s">
        <v>432</v>
      </c>
      <c r="E29" s="132" t="s">
        <v>432</v>
      </c>
      <c r="F29" s="132">
        <v>1</v>
      </c>
      <c r="G29" s="132">
        <v>4</v>
      </c>
      <c r="H29" s="132">
        <v>3</v>
      </c>
      <c r="I29" s="132">
        <v>12</v>
      </c>
      <c r="J29" s="132">
        <v>11</v>
      </c>
      <c r="K29" s="132">
        <v>10</v>
      </c>
      <c r="L29" s="133">
        <v>11</v>
      </c>
      <c r="M29" s="132">
        <v>8</v>
      </c>
    </row>
    <row r="30" spans="1:13" ht="9.75" customHeight="1">
      <c r="A30" s="14" t="s">
        <v>385</v>
      </c>
      <c r="B30" s="13" t="s">
        <v>385</v>
      </c>
      <c r="C30" s="132" t="s">
        <v>432</v>
      </c>
      <c r="D30" s="132" t="s">
        <v>432</v>
      </c>
      <c r="E30" s="132" t="s">
        <v>432</v>
      </c>
      <c r="F30" s="132">
        <v>3</v>
      </c>
      <c r="G30" s="132">
        <v>7</v>
      </c>
      <c r="H30" s="132">
        <v>8</v>
      </c>
      <c r="I30" s="132">
        <v>10</v>
      </c>
      <c r="J30" s="132">
        <v>12</v>
      </c>
      <c r="K30" s="132">
        <v>10</v>
      </c>
      <c r="L30" s="133">
        <v>10</v>
      </c>
      <c r="M30" s="132">
        <v>8</v>
      </c>
    </row>
    <row r="31" spans="1:13" ht="9.75" customHeight="1">
      <c r="A31" s="14" t="s">
        <v>377</v>
      </c>
      <c r="B31" s="13" t="s">
        <v>377</v>
      </c>
      <c r="C31" s="132" t="s">
        <v>432</v>
      </c>
      <c r="D31" s="132" t="s">
        <v>432</v>
      </c>
      <c r="E31" s="132">
        <v>4</v>
      </c>
      <c r="F31" s="132">
        <v>3</v>
      </c>
      <c r="G31" s="132">
        <v>5</v>
      </c>
      <c r="H31" s="132">
        <v>4</v>
      </c>
      <c r="I31" s="132">
        <v>5</v>
      </c>
      <c r="J31" s="132">
        <v>4</v>
      </c>
      <c r="K31" s="132">
        <v>6</v>
      </c>
      <c r="L31" s="133">
        <v>6</v>
      </c>
      <c r="M31" s="132">
        <v>7</v>
      </c>
    </row>
    <row r="32" spans="1:13" ht="9.75" customHeight="1">
      <c r="A32" s="14" t="s">
        <v>693</v>
      </c>
      <c r="B32" s="13" t="s">
        <v>571</v>
      </c>
      <c r="C32" s="132" t="s">
        <v>432</v>
      </c>
      <c r="D32" s="132" t="s">
        <v>432</v>
      </c>
      <c r="E32" s="132" t="s">
        <v>432</v>
      </c>
      <c r="F32" s="132" t="s">
        <v>432</v>
      </c>
      <c r="G32" s="132" t="s">
        <v>432</v>
      </c>
      <c r="H32" s="132" t="s">
        <v>432</v>
      </c>
      <c r="I32" s="132">
        <v>1</v>
      </c>
      <c r="J32" s="132">
        <v>5</v>
      </c>
      <c r="K32" s="132">
        <v>5</v>
      </c>
      <c r="L32" s="133">
        <v>6</v>
      </c>
      <c r="M32" s="132">
        <v>7</v>
      </c>
    </row>
    <row r="33" spans="1:13" ht="9.75" customHeight="1">
      <c r="A33" s="14" t="s">
        <v>359</v>
      </c>
      <c r="B33" s="13" t="s">
        <v>359</v>
      </c>
      <c r="C33" s="132" t="s">
        <v>432</v>
      </c>
      <c r="D33" s="132" t="s">
        <v>432</v>
      </c>
      <c r="E33" s="132">
        <v>3</v>
      </c>
      <c r="F33" s="132" t="s">
        <v>432</v>
      </c>
      <c r="G33" s="132">
        <v>3</v>
      </c>
      <c r="H33" s="132">
        <v>3</v>
      </c>
      <c r="I33" s="132">
        <v>3</v>
      </c>
      <c r="J33" s="132">
        <v>4</v>
      </c>
      <c r="K33" s="132">
        <v>6</v>
      </c>
      <c r="L33" s="133">
        <v>5</v>
      </c>
      <c r="M33" s="132">
        <v>6</v>
      </c>
    </row>
    <row r="34" spans="1:13" ht="9.75" customHeight="1">
      <c r="A34" s="14" t="s">
        <v>457</v>
      </c>
      <c r="B34" s="13" t="s">
        <v>457</v>
      </c>
      <c r="C34" s="132" t="s">
        <v>432</v>
      </c>
      <c r="D34" s="132" t="s">
        <v>432</v>
      </c>
      <c r="E34" s="132">
        <v>1</v>
      </c>
      <c r="F34" s="132">
        <v>7</v>
      </c>
      <c r="G34" s="132">
        <v>4</v>
      </c>
      <c r="H34" s="132">
        <v>6</v>
      </c>
      <c r="I34" s="132">
        <v>5</v>
      </c>
      <c r="J34" s="132">
        <v>5</v>
      </c>
      <c r="K34" s="132">
        <v>6</v>
      </c>
      <c r="L34" s="133">
        <v>4</v>
      </c>
      <c r="M34" s="132">
        <v>6</v>
      </c>
    </row>
    <row r="35" spans="1:13" ht="9.75" customHeight="1">
      <c r="A35" s="14" t="s">
        <v>370</v>
      </c>
      <c r="B35" s="13" t="s">
        <v>370</v>
      </c>
      <c r="C35" s="132" t="s">
        <v>432</v>
      </c>
      <c r="D35" s="132" t="s">
        <v>432</v>
      </c>
      <c r="E35" s="132" t="s">
        <v>432</v>
      </c>
      <c r="F35" s="132">
        <v>2</v>
      </c>
      <c r="G35" s="132">
        <v>1</v>
      </c>
      <c r="H35" s="132">
        <v>1</v>
      </c>
      <c r="I35" s="132">
        <v>2</v>
      </c>
      <c r="J35" s="132">
        <v>3</v>
      </c>
      <c r="K35" s="132">
        <v>4</v>
      </c>
      <c r="L35" s="133">
        <v>4</v>
      </c>
      <c r="M35" s="132">
        <v>5</v>
      </c>
    </row>
    <row r="36" spans="1:13" ht="9.75" customHeight="1">
      <c r="A36" s="14" t="s">
        <v>665</v>
      </c>
      <c r="B36" s="13" t="s">
        <v>570</v>
      </c>
      <c r="C36" s="132" t="s">
        <v>432</v>
      </c>
      <c r="D36" s="132" t="s">
        <v>432</v>
      </c>
      <c r="E36" s="132" t="s">
        <v>432</v>
      </c>
      <c r="F36" s="132" t="s">
        <v>432</v>
      </c>
      <c r="G36" s="132" t="s">
        <v>432</v>
      </c>
      <c r="H36" s="132" t="s">
        <v>432</v>
      </c>
      <c r="I36" s="132">
        <v>1</v>
      </c>
      <c r="J36" s="132">
        <v>2</v>
      </c>
      <c r="K36" s="132">
        <v>2</v>
      </c>
      <c r="L36" s="133">
        <v>2</v>
      </c>
      <c r="M36" s="132">
        <v>5</v>
      </c>
    </row>
    <row r="37" spans="1:13" ht="9.75" customHeight="1">
      <c r="A37" s="14" t="s">
        <v>376</v>
      </c>
      <c r="B37" s="13" t="s">
        <v>376</v>
      </c>
      <c r="C37" s="132" t="s">
        <v>432</v>
      </c>
      <c r="D37" s="132" t="s">
        <v>432</v>
      </c>
      <c r="E37" s="132" t="s">
        <v>432</v>
      </c>
      <c r="F37" s="132">
        <v>9</v>
      </c>
      <c r="G37" s="132">
        <v>3</v>
      </c>
      <c r="H37" s="132">
        <v>6</v>
      </c>
      <c r="I37" s="132">
        <v>4</v>
      </c>
      <c r="J37" s="132">
        <v>2</v>
      </c>
      <c r="K37" s="132">
        <v>2</v>
      </c>
      <c r="L37" s="133">
        <v>4</v>
      </c>
      <c r="M37" s="132">
        <v>4</v>
      </c>
    </row>
    <row r="38" spans="1:13" ht="9.75" customHeight="1">
      <c r="A38" s="14" t="s">
        <v>452</v>
      </c>
      <c r="B38" s="13" t="s">
        <v>452</v>
      </c>
      <c r="C38" s="132" t="s">
        <v>432</v>
      </c>
      <c r="D38" s="132" t="s">
        <v>432</v>
      </c>
      <c r="E38" s="132">
        <v>4</v>
      </c>
      <c r="F38" s="132">
        <v>8</v>
      </c>
      <c r="G38" s="132">
        <v>4</v>
      </c>
      <c r="H38" s="132">
        <v>10</v>
      </c>
      <c r="I38" s="132">
        <v>6</v>
      </c>
      <c r="J38" s="132">
        <v>9</v>
      </c>
      <c r="K38" s="132">
        <v>7</v>
      </c>
      <c r="L38" s="133">
        <v>6</v>
      </c>
      <c r="M38" s="132">
        <v>3</v>
      </c>
    </row>
    <row r="39" spans="1:13" ht="9.75" customHeight="1">
      <c r="A39" s="14" t="s">
        <v>666</v>
      </c>
      <c r="B39" s="13" t="s">
        <v>569</v>
      </c>
      <c r="C39" s="132" t="s">
        <v>432</v>
      </c>
      <c r="D39" s="132" t="s">
        <v>432</v>
      </c>
      <c r="E39" s="132" t="s">
        <v>432</v>
      </c>
      <c r="F39" s="132" t="s">
        <v>432</v>
      </c>
      <c r="G39" s="132">
        <v>3</v>
      </c>
      <c r="H39" s="132">
        <v>8</v>
      </c>
      <c r="I39" s="132">
        <v>3</v>
      </c>
      <c r="J39" s="132">
        <v>4</v>
      </c>
      <c r="K39" s="132">
        <v>5</v>
      </c>
      <c r="L39" s="132">
        <v>4</v>
      </c>
      <c r="M39" s="132">
        <v>3</v>
      </c>
    </row>
    <row r="40" spans="1:13" ht="9.75" customHeight="1">
      <c r="A40" s="14" t="s">
        <v>357</v>
      </c>
      <c r="B40" s="13" t="s">
        <v>357</v>
      </c>
      <c r="C40" s="132" t="s">
        <v>432</v>
      </c>
      <c r="D40" s="132" t="s">
        <v>432</v>
      </c>
      <c r="E40" s="132" t="s">
        <v>432</v>
      </c>
      <c r="F40" s="132">
        <v>1</v>
      </c>
      <c r="G40" s="132">
        <v>3</v>
      </c>
      <c r="H40" s="132">
        <v>3</v>
      </c>
      <c r="I40" s="132">
        <v>3</v>
      </c>
      <c r="J40" s="132">
        <v>4</v>
      </c>
      <c r="K40" s="132">
        <v>4</v>
      </c>
      <c r="L40" s="133">
        <v>4</v>
      </c>
      <c r="M40" s="132">
        <v>3</v>
      </c>
    </row>
    <row r="41" spans="1:13" ht="9.75" customHeight="1">
      <c r="A41" s="14" t="s">
        <v>364</v>
      </c>
      <c r="B41" s="13" t="s">
        <v>364</v>
      </c>
      <c r="C41" s="132" t="s">
        <v>432</v>
      </c>
      <c r="D41" s="132" t="s">
        <v>432</v>
      </c>
      <c r="E41" s="132" t="s">
        <v>432</v>
      </c>
      <c r="F41" s="132" t="s">
        <v>432</v>
      </c>
      <c r="G41" s="132">
        <v>1</v>
      </c>
      <c r="H41" s="132">
        <v>1</v>
      </c>
      <c r="I41" s="132">
        <v>3</v>
      </c>
      <c r="J41" s="132">
        <v>3</v>
      </c>
      <c r="K41" s="132">
        <v>2</v>
      </c>
      <c r="L41" s="133">
        <v>3</v>
      </c>
      <c r="M41" s="132">
        <v>3</v>
      </c>
    </row>
    <row r="42" spans="1:13" ht="9.75" customHeight="1">
      <c r="A42" s="14" t="s">
        <v>365</v>
      </c>
      <c r="B42" s="13" t="s">
        <v>365</v>
      </c>
      <c r="C42" s="132" t="s">
        <v>432</v>
      </c>
      <c r="D42" s="132" t="s">
        <v>432</v>
      </c>
      <c r="E42" s="132" t="s">
        <v>432</v>
      </c>
      <c r="F42" s="132">
        <v>1</v>
      </c>
      <c r="G42" s="132">
        <v>2</v>
      </c>
      <c r="H42" s="132">
        <v>2</v>
      </c>
      <c r="I42" s="132">
        <v>2</v>
      </c>
      <c r="J42" s="132">
        <v>2</v>
      </c>
      <c r="K42" s="132">
        <v>2</v>
      </c>
      <c r="L42" s="133">
        <v>2</v>
      </c>
      <c r="M42" s="132">
        <v>3</v>
      </c>
    </row>
    <row r="43" spans="1:13" ht="9.75" customHeight="1">
      <c r="A43" s="14" t="s">
        <v>667</v>
      </c>
      <c r="B43" s="13" t="s">
        <v>568</v>
      </c>
      <c r="C43" s="132" t="s">
        <v>432</v>
      </c>
      <c r="D43" s="132" t="s">
        <v>432</v>
      </c>
      <c r="E43" s="132" t="s">
        <v>432</v>
      </c>
      <c r="F43" s="132" t="s">
        <v>432</v>
      </c>
      <c r="G43" s="132" t="s">
        <v>432</v>
      </c>
      <c r="H43" s="132" t="s">
        <v>432</v>
      </c>
      <c r="I43" s="132">
        <v>1</v>
      </c>
      <c r="J43" s="132">
        <v>1</v>
      </c>
      <c r="K43" s="132">
        <v>2</v>
      </c>
      <c r="L43" s="133">
        <v>2</v>
      </c>
      <c r="M43" s="132">
        <v>3</v>
      </c>
    </row>
    <row r="44" spans="1:13" ht="9.75" customHeight="1">
      <c r="A44" s="14" t="s">
        <v>368</v>
      </c>
      <c r="B44" s="13" t="s">
        <v>368</v>
      </c>
      <c r="C44" s="132" t="s">
        <v>432</v>
      </c>
      <c r="D44" s="132" t="s">
        <v>432</v>
      </c>
      <c r="E44" s="132">
        <v>4</v>
      </c>
      <c r="F44" s="132" t="s">
        <v>432</v>
      </c>
      <c r="G44" s="132" t="s">
        <v>432</v>
      </c>
      <c r="H44" s="132">
        <v>4</v>
      </c>
      <c r="I44" s="132" t="s">
        <v>432</v>
      </c>
      <c r="J44" s="132">
        <v>1</v>
      </c>
      <c r="K44" s="132" t="s">
        <v>432</v>
      </c>
      <c r="L44" s="133">
        <v>1</v>
      </c>
      <c r="M44" s="132">
        <v>3</v>
      </c>
    </row>
    <row r="45" spans="1:13" ht="9.75" customHeight="1">
      <c r="A45" s="14" t="s">
        <v>444</v>
      </c>
      <c r="B45" s="13" t="s">
        <v>444</v>
      </c>
      <c r="C45" s="132" t="s">
        <v>432</v>
      </c>
      <c r="D45" s="132" t="s">
        <v>432</v>
      </c>
      <c r="E45" s="132" t="s">
        <v>432</v>
      </c>
      <c r="F45" s="132">
        <v>1</v>
      </c>
      <c r="G45" s="132" t="s">
        <v>432</v>
      </c>
      <c r="H45" s="132" t="s">
        <v>432</v>
      </c>
      <c r="I45" s="132">
        <v>13</v>
      </c>
      <c r="J45" s="132">
        <v>6</v>
      </c>
      <c r="K45" s="132">
        <v>3</v>
      </c>
      <c r="L45" s="133">
        <v>3</v>
      </c>
      <c r="M45" s="132">
        <v>2</v>
      </c>
    </row>
    <row r="46" spans="1:13" ht="9.75" customHeight="1">
      <c r="A46" s="14" t="s">
        <v>446</v>
      </c>
      <c r="B46" s="13" t="s">
        <v>446</v>
      </c>
      <c r="C46" s="132" t="s">
        <v>432</v>
      </c>
      <c r="D46" s="132" t="s">
        <v>432</v>
      </c>
      <c r="E46" s="132" t="s">
        <v>432</v>
      </c>
      <c r="F46" s="132" t="s">
        <v>432</v>
      </c>
      <c r="G46" s="132" t="s">
        <v>432</v>
      </c>
      <c r="H46" s="132">
        <v>1</v>
      </c>
      <c r="I46" s="132">
        <v>2</v>
      </c>
      <c r="J46" s="132">
        <v>2</v>
      </c>
      <c r="K46" s="132">
        <v>2</v>
      </c>
      <c r="L46" s="133">
        <v>2</v>
      </c>
      <c r="M46" s="132">
        <v>2</v>
      </c>
    </row>
    <row r="47" spans="1:13" ht="9.75" customHeight="1">
      <c r="A47" s="14" t="s">
        <v>383</v>
      </c>
      <c r="B47" s="13" t="s">
        <v>383</v>
      </c>
      <c r="C47" s="132" t="s">
        <v>432</v>
      </c>
      <c r="D47" s="132" t="s">
        <v>432</v>
      </c>
      <c r="E47" s="132" t="s">
        <v>432</v>
      </c>
      <c r="F47" s="132" t="s">
        <v>432</v>
      </c>
      <c r="G47" s="132" t="s">
        <v>432</v>
      </c>
      <c r="H47" s="132">
        <v>1</v>
      </c>
      <c r="I47" s="132" t="s">
        <v>432</v>
      </c>
      <c r="J47" s="132" t="s">
        <v>432</v>
      </c>
      <c r="K47" s="132" t="s">
        <v>432</v>
      </c>
      <c r="L47" s="133">
        <v>2</v>
      </c>
      <c r="M47" s="132">
        <v>2</v>
      </c>
    </row>
    <row r="48" spans="1:13" ht="9.75" customHeight="1">
      <c r="A48" s="14" t="s">
        <v>455</v>
      </c>
      <c r="B48" s="13" t="s">
        <v>455</v>
      </c>
      <c r="C48" s="132" t="s">
        <v>432</v>
      </c>
      <c r="D48" s="132" t="s">
        <v>432</v>
      </c>
      <c r="E48" s="132" t="s">
        <v>432</v>
      </c>
      <c r="F48" s="132" t="s">
        <v>432</v>
      </c>
      <c r="G48" s="132" t="s">
        <v>432</v>
      </c>
      <c r="H48" s="132" t="s">
        <v>432</v>
      </c>
      <c r="I48" s="132" t="s">
        <v>432</v>
      </c>
      <c r="J48" s="132">
        <v>2</v>
      </c>
      <c r="K48" s="132">
        <v>1</v>
      </c>
      <c r="L48" s="133">
        <v>1</v>
      </c>
      <c r="M48" s="132">
        <v>2</v>
      </c>
    </row>
    <row r="49" spans="1:13" ht="9.75" customHeight="1">
      <c r="A49" s="14" t="s">
        <v>378</v>
      </c>
      <c r="B49" s="13" t="s">
        <v>378</v>
      </c>
      <c r="C49" s="132" t="s">
        <v>432</v>
      </c>
      <c r="D49" s="132" t="s">
        <v>432</v>
      </c>
      <c r="E49" s="132">
        <v>1</v>
      </c>
      <c r="F49" s="132">
        <v>1</v>
      </c>
      <c r="G49" s="132">
        <v>1</v>
      </c>
      <c r="H49" s="132">
        <v>1</v>
      </c>
      <c r="I49" s="132">
        <v>1</v>
      </c>
      <c r="J49" s="132" t="s">
        <v>432</v>
      </c>
      <c r="K49" s="132">
        <v>3</v>
      </c>
      <c r="L49" s="133">
        <v>3</v>
      </c>
      <c r="M49" s="132">
        <v>1</v>
      </c>
    </row>
    <row r="50" spans="1:13" ht="9.75" customHeight="1">
      <c r="A50" s="14" t="s">
        <v>380</v>
      </c>
      <c r="B50" s="13" t="s">
        <v>567</v>
      </c>
      <c r="C50" s="132" t="s">
        <v>432</v>
      </c>
      <c r="D50" s="132" t="s">
        <v>432</v>
      </c>
      <c r="E50" s="132" t="s">
        <v>432</v>
      </c>
      <c r="F50" s="132" t="s">
        <v>432</v>
      </c>
      <c r="G50" s="132" t="s">
        <v>432</v>
      </c>
      <c r="H50" s="132">
        <v>3</v>
      </c>
      <c r="I50" s="132">
        <v>3</v>
      </c>
      <c r="J50" s="132">
        <v>3</v>
      </c>
      <c r="K50" s="132">
        <v>2</v>
      </c>
      <c r="L50" s="133">
        <v>2</v>
      </c>
      <c r="M50" s="132">
        <v>1</v>
      </c>
    </row>
    <row r="51" spans="1:13" ht="9.75" customHeight="1">
      <c r="A51" s="14" t="s">
        <v>372</v>
      </c>
      <c r="B51" s="13" t="s">
        <v>372</v>
      </c>
      <c r="C51" s="132" t="s">
        <v>432</v>
      </c>
      <c r="D51" s="132" t="s">
        <v>432</v>
      </c>
      <c r="E51" s="132">
        <v>1</v>
      </c>
      <c r="F51" s="132">
        <v>1</v>
      </c>
      <c r="G51" s="132" t="s">
        <v>432</v>
      </c>
      <c r="H51" s="132">
        <v>1</v>
      </c>
      <c r="I51" s="132">
        <v>2</v>
      </c>
      <c r="J51" s="132">
        <v>2</v>
      </c>
      <c r="K51" s="132">
        <v>2</v>
      </c>
      <c r="L51" s="133">
        <v>2</v>
      </c>
      <c r="M51" s="132">
        <v>1</v>
      </c>
    </row>
    <row r="52" spans="1:13" ht="9.75" customHeight="1">
      <c r="A52" s="14" t="s">
        <v>447</v>
      </c>
      <c r="B52" s="13" t="s">
        <v>447</v>
      </c>
      <c r="C52" s="132" t="s">
        <v>432</v>
      </c>
      <c r="D52" s="132" t="s">
        <v>432</v>
      </c>
      <c r="E52" s="132">
        <v>1</v>
      </c>
      <c r="F52" s="132" t="s">
        <v>432</v>
      </c>
      <c r="G52" s="132" t="s">
        <v>432</v>
      </c>
      <c r="H52" s="132" t="s">
        <v>432</v>
      </c>
      <c r="I52" s="132" t="s">
        <v>432</v>
      </c>
      <c r="J52" s="132" t="s">
        <v>432</v>
      </c>
      <c r="K52" s="132">
        <v>2</v>
      </c>
      <c r="L52" s="133">
        <v>1</v>
      </c>
      <c r="M52" s="132">
        <v>1</v>
      </c>
    </row>
    <row r="53" spans="1:13" ht="9.75" customHeight="1">
      <c r="A53" s="14" t="s">
        <v>668</v>
      </c>
      <c r="B53" s="13" t="s">
        <v>566</v>
      </c>
      <c r="C53" s="132" t="s">
        <v>432</v>
      </c>
      <c r="D53" s="132" t="s">
        <v>432</v>
      </c>
      <c r="E53" s="132">
        <v>5</v>
      </c>
      <c r="F53" s="132" t="s">
        <v>432</v>
      </c>
      <c r="G53" s="132" t="s">
        <v>432</v>
      </c>
      <c r="H53" s="132" t="s">
        <v>432</v>
      </c>
      <c r="I53" s="132">
        <v>1</v>
      </c>
      <c r="J53" s="132">
        <v>2</v>
      </c>
      <c r="K53" s="132">
        <v>1</v>
      </c>
      <c r="L53" s="133">
        <v>1</v>
      </c>
      <c r="M53" s="132">
        <v>1</v>
      </c>
    </row>
    <row r="54" spans="1:13" ht="9.75" customHeight="1">
      <c r="A54" s="14" t="s">
        <v>445</v>
      </c>
      <c r="B54" s="13" t="s">
        <v>445</v>
      </c>
      <c r="C54" s="132" t="s">
        <v>432</v>
      </c>
      <c r="D54" s="132" t="s">
        <v>432</v>
      </c>
      <c r="E54" s="132" t="s">
        <v>432</v>
      </c>
      <c r="F54" s="132" t="s">
        <v>432</v>
      </c>
      <c r="G54" s="132">
        <v>2</v>
      </c>
      <c r="H54" s="132">
        <v>1</v>
      </c>
      <c r="I54" s="132">
        <v>3</v>
      </c>
      <c r="J54" s="132">
        <v>1</v>
      </c>
      <c r="K54" s="132">
        <v>1</v>
      </c>
      <c r="L54" s="133">
        <v>1</v>
      </c>
      <c r="M54" s="132">
        <v>1</v>
      </c>
    </row>
    <row r="55" spans="1:13" ht="9.75" customHeight="1">
      <c r="A55" s="14" t="s">
        <v>669</v>
      </c>
      <c r="B55" s="13" t="s">
        <v>565</v>
      </c>
      <c r="C55" s="132" t="s">
        <v>432</v>
      </c>
      <c r="D55" s="132" t="s">
        <v>432</v>
      </c>
      <c r="E55" s="132" t="s">
        <v>432</v>
      </c>
      <c r="F55" s="132" t="s">
        <v>432</v>
      </c>
      <c r="G55" s="132" t="s">
        <v>432</v>
      </c>
      <c r="H55" s="132" t="s">
        <v>432</v>
      </c>
      <c r="I55" s="132">
        <v>2</v>
      </c>
      <c r="J55" s="132">
        <v>1</v>
      </c>
      <c r="K55" s="132">
        <v>1</v>
      </c>
      <c r="L55" s="133">
        <v>1</v>
      </c>
      <c r="M55" s="132">
        <v>1</v>
      </c>
    </row>
    <row r="56" spans="1:13" ht="9.75" customHeight="1">
      <c r="A56" s="14" t="s">
        <v>442</v>
      </c>
      <c r="B56" s="13" t="s">
        <v>442</v>
      </c>
      <c r="C56" s="132" t="s">
        <v>432</v>
      </c>
      <c r="D56" s="132" t="s">
        <v>432</v>
      </c>
      <c r="E56" s="132" t="s">
        <v>432</v>
      </c>
      <c r="F56" s="132">
        <v>22</v>
      </c>
      <c r="G56" s="132">
        <v>2</v>
      </c>
      <c r="H56" s="132">
        <v>2</v>
      </c>
      <c r="I56" s="132">
        <v>1</v>
      </c>
      <c r="J56" s="132">
        <v>1</v>
      </c>
      <c r="K56" s="132">
        <v>1</v>
      </c>
      <c r="L56" s="133">
        <v>1</v>
      </c>
      <c r="M56" s="132">
        <v>1</v>
      </c>
    </row>
    <row r="57" spans="1:13" ht="9.75" customHeight="1">
      <c r="A57" s="14" t="s">
        <v>448</v>
      </c>
      <c r="B57" s="13" t="s">
        <v>448</v>
      </c>
      <c r="C57" s="132" t="s">
        <v>432</v>
      </c>
      <c r="D57" s="132" t="s">
        <v>432</v>
      </c>
      <c r="E57" s="132" t="s">
        <v>432</v>
      </c>
      <c r="F57" s="132">
        <v>1</v>
      </c>
      <c r="G57" s="132">
        <v>1</v>
      </c>
      <c r="H57" s="132">
        <v>1</v>
      </c>
      <c r="I57" s="132">
        <v>1</v>
      </c>
      <c r="J57" s="132">
        <v>1</v>
      </c>
      <c r="K57" s="132">
        <v>1</v>
      </c>
      <c r="L57" s="133">
        <v>1</v>
      </c>
      <c r="M57" s="132">
        <v>1</v>
      </c>
    </row>
    <row r="58" spans="1:13" ht="9.75" customHeight="1">
      <c r="A58" s="14" t="s">
        <v>443</v>
      </c>
      <c r="B58" s="13" t="s">
        <v>443</v>
      </c>
      <c r="C58" s="132" t="s">
        <v>432</v>
      </c>
      <c r="D58" s="132" t="s">
        <v>432</v>
      </c>
      <c r="E58" s="132">
        <v>3</v>
      </c>
      <c r="F58" s="132">
        <v>3</v>
      </c>
      <c r="G58" s="132" t="s">
        <v>432</v>
      </c>
      <c r="H58" s="132">
        <v>1</v>
      </c>
      <c r="I58" s="132">
        <v>1</v>
      </c>
      <c r="J58" s="132">
        <v>1</v>
      </c>
      <c r="K58" s="132">
        <v>1</v>
      </c>
      <c r="L58" s="133">
        <v>1</v>
      </c>
      <c r="M58" s="132">
        <v>1</v>
      </c>
    </row>
    <row r="59" spans="1:13" ht="9.75" customHeight="1">
      <c r="A59" s="14" t="s">
        <v>670</v>
      </c>
      <c r="B59" s="13" t="s">
        <v>564</v>
      </c>
      <c r="C59" s="132" t="s">
        <v>432</v>
      </c>
      <c r="D59" s="132" t="s">
        <v>432</v>
      </c>
      <c r="E59" s="132" t="s">
        <v>432</v>
      </c>
      <c r="F59" s="132" t="s">
        <v>432</v>
      </c>
      <c r="G59" s="132" t="s">
        <v>432</v>
      </c>
      <c r="H59" s="132" t="s">
        <v>432</v>
      </c>
      <c r="I59" s="132">
        <v>1</v>
      </c>
      <c r="J59" s="132">
        <v>1</v>
      </c>
      <c r="K59" s="132">
        <v>1</v>
      </c>
      <c r="L59" s="133">
        <v>1</v>
      </c>
      <c r="M59" s="132">
        <v>1</v>
      </c>
    </row>
    <row r="60" spans="1:13" ht="9.75" customHeight="1">
      <c r="A60" s="14" t="s">
        <v>694</v>
      </c>
      <c r="B60" s="13" t="s">
        <v>563</v>
      </c>
      <c r="C60" s="132" t="s">
        <v>432</v>
      </c>
      <c r="D60" s="132" t="s">
        <v>432</v>
      </c>
      <c r="E60" s="132" t="s">
        <v>432</v>
      </c>
      <c r="F60" s="132" t="s">
        <v>432</v>
      </c>
      <c r="G60" s="132" t="s">
        <v>432</v>
      </c>
      <c r="H60" s="132">
        <v>1</v>
      </c>
      <c r="I60" s="132" t="s">
        <v>432</v>
      </c>
      <c r="J60" s="132">
        <v>1</v>
      </c>
      <c r="K60" s="132">
        <v>1</v>
      </c>
      <c r="L60" s="133">
        <v>1</v>
      </c>
      <c r="M60" s="132">
        <v>1</v>
      </c>
    </row>
    <row r="61" spans="1:13" ht="9.75" customHeight="1">
      <c r="A61" s="14" t="s">
        <v>671</v>
      </c>
      <c r="B61" s="13" t="s">
        <v>671</v>
      </c>
      <c r="C61" s="132" t="s">
        <v>432</v>
      </c>
      <c r="D61" s="132" t="s">
        <v>432</v>
      </c>
      <c r="E61" s="132" t="s">
        <v>432</v>
      </c>
      <c r="F61" s="132" t="s">
        <v>432</v>
      </c>
      <c r="G61" s="132" t="s">
        <v>432</v>
      </c>
      <c r="H61" s="132" t="s">
        <v>432</v>
      </c>
      <c r="I61" s="132" t="s">
        <v>432</v>
      </c>
      <c r="J61" s="132">
        <v>1</v>
      </c>
      <c r="K61" s="132">
        <v>1</v>
      </c>
      <c r="L61" s="133">
        <v>1</v>
      </c>
      <c r="M61" s="132">
        <v>1</v>
      </c>
    </row>
    <row r="62" spans="1:13" ht="9.75" customHeight="1">
      <c r="A62" s="14" t="s">
        <v>672</v>
      </c>
      <c r="B62" s="13" t="s">
        <v>562</v>
      </c>
      <c r="C62" s="132" t="s">
        <v>432</v>
      </c>
      <c r="D62" s="132" t="s">
        <v>432</v>
      </c>
      <c r="E62" s="132" t="s">
        <v>432</v>
      </c>
      <c r="F62" s="132" t="s">
        <v>432</v>
      </c>
      <c r="G62" s="132" t="s">
        <v>432</v>
      </c>
      <c r="H62" s="132" t="s">
        <v>432</v>
      </c>
      <c r="I62" s="132" t="s">
        <v>432</v>
      </c>
      <c r="J62" s="132" t="s">
        <v>432</v>
      </c>
      <c r="K62" s="132">
        <v>1</v>
      </c>
      <c r="L62" s="133">
        <v>1</v>
      </c>
      <c r="M62" s="132">
        <v>1</v>
      </c>
    </row>
    <row r="63" spans="1:13" ht="9.75" customHeight="1">
      <c r="A63" s="14" t="s">
        <v>673</v>
      </c>
      <c r="B63" s="13" t="s">
        <v>561</v>
      </c>
      <c r="C63" s="132" t="s">
        <v>432</v>
      </c>
      <c r="D63" s="132" t="s">
        <v>432</v>
      </c>
      <c r="E63" s="132" t="s">
        <v>432</v>
      </c>
      <c r="F63" s="132" t="s">
        <v>432</v>
      </c>
      <c r="G63" s="132" t="s">
        <v>432</v>
      </c>
      <c r="H63" s="132" t="s">
        <v>432</v>
      </c>
      <c r="I63" s="132" t="s">
        <v>432</v>
      </c>
      <c r="J63" s="132" t="s">
        <v>432</v>
      </c>
      <c r="K63" s="132">
        <v>1</v>
      </c>
      <c r="L63" s="133">
        <v>1</v>
      </c>
      <c r="M63" s="132">
        <v>1</v>
      </c>
    </row>
    <row r="64" spans="1:13" ht="9.75" customHeight="1">
      <c r="A64" s="14" t="s">
        <v>353</v>
      </c>
      <c r="B64" s="13" t="s">
        <v>353</v>
      </c>
      <c r="C64" s="132" t="s">
        <v>432</v>
      </c>
      <c r="D64" s="132" t="s">
        <v>432</v>
      </c>
      <c r="E64" s="132" t="s">
        <v>432</v>
      </c>
      <c r="F64" s="132" t="s">
        <v>432</v>
      </c>
      <c r="G64" s="132">
        <v>1</v>
      </c>
      <c r="H64" s="132" t="s">
        <v>432</v>
      </c>
      <c r="I64" s="132" t="s">
        <v>432</v>
      </c>
      <c r="J64" s="132" t="s">
        <v>432</v>
      </c>
      <c r="K64" s="132" t="s">
        <v>432</v>
      </c>
      <c r="L64" s="133">
        <v>1</v>
      </c>
      <c r="M64" s="132">
        <v>1</v>
      </c>
    </row>
    <row r="65" spans="1:13" ht="9.75" customHeight="1">
      <c r="A65" s="14" t="s">
        <v>674</v>
      </c>
      <c r="B65" s="13" t="s">
        <v>560</v>
      </c>
      <c r="C65" s="132" t="s">
        <v>432</v>
      </c>
      <c r="D65" s="132" t="s">
        <v>432</v>
      </c>
      <c r="E65" s="132" t="s">
        <v>432</v>
      </c>
      <c r="F65" s="132" t="s">
        <v>432</v>
      </c>
      <c r="G65" s="132" t="s">
        <v>432</v>
      </c>
      <c r="H65" s="132" t="s">
        <v>432</v>
      </c>
      <c r="I65" s="132" t="s">
        <v>432</v>
      </c>
      <c r="J65" s="132" t="s">
        <v>432</v>
      </c>
      <c r="K65" s="132" t="s">
        <v>432</v>
      </c>
      <c r="L65" s="133">
        <v>1</v>
      </c>
      <c r="M65" s="132">
        <v>1</v>
      </c>
    </row>
    <row r="66" spans="1:13" ht="9.75" customHeight="1">
      <c r="A66" s="14" t="s">
        <v>379</v>
      </c>
      <c r="B66" s="13" t="s">
        <v>379</v>
      </c>
      <c r="C66" s="132" t="s">
        <v>432</v>
      </c>
      <c r="D66" s="132" t="s">
        <v>432</v>
      </c>
      <c r="E66" s="132" t="s">
        <v>432</v>
      </c>
      <c r="F66" s="132" t="s">
        <v>432</v>
      </c>
      <c r="G66" s="132">
        <v>2</v>
      </c>
      <c r="H66" s="132">
        <v>1</v>
      </c>
      <c r="I66" s="132" t="s">
        <v>432</v>
      </c>
      <c r="J66" s="132">
        <v>2</v>
      </c>
      <c r="K66" s="132" t="s">
        <v>432</v>
      </c>
      <c r="L66" s="132" t="s">
        <v>432</v>
      </c>
      <c r="M66" s="132">
        <v>1</v>
      </c>
    </row>
    <row r="67" spans="1:13" ht="9.75" customHeight="1">
      <c r="A67" s="14" t="s">
        <v>675</v>
      </c>
      <c r="B67" s="13" t="s">
        <v>559</v>
      </c>
      <c r="C67" s="132" t="s">
        <v>432</v>
      </c>
      <c r="D67" s="132" t="s">
        <v>432</v>
      </c>
      <c r="E67" s="132" t="s">
        <v>432</v>
      </c>
      <c r="F67" s="132" t="s">
        <v>432</v>
      </c>
      <c r="G67" s="132">
        <v>4</v>
      </c>
      <c r="H67" s="132" t="s">
        <v>432</v>
      </c>
      <c r="I67" s="132" t="s">
        <v>432</v>
      </c>
      <c r="J67" s="132" t="s">
        <v>432</v>
      </c>
      <c r="K67" s="132" t="s">
        <v>432</v>
      </c>
      <c r="L67" s="133">
        <v>3</v>
      </c>
      <c r="M67" s="132" t="s">
        <v>432</v>
      </c>
    </row>
    <row r="68" spans="1:13" ht="9.75" customHeight="1">
      <c r="A68" s="14" t="s">
        <v>676</v>
      </c>
      <c r="B68" s="13" t="s">
        <v>558</v>
      </c>
      <c r="C68" s="132" t="s">
        <v>432</v>
      </c>
      <c r="D68" s="132" t="s">
        <v>432</v>
      </c>
      <c r="E68" s="132" t="s">
        <v>432</v>
      </c>
      <c r="F68" s="132" t="s">
        <v>432</v>
      </c>
      <c r="G68" s="132" t="s">
        <v>432</v>
      </c>
      <c r="H68" s="132" t="s">
        <v>432</v>
      </c>
      <c r="I68" s="132">
        <v>2</v>
      </c>
      <c r="J68" s="132">
        <v>2</v>
      </c>
      <c r="K68" s="132">
        <v>2</v>
      </c>
      <c r="L68" s="133">
        <v>2</v>
      </c>
      <c r="M68" s="132" t="s">
        <v>432</v>
      </c>
    </row>
    <row r="69" spans="1:13" ht="9.75" customHeight="1">
      <c r="A69" s="14" t="s">
        <v>456</v>
      </c>
      <c r="B69" s="13" t="s">
        <v>456</v>
      </c>
      <c r="C69" s="132" t="s">
        <v>432</v>
      </c>
      <c r="D69" s="132" t="s">
        <v>432</v>
      </c>
      <c r="E69" s="132" t="s">
        <v>432</v>
      </c>
      <c r="F69" s="132">
        <v>1</v>
      </c>
      <c r="G69" s="132">
        <v>1</v>
      </c>
      <c r="H69" s="132">
        <v>1</v>
      </c>
      <c r="I69" s="132">
        <v>1</v>
      </c>
      <c r="J69" s="132">
        <v>1</v>
      </c>
      <c r="K69" s="132">
        <v>1</v>
      </c>
      <c r="L69" s="133">
        <v>1</v>
      </c>
      <c r="M69" s="132" t="s">
        <v>432</v>
      </c>
    </row>
    <row r="70" spans="1:13" ht="9.75" customHeight="1">
      <c r="A70" s="14" t="s">
        <v>677</v>
      </c>
      <c r="B70" s="13" t="s">
        <v>557</v>
      </c>
      <c r="C70" s="132" t="s">
        <v>432</v>
      </c>
      <c r="D70" s="132" t="s">
        <v>432</v>
      </c>
      <c r="E70" s="132" t="s">
        <v>432</v>
      </c>
      <c r="F70" s="132" t="s">
        <v>432</v>
      </c>
      <c r="G70" s="132" t="s">
        <v>432</v>
      </c>
      <c r="H70" s="132" t="s">
        <v>432</v>
      </c>
      <c r="I70" s="132">
        <v>1</v>
      </c>
      <c r="J70" s="132">
        <v>1</v>
      </c>
      <c r="K70" s="132">
        <v>1</v>
      </c>
      <c r="L70" s="133">
        <v>1</v>
      </c>
      <c r="M70" s="132" t="s">
        <v>432</v>
      </c>
    </row>
    <row r="71" spans="1:13" ht="9.75" customHeight="1">
      <c r="A71" s="14" t="s">
        <v>678</v>
      </c>
      <c r="B71" s="13" t="s">
        <v>556</v>
      </c>
      <c r="C71" s="132" t="s">
        <v>432</v>
      </c>
      <c r="D71" s="132" t="s">
        <v>432</v>
      </c>
      <c r="E71" s="132" t="s">
        <v>432</v>
      </c>
      <c r="F71" s="132" t="s">
        <v>432</v>
      </c>
      <c r="G71" s="132" t="s">
        <v>432</v>
      </c>
      <c r="H71" s="132" t="s">
        <v>432</v>
      </c>
      <c r="I71" s="132">
        <v>1</v>
      </c>
      <c r="J71" s="132">
        <v>1</v>
      </c>
      <c r="K71" s="132">
        <v>1</v>
      </c>
      <c r="L71" s="132" t="s">
        <v>432</v>
      </c>
      <c r="M71" s="132" t="s">
        <v>432</v>
      </c>
    </row>
    <row r="72" spans="1:13" ht="9.75" customHeight="1">
      <c r="A72" s="14" t="s">
        <v>371</v>
      </c>
      <c r="B72" s="13" t="s">
        <v>371</v>
      </c>
      <c r="C72" s="132" t="s">
        <v>432</v>
      </c>
      <c r="D72" s="132" t="s">
        <v>432</v>
      </c>
      <c r="E72" s="132" t="s">
        <v>432</v>
      </c>
      <c r="F72" s="132">
        <v>1</v>
      </c>
      <c r="G72" s="132" t="s">
        <v>432</v>
      </c>
      <c r="H72" s="132" t="s">
        <v>432</v>
      </c>
      <c r="I72" s="132" t="s">
        <v>432</v>
      </c>
      <c r="J72" s="132">
        <v>1</v>
      </c>
      <c r="K72" s="132">
        <v>1</v>
      </c>
      <c r="L72" s="132" t="s">
        <v>432</v>
      </c>
      <c r="M72" s="132" t="s">
        <v>432</v>
      </c>
    </row>
    <row r="73" spans="1:13" ht="9.75" customHeight="1">
      <c r="A73" s="14" t="s">
        <v>679</v>
      </c>
      <c r="B73" s="13" t="s">
        <v>555</v>
      </c>
      <c r="C73" s="132" t="s">
        <v>432</v>
      </c>
      <c r="D73" s="132" t="s">
        <v>432</v>
      </c>
      <c r="E73" s="132" t="s">
        <v>432</v>
      </c>
      <c r="F73" s="132" t="s">
        <v>432</v>
      </c>
      <c r="G73" s="132" t="s">
        <v>432</v>
      </c>
      <c r="H73" s="132">
        <v>4</v>
      </c>
      <c r="I73" s="132">
        <v>5</v>
      </c>
      <c r="J73" s="132">
        <v>5</v>
      </c>
      <c r="K73" s="132" t="s">
        <v>432</v>
      </c>
      <c r="L73" s="132" t="s">
        <v>432</v>
      </c>
      <c r="M73" s="132" t="s">
        <v>432</v>
      </c>
    </row>
    <row r="74" spans="1:13" ht="9.75" customHeight="1">
      <c r="A74" s="14" t="s">
        <v>453</v>
      </c>
      <c r="B74" s="13" t="s">
        <v>453</v>
      </c>
      <c r="C74" s="132" t="s">
        <v>432</v>
      </c>
      <c r="D74" s="132" t="s">
        <v>432</v>
      </c>
      <c r="E74" s="132" t="s">
        <v>432</v>
      </c>
      <c r="F74" s="132" t="s">
        <v>432</v>
      </c>
      <c r="G74" s="132" t="s">
        <v>432</v>
      </c>
      <c r="H74" s="132">
        <v>1</v>
      </c>
      <c r="I74" s="132">
        <v>1</v>
      </c>
      <c r="J74" s="132">
        <v>1</v>
      </c>
      <c r="K74" s="132" t="s">
        <v>432</v>
      </c>
      <c r="L74" s="132" t="s">
        <v>432</v>
      </c>
      <c r="M74" s="132" t="s">
        <v>432</v>
      </c>
    </row>
    <row r="75" spans="1:13" ht="9.75" customHeight="1">
      <c r="A75" s="14" t="s">
        <v>449</v>
      </c>
      <c r="B75" s="13" t="s">
        <v>449</v>
      </c>
      <c r="C75" s="132" t="s">
        <v>432</v>
      </c>
      <c r="D75" s="132" t="s">
        <v>432</v>
      </c>
      <c r="E75" s="132" t="s">
        <v>432</v>
      </c>
      <c r="F75" s="132" t="s">
        <v>432</v>
      </c>
      <c r="G75" s="132" t="s">
        <v>432</v>
      </c>
      <c r="H75" s="132" t="s">
        <v>432</v>
      </c>
      <c r="I75" s="132">
        <v>1</v>
      </c>
      <c r="J75" s="132">
        <v>1</v>
      </c>
      <c r="K75" s="132" t="s">
        <v>432</v>
      </c>
      <c r="L75" s="133" t="str">
        <f>L77</f>
        <v>－</v>
      </c>
      <c r="M75" s="132" t="s">
        <v>432</v>
      </c>
    </row>
    <row r="76" spans="1:13" ht="9.75" customHeight="1">
      <c r="A76" s="14" t="s">
        <v>680</v>
      </c>
      <c r="B76" s="13" t="s">
        <v>554</v>
      </c>
      <c r="C76" s="132" t="s">
        <v>432</v>
      </c>
      <c r="D76" s="132" t="s">
        <v>432</v>
      </c>
      <c r="E76" s="132" t="s">
        <v>432</v>
      </c>
      <c r="F76" s="132" t="s">
        <v>432</v>
      </c>
      <c r="G76" s="132">
        <v>3</v>
      </c>
      <c r="H76" s="132">
        <v>1</v>
      </c>
      <c r="I76" s="132">
        <v>1</v>
      </c>
      <c r="J76" s="132" t="s">
        <v>432</v>
      </c>
      <c r="K76" s="132" t="s">
        <v>432</v>
      </c>
      <c r="L76" s="132" t="s">
        <v>432</v>
      </c>
      <c r="M76" s="132" t="s">
        <v>432</v>
      </c>
    </row>
    <row r="77" spans="1:13" ht="9.75" customHeight="1">
      <c r="A77" s="14" t="s">
        <v>681</v>
      </c>
      <c r="B77" s="13" t="s">
        <v>553</v>
      </c>
      <c r="C77" s="132" t="s">
        <v>432</v>
      </c>
      <c r="D77" s="132" t="s">
        <v>432</v>
      </c>
      <c r="E77" s="132" t="s">
        <v>432</v>
      </c>
      <c r="F77" s="132" t="s">
        <v>432</v>
      </c>
      <c r="G77" s="132" t="s">
        <v>432</v>
      </c>
      <c r="H77" s="132" t="s">
        <v>432</v>
      </c>
      <c r="I77" s="132">
        <v>1</v>
      </c>
      <c r="J77" s="132" t="s">
        <v>432</v>
      </c>
      <c r="K77" s="132" t="s">
        <v>432</v>
      </c>
      <c r="L77" s="132" t="s">
        <v>432</v>
      </c>
      <c r="M77" s="132" t="s">
        <v>432</v>
      </c>
    </row>
    <row r="78" spans="1:13" ht="9.75" customHeight="1">
      <c r="A78" s="14" t="s">
        <v>360</v>
      </c>
      <c r="B78" s="13" t="s">
        <v>360</v>
      </c>
      <c r="C78" s="132" t="s">
        <v>432</v>
      </c>
      <c r="D78" s="132" t="s">
        <v>432</v>
      </c>
      <c r="E78" s="132" t="s">
        <v>432</v>
      </c>
      <c r="F78" s="132" t="s">
        <v>432</v>
      </c>
      <c r="G78" s="132">
        <v>5</v>
      </c>
      <c r="H78" s="132">
        <v>1</v>
      </c>
      <c r="I78" s="132" t="s">
        <v>432</v>
      </c>
      <c r="J78" s="132" t="s">
        <v>432</v>
      </c>
      <c r="K78" s="132" t="s">
        <v>432</v>
      </c>
      <c r="L78" s="132" t="s">
        <v>432</v>
      </c>
      <c r="M78" s="132" t="s">
        <v>432</v>
      </c>
    </row>
    <row r="79" spans="1:13" ht="9.75" customHeight="1">
      <c r="A79" s="14" t="s">
        <v>682</v>
      </c>
      <c r="B79" s="13" t="s">
        <v>552</v>
      </c>
      <c r="C79" s="132" t="s">
        <v>432</v>
      </c>
      <c r="D79" s="132" t="s">
        <v>432</v>
      </c>
      <c r="E79" s="132" t="s">
        <v>432</v>
      </c>
      <c r="F79" s="132" t="s">
        <v>432</v>
      </c>
      <c r="G79" s="132" t="s">
        <v>432</v>
      </c>
      <c r="H79" s="132">
        <v>1</v>
      </c>
      <c r="I79" s="132" t="s">
        <v>432</v>
      </c>
      <c r="J79" s="132" t="s">
        <v>432</v>
      </c>
      <c r="K79" s="132" t="s">
        <v>432</v>
      </c>
      <c r="L79" s="132" t="s">
        <v>432</v>
      </c>
      <c r="M79" s="132" t="s">
        <v>432</v>
      </c>
    </row>
    <row r="80" spans="1:13" ht="9.75" customHeight="1">
      <c r="A80" s="14" t="s">
        <v>361</v>
      </c>
      <c r="B80" s="13" t="s">
        <v>361</v>
      </c>
      <c r="C80" s="132" t="s">
        <v>432</v>
      </c>
      <c r="D80" s="132" t="s">
        <v>432</v>
      </c>
      <c r="E80" s="132" t="s">
        <v>432</v>
      </c>
      <c r="F80" s="132" t="s">
        <v>432</v>
      </c>
      <c r="G80" s="132">
        <v>1</v>
      </c>
      <c r="H80" s="132" t="s">
        <v>432</v>
      </c>
      <c r="I80" s="132" t="s">
        <v>432</v>
      </c>
      <c r="J80" s="132" t="s">
        <v>432</v>
      </c>
      <c r="K80" s="132" t="s">
        <v>432</v>
      </c>
      <c r="L80" s="132" t="s">
        <v>432</v>
      </c>
      <c r="M80" s="132" t="s">
        <v>432</v>
      </c>
    </row>
    <row r="81" spans="1:13" ht="9.75" customHeight="1">
      <c r="A81" s="14" t="s">
        <v>683</v>
      </c>
      <c r="B81" s="13" t="s">
        <v>551</v>
      </c>
      <c r="C81" s="132" t="s">
        <v>432</v>
      </c>
      <c r="D81" s="132" t="s">
        <v>432</v>
      </c>
      <c r="E81" s="132" t="s">
        <v>432</v>
      </c>
      <c r="F81" s="132">
        <v>8</v>
      </c>
      <c r="G81" s="132" t="s">
        <v>432</v>
      </c>
      <c r="H81" s="132" t="s">
        <v>432</v>
      </c>
      <c r="I81" s="132" t="s">
        <v>432</v>
      </c>
      <c r="J81" s="132" t="s">
        <v>432</v>
      </c>
      <c r="K81" s="132" t="s">
        <v>432</v>
      </c>
      <c r="L81" s="132" t="s">
        <v>432</v>
      </c>
      <c r="M81" s="132" t="s">
        <v>432</v>
      </c>
    </row>
    <row r="82" spans="1:13" ht="9.75" customHeight="1">
      <c r="A82" s="14" t="s">
        <v>684</v>
      </c>
      <c r="B82" s="13" t="s">
        <v>550</v>
      </c>
      <c r="C82" s="132" t="s">
        <v>432</v>
      </c>
      <c r="D82" s="132" t="s">
        <v>432</v>
      </c>
      <c r="E82" s="132" t="s">
        <v>432</v>
      </c>
      <c r="F82" s="132">
        <v>2</v>
      </c>
      <c r="G82" s="132" t="s">
        <v>432</v>
      </c>
      <c r="H82" s="132" t="s">
        <v>432</v>
      </c>
      <c r="I82" s="132" t="s">
        <v>432</v>
      </c>
      <c r="J82" s="132" t="s">
        <v>432</v>
      </c>
      <c r="K82" s="132" t="s">
        <v>432</v>
      </c>
      <c r="L82" s="132" t="s">
        <v>432</v>
      </c>
      <c r="M82" s="132" t="s">
        <v>432</v>
      </c>
    </row>
    <row r="83" spans="1:13" ht="9.75" customHeight="1">
      <c r="A83" s="14" t="s">
        <v>685</v>
      </c>
      <c r="B83" s="13" t="s">
        <v>549</v>
      </c>
      <c r="C83" s="132" t="s">
        <v>432</v>
      </c>
      <c r="D83" s="132" t="s">
        <v>432</v>
      </c>
      <c r="E83" s="132" t="s">
        <v>432</v>
      </c>
      <c r="F83" s="132">
        <v>1</v>
      </c>
      <c r="G83" s="132" t="s">
        <v>432</v>
      </c>
      <c r="H83" s="132" t="s">
        <v>432</v>
      </c>
      <c r="I83" s="132" t="s">
        <v>432</v>
      </c>
      <c r="J83" s="132" t="s">
        <v>432</v>
      </c>
      <c r="K83" s="132" t="s">
        <v>432</v>
      </c>
      <c r="L83" s="132" t="s">
        <v>432</v>
      </c>
      <c r="M83" s="132" t="s">
        <v>432</v>
      </c>
    </row>
    <row r="84" spans="1:13" ht="9.75" customHeight="1">
      <c r="A84" s="14" t="s">
        <v>356</v>
      </c>
      <c r="B84" s="13" t="s">
        <v>356</v>
      </c>
      <c r="C84" s="132" t="s">
        <v>432</v>
      </c>
      <c r="D84" s="132" t="s">
        <v>432</v>
      </c>
      <c r="E84" s="132" t="s">
        <v>432</v>
      </c>
      <c r="F84" s="132">
        <v>1</v>
      </c>
      <c r="G84" s="132" t="s">
        <v>432</v>
      </c>
      <c r="H84" s="132" t="s">
        <v>432</v>
      </c>
      <c r="I84" s="132" t="s">
        <v>432</v>
      </c>
      <c r="J84" s="132" t="s">
        <v>432</v>
      </c>
      <c r="K84" s="132" t="s">
        <v>432</v>
      </c>
      <c r="L84" s="133" t="s">
        <v>432</v>
      </c>
      <c r="M84" s="132" t="s">
        <v>432</v>
      </c>
    </row>
    <row r="85" spans="1:13" ht="9.75" customHeight="1">
      <c r="A85" s="14" t="s">
        <v>352</v>
      </c>
      <c r="B85" s="13" t="s">
        <v>352</v>
      </c>
      <c r="C85" s="132" t="s">
        <v>432</v>
      </c>
      <c r="D85" s="132">
        <v>10</v>
      </c>
      <c r="E85" s="132">
        <v>2</v>
      </c>
      <c r="F85" s="132">
        <v>2</v>
      </c>
      <c r="G85" s="132">
        <v>10</v>
      </c>
      <c r="H85" s="132">
        <v>6</v>
      </c>
      <c r="I85" s="132">
        <v>6</v>
      </c>
      <c r="J85" s="132">
        <v>5</v>
      </c>
      <c r="K85" s="132">
        <v>4</v>
      </c>
      <c r="L85" s="132">
        <v>4</v>
      </c>
      <c r="M85" s="132">
        <v>4</v>
      </c>
    </row>
    <row r="86" spans="1:13" ht="16.5" customHeight="1">
      <c r="A86" s="57" t="s">
        <v>439</v>
      </c>
      <c r="B86" s="209"/>
      <c r="C86" s="210"/>
      <c r="D86" s="210"/>
      <c r="E86" s="210"/>
      <c r="F86" s="210"/>
      <c r="G86" s="209"/>
      <c r="H86" s="209"/>
      <c r="I86" s="209"/>
      <c r="J86" s="209"/>
      <c r="K86" s="209"/>
      <c r="L86" s="209"/>
      <c r="M86" s="211" t="s">
        <v>351</v>
      </c>
    </row>
  </sheetData>
  <sheetProtection/>
  <mergeCells count="13">
    <mergeCell ref="I3:I4"/>
    <mergeCell ref="J3:J4"/>
    <mergeCell ref="K3:K4"/>
    <mergeCell ref="A1:M1"/>
    <mergeCell ref="A3:A4"/>
    <mergeCell ref="C3:C4"/>
    <mergeCell ref="D3:D4"/>
    <mergeCell ref="E3:E4"/>
    <mergeCell ref="F3:F4"/>
    <mergeCell ref="G3:G4"/>
    <mergeCell ref="H3:H4"/>
    <mergeCell ref="L3:L4"/>
    <mergeCell ref="M3:M4"/>
  </mergeCells>
  <printOptions/>
  <pageMargins left="0.5905511811023623" right="0.5905511811023623" top="0.1968503937007874" bottom="0.5905511811023623" header="0.5118110236220472" footer="0"/>
  <pageSetup horizontalDpi="600" verticalDpi="600" orientation="portrait" paperSize="9" r:id="rId1"/>
  <headerFooter alignWithMargins="0">
    <oddFooter>&amp;C&amp;12-31-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B1">
      <selection activeCell="A1" sqref="A1"/>
    </sheetView>
  </sheetViews>
  <sheetFormatPr defaultColWidth="9.00390625" defaultRowHeight="13.5"/>
  <cols>
    <col min="1" max="1" width="22.50390625" style="174" customWidth="1"/>
    <col min="2" max="14" width="5.75390625" style="174" customWidth="1"/>
    <col min="15" max="16384" width="9.00390625" style="174" customWidth="1"/>
  </cols>
  <sheetData>
    <row r="1" spans="1:14" s="117" customFormat="1" ht="24">
      <c r="A1" s="546" t="s">
        <v>617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</row>
    <row r="2" spans="1:13" ht="9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4" ht="16.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6"/>
      <c r="N3" s="187" t="s">
        <v>536</v>
      </c>
    </row>
    <row r="4" spans="1:14" ht="18" customHeight="1">
      <c r="A4" s="547" t="s">
        <v>618</v>
      </c>
      <c r="B4" s="554" t="s">
        <v>608</v>
      </c>
      <c r="C4" s="555"/>
      <c r="D4" s="555"/>
      <c r="E4" s="555"/>
      <c r="F4" s="555"/>
      <c r="G4" s="555"/>
      <c r="H4" s="555"/>
      <c r="I4" s="556"/>
      <c r="J4" s="554" t="s">
        <v>606</v>
      </c>
      <c r="K4" s="555"/>
      <c r="L4" s="555"/>
      <c r="M4" s="555"/>
      <c r="N4" s="555"/>
    </row>
    <row r="5" spans="1:14" ht="18" customHeight="1">
      <c r="A5" s="548"/>
      <c r="B5" s="544" t="s">
        <v>609</v>
      </c>
      <c r="C5" s="542" t="s">
        <v>603</v>
      </c>
      <c r="D5" s="550"/>
      <c r="E5" s="551"/>
      <c r="F5" s="542" t="s">
        <v>408</v>
      </c>
      <c r="G5" s="550"/>
      <c r="H5" s="551"/>
      <c r="I5" s="557" t="s">
        <v>605</v>
      </c>
      <c r="J5" s="544" t="s">
        <v>609</v>
      </c>
      <c r="K5" s="109" t="s">
        <v>407</v>
      </c>
      <c r="L5" s="542" t="s">
        <v>406</v>
      </c>
      <c r="M5" s="550"/>
      <c r="N5" s="550"/>
    </row>
    <row r="6" spans="1:14" ht="18" customHeight="1">
      <c r="A6" s="548"/>
      <c r="B6" s="544"/>
      <c r="C6" s="193"/>
      <c r="D6" s="540" t="s">
        <v>610</v>
      </c>
      <c r="E6" s="552" t="s">
        <v>405</v>
      </c>
      <c r="F6" s="194"/>
      <c r="G6" s="540" t="s">
        <v>611</v>
      </c>
      <c r="H6" s="540" t="s">
        <v>612</v>
      </c>
      <c r="I6" s="558"/>
      <c r="J6" s="544"/>
      <c r="K6" s="108" t="s">
        <v>602</v>
      </c>
      <c r="L6" s="194"/>
      <c r="M6" s="540" t="s">
        <v>611</v>
      </c>
      <c r="N6" s="542" t="s">
        <v>612</v>
      </c>
    </row>
    <row r="7" spans="1:14" ht="18" customHeight="1">
      <c r="A7" s="549"/>
      <c r="B7" s="545"/>
      <c r="C7" s="195"/>
      <c r="D7" s="541"/>
      <c r="E7" s="553"/>
      <c r="F7" s="196"/>
      <c r="G7" s="541"/>
      <c r="H7" s="541"/>
      <c r="I7" s="559"/>
      <c r="J7" s="545"/>
      <c r="K7" s="119" t="s">
        <v>601</v>
      </c>
      <c r="L7" s="196"/>
      <c r="M7" s="541"/>
      <c r="N7" s="543"/>
    </row>
    <row r="8" spans="1:14" ht="18" customHeight="1">
      <c r="A8" s="118" t="s">
        <v>403</v>
      </c>
      <c r="B8" s="197">
        <v>63259</v>
      </c>
      <c r="C8" s="198">
        <f>SUM(D8:E8)</f>
        <v>41339</v>
      </c>
      <c r="D8" s="198">
        <v>5578</v>
      </c>
      <c r="E8" s="198">
        <v>35761</v>
      </c>
      <c r="F8" s="198">
        <v>21203</v>
      </c>
      <c r="G8" s="198">
        <v>15252</v>
      </c>
      <c r="H8" s="198">
        <v>4070</v>
      </c>
      <c r="I8" s="198">
        <v>717</v>
      </c>
      <c r="J8" s="199">
        <v>97758</v>
      </c>
      <c r="K8" s="198">
        <f>C8</f>
        <v>41339</v>
      </c>
      <c r="L8" s="198">
        <f aca="true" t="shared" si="0" ref="L8:L29">SUM(M8:N8)</f>
        <v>53821</v>
      </c>
      <c r="M8" s="198">
        <v>46630</v>
      </c>
      <c r="N8" s="198">
        <v>7191</v>
      </c>
    </row>
    <row r="9" spans="1:14" ht="18" customHeight="1">
      <c r="A9" s="200" t="s">
        <v>401</v>
      </c>
      <c r="B9" s="197">
        <v>2606</v>
      </c>
      <c r="C9" s="201">
        <f aca="true" t="shared" si="1" ref="C9:C29">SUM(D9:E9)</f>
        <v>2459</v>
      </c>
      <c r="D9" s="201">
        <v>2195</v>
      </c>
      <c r="E9" s="201">
        <v>264</v>
      </c>
      <c r="F9" s="201">
        <v>147</v>
      </c>
      <c r="G9" s="201">
        <v>128</v>
      </c>
      <c r="H9" s="201">
        <v>13</v>
      </c>
      <c r="I9" s="201" t="s">
        <v>432</v>
      </c>
      <c r="J9" s="197">
        <v>2658</v>
      </c>
      <c r="K9" s="201">
        <f aca="true" t="shared" si="2" ref="K9:K29">C9</f>
        <v>2459</v>
      </c>
      <c r="L9" s="201">
        <f t="shared" si="0"/>
        <v>193</v>
      </c>
      <c r="M9" s="201">
        <v>165</v>
      </c>
      <c r="N9" s="201">
        <v>28</v>
      </c>
    </row>
    <row r="10" spans="1:14" ht="18" customHeight="1">
      <c r="A10" s="200" t="s">
        <v>400</v>
      </c>
      <c r="B10" s="197">
        <v>4</v>
      </c>
      <c r="C10" s="201">
        <f t="shared" si="1"/>
        <v>3</v>
      </c>
      <c r="D10" s="201">
        <v>3</v>
      </c>
      <c r="E10" s="201">
        <v>0</v>
      </c>
      <c r="F10" s="201">
        <v>1</v>
      </c>
      <c r="G10" s="201">
        <v>1</v>
      </c>
      <c r="H10" s="201">
        <v>0</v>
      </c>
      <c r="I10" s="201" t="str">
        <f>IF(I9="－","－",I8-I9)</f>
        <v>－</v>
      </c>
      <c r="J10" s="197">
        <v>4</v>
      </c>
      <c r="K10" s="201">
        <f t="shared" si="2"/>
        <v>3</v>
      </c>
      <c r="L10" s="201">
        <f t="shared" si="0"/>
        <v>1</v>
      </c>
      <c r="M10" s="201">
        <v>1</v>
      </c>
      <c r="N10" s="201">
        <v>0</v>
      </c>
    </row>
    <row r="11" spans="1:14" ht="18" customHeight="1">
      <c r="A11" s="200" t="s">
        <v>600</v>
      </c>
      <c r="B11" s="197">
        <v>7</v>
      </c>
      <c r="C11" s="201">
        <f t="shared" si="1"/>
        <v>6</v>
      </c>
      <c r="D11" s="201">
        <v>2</v>
      </c>
      <c r="E11" s="201">
        <v>4</v>
      </c>
      <c r="F11" s="201">
        <v>1</v>
      </c>
      <c r="G11" s="201">
        <v>1</v>
      </c>
      <c r="H11" s="201" t="s">
        <v>432</v>
      </c>
      <c r="I11" s="201" t="s">
        <v>432</v>
      </c>
      <c r="J11" s="197">
        <v>10</v>
      </c>
      <c r="K11" s="201">
        <f t="shared" si="2"/>
        <v>6</v>
      </c>
      <c r="L11" s="201">
        <f t="shared" si="0"/>
        <v>4</v>
      </c>
      <c r="M11" s="201">
        <v>4</v>
      </c>
      <c r="N11" s="201" t="s">
        <v>432</v>
      </c>
    </row>
    <row r="12" spans="1:14" ht="18" customHeight="1">
      <c r="A12" s="111" t="s">
        <v>599</v>
      </c>
      <c r="B12" s="197">
        <v>26</v>
      </c>
      <c r="C12" s="201">
        <f t="shared" si="1"/>
        <v>19</v>
      </c>
      <c r="D12" s="201">
        <v>1</v>
      </c>
      <c r="E12" s="201">
        <v>18</v>
      </c>
      <c r="F12" s="201">
        <v>7</v>
      </c>
      <c r="G12" s="201">
        <v>4</v>
      </c>
      <c r="H12" s="201">
        <v>2</v>
      </c>
      <c r="I12" s="201" t="s">
        <v>432</v>
      </c>
      <c r="J12" s="197">
        <v>35</v>
      </c>
      <c r="K12" s="201">
        <f t="shared" si="2"/>
        <v>19</v>
      </c>
      <c r="L12" s="201">
        <f t="shared" si="0"/>
        <v>15</v>
      </c>
      <c r="M12" s="201">
        <v>14</v>
      </c>
      <c r="N12" s="201">
        <v>1</v>
      </c>
    </row>
    <row r="13" spans="1:14" ht="18" customHeight="1">
      <c r="A13" s="200" t="s">
        <v>598</v>
      </c>
      <c r="B13" s="197">
        <v>3195</v>
      </c>
      <c r="C13" s="201">
        <f t="shared" si="1"/>
        <v>1803</v>
      </c>
      <c r="D13" s="201">
        <v>448</v>
      </c>
      <c r="E13" s="201">
        <v>1355</v>
      </c>
      <c r="F13" s="201">
        <v>1392</v>
      </c>
      <c r="G13" s="201">
        <v>959</v>
      </c>
      <c r="H13" s="201">
        <v>265</v>
      </c>
      <c r="I13" s="201" t="s">
        <v>432</v>
      </c>
      <c r="J13" s="197">
        <v>4152</v>
      </c>
      <c r="K13" s="201">
        <f t="shared" si="2"/>
        <v>1803</v>
      </c>
      <c r="L13" s="201">
        <f t="shared" si="0"/>
        <v>2181</v>
      </c>
      <c r="M13" s="201">
        <v>1834</v>
      </c>
      <c r="N13" s="201">
        <v>347</v>
      </c>
    </row>
    <row r="14" spans="1:14" ht="18" customHeight="1">
      <c r="A14" s="200" t="s">
        <v>597</v>
      </c>
      <c r="B14" s="197">
        <v>6544</v>
      </c>
      <c r="C14" s="201">
        <f t="shared" si="1"/>
        <v>3613</v>
      </c>
      <c r="D14" s="201">
        <v>241</v>
      </c>
      <c r="E14" s="201">
        <v>3372</v>
      </c>
      <c r="F14" s="201">
        <v>2931</v>
      </c>
      <c r="G14" s="201">
        <v>2208</v>
      </c>
      <c r="H14" s="201">
        <v>571</v>
      </c>
      <c r="I14" s="201" t="s">
        <v>432</v>
      </c>
      <c r="J14" s="197">
        <v>8390</v>
      </c>
      <c r="K14" s="201">
        <f t="shared" si="2"/>
        <v>3613</v>
      </c>
      <c r="L14" s="201">
        <f t="shared" si="0"/>
        <v>4625</v>
      </c>
      <c r="M14" s="201">
        <v>4159</v>
      </c>
      <c r="N14" s="201">
        <v>466</v>
      </c>
    </row>
    <row r="15" spans="1:14" ht="18" customHeight="1">
      <c r="A15" s="111" t="s">
        <v>596</v>
      </c>
      <c r="B15" s="197">
        <v>272</v>
      </c>
      <c r="C15" s="201">
        <f t="shared" si="1"/>
        <v>83</v>
      </c>
      <c r="D15" s="201" t="s">
        <v>432</v>
      </c>
      <c r="E15" s="201">
        <v>83</v>
      </c>
      <c r="F15" s="201">
        <v>189</v>
      </c>
      <c r="G15" s="201">
        <v>161</v>
      </c>
      <c r="H15" s="201">
        <v>21</v>
      </c>
      <c r="I15" s="201" t="s">
        <v>432</v>
      </c>
      <c r="J15" s="197">
        <v>419</v>
      </c>
      <c r="K15" s="201">
        <f t="shared" si="2"/>
        <v>83</v>
      </c>
      <c r="L15" s="201">
        <f t="shared" si="0"/>
        <v>329</v>
      </c>
      <c r="M15" s="201">
        <v>302</v>
      </c>
      <c r="N15" s="201">
        <v>27</v>
      </c>
    </row>
    <row r="16" spans="1:14" ht="18" customHeight="1">
      <c r="A16" s="200" t="s">
        <v>595</v>
      </c>
      <c r="B16" s="197">
        <v>847</v>
      </c>
      <c r="C16" s="201">
        <f t="shared" si="1"/>
        <v>273</v>
      </c>
      <c r="D16" s="201">
        <v>39</v>
      </c>
      <c r="E16" s="201">
        <v>234</v>
      </c>
      <c r="F16" s="201">
        <v>574</v>
      </c>
      <c r="G16" s="201">
        <v>204</v>
      </c>
      <c r="H16" s="201">
        <v>343</v>
      </c>
      <c r="I16" s="201" t="s">
        <v>432</v>
      </c>
      <c r="J16" s="197">
        <v>713</v>
      </c>
      <c r="K16" s="201">
        <f t="shared" si="2"/>
        <v>273</v>
      </c>
      <c r="L16" s="201">
        <f t="shared" si="0"/>
        <v>413</v>
      </c>
      <c r="M16" s="201">
        <v>353</v>
      </c>
      <c r="N16" s="201">
        <v>60</v>
      </c>
    </row>
    <row r="17" spans="1:14" ht="18" customHeight="1">
      <c r="A17" s="200" t="s">
        <v>594</v>
      </c>
      <c r="B17" s="197">
        <v>10124</v>
      </c>
      <c r="C17" s="201">
        <f t="shared" si="1"/>
        <v>7674</v>
      </c>
      <c r="D17" s="201">
        <v>76</v>
      </c>
      <c r="E17" s="201">
        <v>7598</v>
      </c>
      <c r="F17" s="201">
        <v>2450</v>
      </c>
      <c r="G17" s="201">
        <v>1747</v>
      </c>
      <c r="H17" s="201">
        <v>537</v>
      </c>
      <c r="I17" s="201" t="s">
        <v>432</v>
      </c>
      <c r="J17" s="197">
        <v>25424</v>
      </c>
      <c r="K17" s="201">
        <f t="shared" si="2"/>
        <v>7674</v>
      </c>
      <c r="L17" s="201">
        <f t="shared" si="0"/>
        <v>17584</v>
      </c>
      <c r="M17" s="201">
        <v>13782</v>
      </c>
      <c r="N17" s="201">
        <v>3802</v>
      </c>
    </row>
    <row r="18" spans="1:14" ht="18" customHeight="1">
      <c r="A18" s="200" t="s">
        <v>593</v>
      </c>
      <c r="B18" s="197">
        <v>8771</v>
      </c>
      <c r="C18" s="201">
        <f t="shared" si="1"/>
        <v>5574</v>
      </c>
      <c r="D18" s="201">
        <v>577</v>
      </c>
      <c r="E18" s="201">
        <v>4997</v>
      </c>
      <c r="F18" s="201">
        <v>3197</v>
      </c>
      <c r="G18" s="201">
        <v>2352</v>
      </c>
      <c r="H18" s="201">
        <v>667</v>
      </c>
      <c r="I18" s="201" t="s">
        <v>432</v>
      </c>
      <c r="J18" s="197">
        <v>12141</v>
      </c>
      <c r="K18" s="201">
        <f t="shared" si="2"/>
        <v>5574</v>
      </c>
      <c r="L18" s="201">
        <f t="shared" si="0"/>
        <v>6389</v>
      </c>
      <c r="M18" s="201">
        <v>5809</v>
      </c>
      <c r="N18" s="201">
        <v>580</v>
      </c>
    </row>
    <row r="19" spans="1:14" ht="18" customHeight="1">
      <c r="A19" s="200" t="s">
        <v>592</v>
      </c>
      <c r="B19" s="197">
        <v>1113</v>
      </c>
      <c r="C19" s="201">
        <f t="shared" si="1"/>
        <v>488</v>
      </c>
      <c r="D19" s="201">
        <v>46</v>
      </c>
      <c r="E19" s="201">
        <v>442</v>
      </c>
      <c r="F19" s="201">
        <v>625</v>
      </c>
      <c r="G19" s="201">
        <v>473</v>
      </c>
      <c r="H19" s="201">
        <v>129</v>
      </c>
      <c r="I19" s="201" t="s">
        <v>432</v>
      </c>
      <c r="J19" s="197">
        <v>1828</v>
      </c>
      <c r="K19" s="201">
        <f t="shared" si="2"/>
        <v>488</v>
      </c>
      <c r="L19" s="201">
        <f t="shared" si="0"/>
        <v>1317</v>
      </c>
      <c r="M19" s="201">
        <v>1231</v>
      </c>
      <c r="N19" s="201">
        <v>86</v>
      </c>
    </row>
    <row r="20" spans="1:14" ht="18" customHeight="1">
      <c r="A20" s="200" t="s">
        <v>591</v>
      </c>
      <c r="B20" s="197">
        <v>1021</v>
      </c>
      <c r="C20" s="201">
        <f t="shared" si="1"/>
        <v>671</v>
      </c>
      <c r="D20" s="201">
        <v>157</v>
      </c>
      <c r="E20" s="201">
        <v>514</v>
      </c>
      <c r="F20" s="201">
        <v>350</v>
      </c>
      <c r="G20" s="201">
        <v>227</v>
      </c>
      <c r="H20" s="201">
        <v>91</v>
      </c>
      <c r="I20" s="201" t="s">
        <v>432</v>
      </c>
      <c r="J20" s="197">
        <v>1462</v>
      </c>
      <c r="K20" s="201">
        <f t="shared" si="2"/>
        <v>671</v>
      </c>
      <c r="L20" s="201">
        <f t="shared" si="0"/>
        <v>759</v>
      </c>
      <c r="M20" s="201">
        <v>692</v>
      </c>
      <c r="N20" s="201">
        <v>67</v>
      </c>
    </row>
    <row r="21" spans="1:14" ht="18" customHeight="1">
      <c r="A21" s="110" t="s">
        <v>590</v>
      </c>
      <c r="B21" s="197">
        <v>1265</v>
      </c>
      <c r="C21" s="201">
        <f t="shared" si="1"/>
        <v>636</v>
      </c>
      <c r="D21" s="201">
        <v>207</v>
      </c>
      <c r="E21" s="201">
        <v>429</v>
      </c>
      <c r="F21" s="201">
        <v>629</v>
      </c>
      <c r="G21" s="201">
        <v>372</v>
      </c>
      <c r="H21" s="201">
        <v>230</v>
      </c>
      <c r="I21" s="201" t="s">
        <v>432</v>
      </c>
      <c r="J21" s="197">
        <v>1235</v>
      </c>
      <c r="K21" s="201">
        <f t="shared" si="2"/>
        <v>636</v>
      </c>
      <c r="L21" s="201">
        <f t="shared" si="0"/>
        <v>572</v>
      </c>
      <c r="M21" s="201">
        <v>487</v>
      </c>
      <c r="N21" s="201">
        <v>85</v>
      </c>
    </row>
    <row r="22" spans="1:14" ht="18" customHeight="1">
      <c r="A22" s="200" t="s">
        <v>589</v>
      </c>
      <c r="B22" s="197">
        <v>4221</v>
      </c>
      <c r="C22" s="201">
        <f t="shared" si="1"/>
        <v>3404</v>
      </c>
      <c r="D22" s="201">
        <v>276</v>
      </c>
      <c r="E22" s="201">
        <v>3128</v>
      </c>
      <c r="F22" s="201">
        <v>817</v>
      </c>
      <c r="G22" s="201">
        <v>590</v>
      </c>
      <c r="H22" s="201">
        <v>154</v>
      </c>
      <c r="I22" s="201" t="s">
        <v>432</v>
      </c>
      <c r="J22" s="197">
        <v>6544</v>
      </c>
      <c r="K22" s="201">
        <f t="shared" si="2"/>
        <v>3404</v>
      </c>
      <c r="L22" s="201">
        <f t="shared" si="0"/>
        <v>3067</v>
      </c>
      <c r="M22" s="201">
        <v>2855</v>
      </c>
      <c r="N22" s="201">
        <v>212</v>
      </c>
    </row>
    <row r="23" spans="1:14" ht="18" customHeight="1">
      <c r="A23" s="120" t="s">
        <v>588</v>
      </c>
      <c r="B23" s="197">
        <v>2533</v>
      </c>
      <c r="C23" s="201">
        <f t="shared" si="1"/>
        <v>1716</v>
      </c>
      <c r="D23" s="201">
        <v>237</v>
      </c>
      <c r="E23" s="201">
        <v>1479</v>
      </c>
      <c r="F23" s="201">
        <v>817</v>
      </c>
      <c r="G23" s="201">
        <v>622</v>
      </c>
      <c r="H23" s="201">
        <v>139</v>
      </c>
      <c r="I23" s="201" t="s">
        <v>432</v>
      </c>
      <c r="J23" s="197">
        <v>3589</v>
      </c>
      <c r="K23" s="201">
        <f t="shared" si="2"/>
        <v>1716</v>
      </c>
      <c r="L23" s="201">
        <f t="shared" si="0"/>
        <v>1817</v>
      </c>
      <c r="M23" s="201">
        <v>1624</v>
      </c>
      <c r="N23" s="201">
        <v>193</v>
      </c>
    </row>
    <row r="24" spans="1:14" ht="18" customHeight="1">
      <c r="A24" s="200" t="s">
        <v>587</v>
      </c>
      <c r="B24" s="197">
        <v>2323</v>
      </c>
      <c r="C24" s="201">
        <f t="shared" si="1"/>
        <v>1107</v>
      </c>
      <c r="D24" s="201">
        <v>101</v>
      </c>
      <c r="E24" s="201">
        <v>1006</v>
      </c>
      <c r="F24" s="201">
        <v>1216</v>
      </c>
      <c r="G24" s="201">
        <v>1070</v>
      </c>
      <c r="H24" s="201">
        <v>114</v>
      </c>
      <c r="I24" s="201" t="s">
        <v>432</v>
      </c>
      <c r="J24" s="197">
        <v>2431</v>
      </c>
      <c r="K24" s="201">
        <f t="shared" si="2"/>
        <v>1107</v>
      </c>
      <c r="L24" s="201">
        <f t="shared" si="0"/>
        <v>1292</v>
      </c>
      <c r="M24" s="201">
        <v>1222</v>
      </c>
      <c r="N24" s="201">
        <v>70</v>
      </c>
    </row>
    <row r="25" spans="1:14" ht="18" customHeight="1">
      <c r="A25" s="200" t="s">
        <v>586</v>
      </c>
      <c r="B25" s="197">
        <v>4537</v>
      </c>
      <c r="C25" s="201">
        <f t="shared" si="1"/>
        <v>2803</v>
      </c>
      <c r="D25" s="201">
        <v>166</v>
      </c>
      <c r="E25" s="201">
        <v>2637</v>
      </c>
      <c r="F25" s="201">
        <v>1734</v>
      </c>
      <c r="G25" s="201">
        <v>1530</v>
      </c>
      <c r="H25" s="201">
        <v>142</v>
      </c>
      <c r="I25" s="201" t="s">
        <v>432</v>
      </c>
      <c r="J25" s="197">
        <v>5485</v>
      </c>
      <c r="K25" s="201">
        <f t="shared" si="2"/>
        <v>2803</v>
      </c>
      <c r="L25" s="201">
        <f t="shared" si="0"/>
        <v>2620</v>
      </c>
      <c r="M25" s="201">
        <v>2362</v>
      </c>
      <c r="N25" s="201">
        <v>258</v>
      </c>
    </row>
    <row r="26" spans="1:14" ht="18" customHeight="1">
      <c r="A26" s="200" t="s">
        <v>585</v>
      </c>
      <c r="B26" s="197">
        <v>353</v>
      </c>
      <c r="C26" s="201">
        <f t="shared" si="1"/>
        <v>207</v>
      </c>
      <c r="D26" s="201">
        <v>1</v>
      </c>
      <c r="E26" s="201">
        <v>206</v>
      </c>
      <c r="F26" s="201">
        <v>146</v>
      </c>
      <c r="G26" s="201">
        <v>138</v>
      </c>
      <c r="H26" s="201">
        <v>6</v>
      </c>
      <c r="I26" s="201" t="s">
        <v>432</v>
      </c>
      <c r="J26" s="197">
        <v>393</v>
      </c>
      <c r="K26" s="201">
        <f t="shared" si="2"/>
        <v>207</v>
      </c>
      <c r="L26" s="201">
        <f t="shared" si="0"/>
        <v>184</v>
      </c>
      <c r="M26" s="201">
        <v>173</v>
      </c>
      <c r="N26" s="201">
        <v>11</v>
      </c>
    </row>
    <row r="27" spans="1:14" ht="18" customHeight="1">
      <c r="A27" s="110" t="s">
        <v>584</v>
      </c>
      <c r="B27" s="197">
        <v>5376</v>
      </c>
      <c r="C27" s="201">
        <f t="shared" si="1"/>
        <v>4050</v>
      </c>
      <c r="D27" s="201">
        <v>219</v>
      </c>
      <c r="E27" s="201">
        <v>3831</v>
      </c>
      <c r="F27" s="201">
        <v>1325</v>
      </c>
      <c r="G27" s="201">
        <v>936</v>
      </c>
      <c r="H27" s="201">
        <v>299</v>
      </c>
      <c r="I27" s="201">
        <v>1</v>
      </c>
      <c r="J27" s="197">
        <v>11213</v>
      </c>
      <c r="K27" s="201">
        <f t="shared" si="2"/>
        <v>4050</v>
      </c>
      <c r="L27" s="201">
        <f t="shared" si="0"/>
        <v>7072</v>
      </c>
      <c r="M27" s="201">
        <v>6506</v>
      </c>
      <c r="N27" s="201">
        <v>566</v>
      </c>
    </row>
    <row r="28" spans="1:14" ht="18" customHeight="1">
      <c r="A28" s="110" t="s">
        <v>583</v>
      </c>
      <c r="B28" s="197">
        <v>4173</v>
      </c>
      <c r="C28" s="201">
        <f t="shared" si="1"/>
        <v>2643</v>
      </c>
      <c r="D28" s="201">
        <v>6</v>
      </c>
      <c r="E28" s="201">
        <v>2637</v>
      </c>
      <c r="F28" s="201">
        <v>1530</v>
      </c>
      <c r="G28" s="201">
        <v>1254</v>
      </c>
      <c r="H28" s="201">
        <v>242</v>
      </c>
      <c r="I28" s="201" t="s">
        <v>432</v>
      </c>
      <c r="J28" s="197">
        <v>5030</v>
      </c>
      <c r="K28" s="201">
        <f t="shared" si="2"/>
        <v>2643</v>
      </c>
      <c r="L28" s="201">
        <f t="shared" si="0"/>
        <v>2353</v>
      </c>
      <c r="M28" s="201">
        <v>2145</v>
      </c>
      <c r="N28" s="201">
        <v>208</v>
      </c>
    </row>
    <row r="29" spans="1:14" s="176" customFormat="1" ht="18" customHeight="1">
      <c r="A29" s="121" t="s">
        <v>604</v>
      </c>
      <c r="B29" s="202">
        <v>3948</v>
      </c>
      <c r="C29" s="203">
        <f t="shared" si="1"/>
        <v>2107</v>
      </c>
      <c r="D29" s="203">
        <v>580</v>
      </c>
      <c r="E29" s="203">
        <v>1527</v>
      </c>
      <c r="F29" s="203">
        <v>1125</v>
      </c>
      <c r="G29" s="203">
        <v>275</v>
      </c>
      <c r="H29" s="203">
        <v>105</v>
      </c>
      <c r="I29" s="203">
        <v>716</v>
      </c>
      <c r="J29" s="202">
        <v>4602</v>
      </c>
      <c r="K29" s="203">
        <f t="shared" si="2"/>
        <v>2107</v>
      </c>
      <c r="L29" s="203">
        <f t="shared" si="0"/>
        <v>1034</v>
      </c>
      <c r="M29" s="203">
        <v>910</v>
      </c>
      <c r="N29" s="203">
        <v>124</v>
      </c>
    </row>
    <row r="30" spans="1:21" ht="16.5" customHeight="1">
      <c r="A30" s="204" t="s">
        <v>613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192"/>
      <c r="N30" s="187" t="s">
        <v>292</v>
      </c>
      <c r="Q30" s="176"/>
      <c r="R30" s="176"/>
      <c r="S30" s="176"/>
      <c r="T30" s="176"/>
      <c r="U30" s="176"/>
    </row>
    <row r="31" spans="1:21" ht="16.5" customHeight="1">
      <c r="A31" s="124" t="s">
        <v>616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192"/>
      <c r="N31" s="192"/>
      <c r="Q31" s="176"/>
      <c r="R31" s="176"/>
      <c r="S31" s="176"/>
      <c r="T31" s="176"/>
      <c r="U31" s="176"/>
    </row>
    <row r="32" spans="1:21" ht="16.5" customHeight="1">
      <c r="A32" s="124" t="s">
        <v>614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192"/>
      <c r="N32" s="192"/>
      <c r="Q32" s="176"/>
      <c r="R32" s="176"/>
      <c r="S32" s="176"/>
      <c r="T32" s="176"/>
      <c r="U32" s="176"/>
    </row>
    <row r="33" ht="13.5">
      <c r="A33" s="124" t="s">
        <v>615</v>
      </c>
    </row>
  </sheetData>
  <sheetProtection/>
  <mergeCells count="16">
    <mergeCell ref="A1:N1"/>
    <mergeCell ref="A4:A7"/>
    <mergeCell ref="C5:E5"/>
    <mergeCell ref="D6:D7"/>
    <mergeCell ref="E6:E7"/>
    <mergeCell ref="J4:N4"/>
    <mergeCell ref="B4:I4"/>
    <mergeCell ref="F5:H5"/>
    <mergeCell ref="L5:N5"/>
    <mergeCell ref="I5:I7"/>
    <mergeCell ref="G6:G7"/>
    <mergeCell ref="H6:H7"/>
    <mergeCell ref="M6:M7"/>
    <mergeCell ref="N6:N7"/>
    <mergeCell ref="B5:B7"/>
    <mergeCell ref="J5:J7"/>
  </mergeCells>
  <printOptions/>
  <pageMargins left="0.3937007874015748" right="0.3937007874015748" top="0.7874015748031497" bottom="0.7874015748031497" header="0.5118110236220472" footer="0"/>
  <pageSetup horizontalDpi="600" verticalDpi="600" orientation="portrait" paperSize="9" r:id="rId1"/>
  <headerFooter alignWithMargins="0">
    <oddFooter>&amp;C&amp;12-32-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174" customWidth="1"/>
    <col min="2" max="2" width="30.00390625" style="174" customWidth="1"/>
    <col min="3" max="10" width="7.50390625" style="174" customWidth="1"/>
    <col min="11" max="16384" width="9.00390625" style="174" customWidth="1"/>
  </cols>
  <sheetData>
    <row r="1" spans="1:10" ht="24">
      <c r="A1" s="546" t="s">
        <v>494</v>
      </c>
      <c r="B1" s="546"/>
      <c r="C1" s="546"/>
      <c r="D1" s="546"/>
      <c r="E1" s="546"/>
      <c r="F1" s="546"/>
      <c r="G1" s="546"/>
      <c r="H1" s="546"/>
      <c r="I1" s="546"/>
      <c r="J1" s="546"/>
    </row>
    <row r="2" ht="9" customHeight="1"/>
    <row r="3" spans="1:10" ht="16.5" customHeight="1">
      <c r="A3" s="175"/>
      <c r="B3" s="175"/>
      <c r="C3" s="175"/>
      <c r="D3" s="175"/>
      <c r="E3" s="175"/>
      <c r="G3" s="176"/>
      <c r="H3" s="176"/>
      <c r="J3" s="177" t="s">
        <v>422</v>
      </c>
    </row>
    <row r="4" spans="1:10" ht="16.5" customHeight="1">
      <c r="A4" s="547" t="s">
        <v>607</v>
      </c>
      <c r="B4" s="561"/>
      <c r="C4" s="563" t="s">
        <v>291</v>
      </c>
      <c r="D4" s="556"/>
      <c r="E4" s="563">
        <v>7</v>
      </c>
      <c r="F4" s="555"/>
      <c r="G4" s="563">
        <v>12</v>
      </c>
      <c r="H4" s="556"/>
      <c r="I4" s="563">
        <v>17</v>
      </c>
      <c r="J4" s="555"/>
    </row>
    <row r="5" spans="1:10" ht="16.5" customHeight="1">
      <c r="A5" s="549"/>
      <c r="B5" s="562"/>
      <c r="C5" s="564" t="s">
        <v>404</v>
      </c>
      <c r="D5" s="565"/>
      <c r="E5" s="564" t="s">
        <v>404</v>
      </c>
      <c r="F5" s="566"/>
      <c r="G5" s="564" t="s">
        <v>404</v>
      </c>
      <c r="H5" s="565"/>
      <c r="I5" s="564" t="s">
        <v>404</v>
      </c>
      <c r="J5" s="566"/>
    </row>
    <row r="6" spans="1:10" ht="16.5" customHeight="1">
      <c r="A6" s="560" t="s">
        <v>403</v>
      </c>
      <c r="B6" s="560"/>
      <c r="C6" s="112">
        <f>C7+C11+C15+C23</f>
        <v>43559</v>
      </c>
      <c r="D6" s="113">
        <f aca="true" t="shared" si="0" ref="D6:D23">IF(C6="－","－",ROUND(C6/C$6,4)*100)</f>
        <v>100</v>
      </c>
      <c r="E6" s="112">
        <f>E7+E11+E15+E23</f>
        <v>48117</v>
      </c>
      <c r="F6" s="113">
        <f>IF(E6="－","－",ROUND(E6/E$6,4)*100)</f>
        <v>100</v>
      </c>
      <c r="G6" s="112">
        <f>G7+G11+G15+G23</f>
        <v>50198</v>
      </c>
      <c r="H6" s="113">
        <f>IF(G6="－","－",ROUND(G6/G$6,4)*100)</f>
        <v>100</v>
      </c>
      <c r="I6" s="112">
        <f>I7+I11+I15+I23</f>
        <v>51576</v>
      </c>
      <c r="J6" s="113">
        <f>IF(I6="－","－",ROUND(I6/I$6,4)*100)</f>
        <v>100</v>
      </c>
    </row>
    <row r="7" spans="1:10" ht="16.5" customHeight="1">
      <c r="A7" s="560" t="s">
        <v>402</v>
      </c>
      <c r="B7" s="560"/>
      <c r="C7" s="114">
        <f>SUM(C8:C10)</f>
        <v>2461</v>
      </c>
      <c r="D7" s="115">
        <f t="shared" si="0"/>
        <v>5.65</v>
      </c>
      <c r="E7" s="114">
        <f>SUM(E8:E10)</f>
        <v>2104</v>
      </c>
      <c r="F7" s="115">
        <f aca="true" t="shared" si="1" ref="F7:H23">IF(E7="－","－",ROUND(E7/E$6,4)*100)</f>
        <v>4.37</v>
      </c>
      <c r="G7" s="114">
        <f>SUM(G8:G10)</f>
        <v>1746</v>
      </c>
      <c r="H7" s="115">
        <f t="shared" si="1"/>
        <v>3.4799999999999995</v>
      </c>
      <c r="I7" s="114">
        <f>SUM(I8:I10)</f>
        <v>1585</v>
      </c>
      <c r="J7" s="115">
        <f aca="true" t="shared" si="2" ref="J7:J23">IF(I7="－","－",ROUND(I7/I$6,4)*100)</f>
        <v>3.0700000000000003</v>
      </c>
    </row>
    <row r="8" spans="2:10" ht="16.5" customHeight="1">
      <c r="B8" s="122" t="s">
        <v>401</v>
      </c>
      <c r="C8" s="178">
        <v>2452</v>
      </c>
      <c r="D8" s="179">
        <f t="shared" si="0"/>
        <v>5.63</v>
      </c>
      <c r="E8" s="178">
        <v>2094</v>
      </c>
      <c r="F8" s="179">
        <f t="shared" si="1"/>
        <v>4.35</v>
      </c>
      <c r="G8" s="178">
        <v>1734</v>
      </c>
      <c r="H8" s="179">
        <f t="shared" si="1"/>
        <v>3.45</v>
      </c>
      <c r="I8" s="178">
        <v>1571</v>
      </c>
      <c r="J8" s="179">
        <f t="shared" si="2"/>
        <v>3.05</v>
      </c>
    </row>
    <row r="9" spans="2:10" ht="16.5" customHeight="1">
      <c r="B9" s="122" t="s">
        <v>400</v>
      </c>
      <c r="C9" s="178">
        <v>2</v>
      </c>
      <c r="D9" s="179">
        <f t="shared" si="0"/>
        <v>0</v>
      </c>
      <c r="E9" s="178">
        <v>3</v>
      </c>
      <c r="F9" s="179">
        <f t="shared" si="1"/>
        <v>0.01</v>
      </c>
      <c r="G9" s="178">
        <v>2</v>
      </c>
      <c r="H9" s="179">
        <f t="shared" si="1"/>
        <v>0</v>
      </c>
      <c r="I9" s="178">
        <v>3</v>
      </c>
      <c r="J9" s="179">
        <f t="shared" si="2"/>
        <v>0.01</v>
      </c>
    </row>
    <row r="10" spans="2:10" ht="16.5" customHeight="1">
      <c r="B10" s="122" t="s">
        <v>399</v>
      </c>
      <c r="C10" s="178">
        <v>7</v>
      </c>
      <c r="D10" s="179">
        <f t="shared" si="0"/>
        <v>0.02</v>
      </c>
      <c r="E10" s="178">
        <v>7</v>
      </c>
      <c r="F10" s="179">
        <f t="shared" si="1"/>
        <v>0.01</v>
      </c>
      <c r="G10" s="178">
        <v>10</v>
      </c>
      <c r="H10" s="179">
        <f t="shared" si="1"/>
        <v>0.02</v>
      </c>
      <c r="I10" s="178">
        <v>11</v>
      </c>
      <c r="J10" s="179">
        <f t="shared" si="2"/>
        <v>0.02</v>
      </c>
    </row>
    <row r="11" spans="1:10" ht="16.5" customHeight="1">
      <c r="A11" s="560" t="s">
        <v>398</v>
      </c>
      <c r="B11" s="560"/>
      <c r="C11" s="114">
        <f>SUM(C12:C14)</f>
        <v>8159</v>
      </c>
      <c r="D11" s="115">
        <f t="shared" si="0"/>
        <v>18.73</v>
      </c>
      <c r="E11" s="114">
        <f>SUM(E12:E14)</f>
        <v>8035</v>
      </c>
      <c r="F11" s="115">
        <f t="shared" si="1"/>
        <v>16.7</v>
      </c>
      <c r="G11" s="114">
        <f>SUM(G12:G14)</f>
        <v>7955</v>
      </c>
      <c r="H11" s="115">
        <f t="shared" si="1"/>
        <v>15.85</v>
      </c>
      <c r="I11" s="114">
        <f>SUM(I12:I14)</f>
        <v>8037</v>
      </c>
      <c r="J11" s="115">
        <f t="shared" si="2"/>
        <v>15.58</v>
      </c>
    </row>
    <row r="12" spans="2:10" ht="16.5" customHeight="1">
      <c r="B12" s="122" t="s">
        <v>397</v>
      </c>
      <c r="C12" s="178">
        <v>15</v>
      </c>
      <c r="D12" s="179">
        <f t="shared" si="0"/>
        <v>0.03</v>
      </c>
      <c r="E12" s="178">
        <v>13</v>
      </c>
      <c r="F12" s="179">
        <f t="shared" si="1"/>
        <v>0.03</v>
      </c>
      <c r="G12" s="178">
        <v>21</v>
      </c>
      <c r="H12" s="179">
        <f t="shared" si="1"/>
        <v>0.04</v>
      </c>
      <c r="I12" s="178">
        <v>8</v>
      </c>
      <c r="J12" s="179">
        <f t="shared" si="2"/>
        <v>0.02</v>
      </c>
    </row>
    <row r="13" spans="2:10" ht="16.5" customHeight="1">
      <c r="B13" s="122" t="s">
        <v>396</v>
      </c>
      <c r="C13" s="178">
        <v>2862</v>
      </c>
      <c r="D13" s="179">
        <f t="shared" si="0"/>
        <v>6.569999999999999</v>
      </c>
      <c r="E13" s="178">
        <v>3163</v>
      </c>
      <c r="F13" s="179">
        <f t="shared" si="1"/>
        <v>6.569999999999999</v>
      </c>
      <c r="G13" s="178">
        <v>3013</v>
      </c>
      <c r="H13" s="179">
        <f t="shared" si="1"/>
        <v>6</v>
      </c>
      <c r="I13" s="178">
        <v>2709</v>
      </c>
      <c r="J13" s="179">
        <f t="shared" si="2"/>
        <v>5.25</v>
      </c>
    </row>
    <row r="14" spans="2:10" ht="16.5" customHeight="1">
      <c r="B14" s="122" t="s">
        <v>395</v>
      </c>
      <c r="C14" s="178">
        <v>5282</v>
      </c>
      <c r="D14" s="179">
        <f t="shared" si="0"/>
        <v>12.13</v>
      </c>
      <c r="E14" s="178">
        <v>4859</v>
      </c>
      <c r="F14" s="179">
        <f t="shared" si="1"/>
        <v>10.100000000000001</v>
      </c>
      <c r="G14" s="178">
        <v>4921</v>
      </c>
      <c r="H14" s="179">
        <f t="shared" si="1"/>
        <v>9.8</v>
      </c>
      <c r="I14" s="178">
        <v>5320</v>
      </c>
      <c r="J14" s="179">
        <f t="shared" si="2"/>
        <v>10.31</v>
      </c>
    </row>
    <row r="15" spans="1:10" ht="16.5" customHeight="1">
      <c r="A15" s="560" t="s">
        <v>394</v>
      </c>
      <c r="B15" s="560"/>
      <c r="C15" s="114">
        <f>SUM(C16:C22)</f>
        <v>32731</v>
      </c>
      <c r="D15" s="115">
        <f t="shared" si="0"/>
        <v>75.14</v>
      </c>
      <c r="E15" s="114">
        <f>SUM(E16:E22)</f>
        <v>37423</v>
      </c>
      <c r="F15" s="115">
        <f t="shared" si="1"/>
        <v>77.78</v>
      </c>
      <c r="G15" s="114">
        <f>SUM(G16:G22)</f>
        <v>39492</v>
      </c>
      <c r="H15" s="115">
        <f t="shared" si="1"/>
        <v>78.67</v>
      </c>
      <c r="I15" s="114">
        <f>SUM(I16:I22)</f>
        <v>40945</v>
      </c>
      <c r="J15" s="115">
        <f t="shared" si="2"/>
        <v>79.39</v>
      </c>
    </row>
    <row r="16" spans="2:10" ht="16.5" customHeight="1">
      <c r="B16" s="122" t="s">
        <v>393</v>
      </c>
      <c r="C16" s="178">
        <v>232</v>
      </c>
      <c r="D16" s="179">
        <f t="shared" si="0"/>
        <v>0.53</v>
      </c>
      <c r="E16" s="178">
        <v>261</v>
      </c>
      <c r="F16" s="179">
        <f t="shared" si="1"/>
        <v>0.54</v>
      </c>
      <c r="G16" s="178">
        <v>272</v>
      </c>
      <c r="H16" s="179">
        <f t="shared" si="1"/>
        <v>0.54</v>
      </c>
      <c r="I16" s="178">
        <v>225</v>
      </c>
      <c r="J16" s="179">
        <f t="shared" si="2"/>
        <v>0.44</v>
      </c>
    </row>
    <row r="17" spans="2:10" ht="16.5" customHeight="1">
      <c r="B17" s="122" t="s">
        <v>392</v>
      </c>
      <c r="C17" s="178">
        <v>6561</v>
      </c>
      <c r="D17" s="179">
        <f t="shared" si="0"/>
        <v>15.06</v>
      </c>
      <c r="E17" s="178">
        <v>7463</v>
      </c>
      <c r="F17" s="179">
        <f t="shared" si="1"/>
        <v>15.509999999999998</v>
      </c>
      <c r="G17" s="178">
        <v>8029</v>
      </c>
      <c r="H17" s="179">
        <f t="shared" si="1"/>
        <v>15.989999999999998</v>
      </c>
      <c r="I17" s="178">
        <v>8797</v>
      </c>
      <c r="J17" s="179">
        <f t="shared" si="2"/>
        <v>17.06</v>
      </c>
    </row>
    <row r="18" spans="2:10" ht="16.5" customHeight="1">
      <c r="B18" s="122" t="s">
        <v>391</v>
      </c>
      <c r="C18" s="178">
        <v>9413</v>
      </c>
      <c r="D18" s="179">
        <f t="shared" si="0"/>
        <v>21.61</v>
      </c>
      <c r="E18" s="178">
        <v>10917</v>
      </c>
      <c r="F18" s="179">
        <f t="shared" si="1"/>
        <v>22.689999999999998</v>
      </c>
      <c r="G18" s="178">
        <v>11567</v>
      </c>
      <c r="H18" s="179">
        <f t="shared" si="1"/>
        <v>23.04</v>
      </c>
      <c r="I18" s="178">
        <v>11028</v>
      </c>
      <c r="J18" s="179">
        <f t="shared" si="2"/>
        <v>21.38</v>
      </c>
    </row>
    <row r="19" spans="2:10" ht="16.5" customHeight="1">
      <c r="B19" s="122" t="s">
        <v>390</v>
      </c>
      <c r="C19" s="178">
        <v>1068</v>
      </c>
      <c r="D19" s="179">
        <f t="shared" si="0"/>
        <v>2.45</v>
      </c>
      <c r="E19" s="178">
        <v>1224</v>
      </c>
      <c r="F19" s="179">
        <f t="shared" si="1"/>
        <v>2.54</v>
      </c>
      <c r="G19" s="178">
        <v>1128</v>
      </c>
      <c r="H19" s="179">
        <f t="shared" si="1"/>
        <v>2.25</v>
      </c>
      <c r="I19" s="178">
        <v>942</v>
      </c>
      <c r="J19" s="179">
        <f t="shared" si="2"/>
        <v>1.83</v>
      </c>
    </row>
    <row r="20" spans="2:10" ht="16.5" customHeight="1">
      <c r="B20" s="122" t="s">
        <v>389</v>
      </c>
      <c r="C20" s="178">
        <v>501</v>
      </c>
      <c r="D20" s="179">
        <f t="shared" si="0"/>
        <v>1.15</v>
      </c>
      <c r="E20" s="178">
        <v>434</v>
      </c>
      <c r="F20" s="179">
        <f t="shared" si="1"/>
        <v>0.8999999999999999</v>
      </c>
      <c r="G20" s="178">
        <v>463</v>
      </c>
      <c r="H20" s="179">
        <f t="shared" si="1"/>
        <v>0.9199999999999999</v>
      </c>
      <c r="I20" s="178">
        <v>671</v>
      </c>
      <c r="J20" s="179">
        <f t="shared" si="2"/>
        <v>1.3</v>
      </c>
    </row>
    <row r="21" spans="2:10" ht="16.5" customHeight="1">
      <c r="B21" s="122" t="s">
        <v>620</v>
      </c>
      <c r="C21" s="178">
        <v>11452</v>
      </c>
      <c r="D21" s="179">
        <f t="shared" si="0"/>
        <v>26.290000000000003</v>
      </c>
      <c r="E21" s="178">
        <v>13601</v>
      </c>
      <c r="F21" s="179">
        <f t="shared" si="1"/>
        <v>28.27</v>
      </c>
      <c r="G21" s="178">
        <v>14639</v>
      </c>
      <c r="H21" s="179">
        <f t="shared" si="1"/>
        <v>29.160000000000004</v>
      </c>
      <c r="I21" s="178">
        <v>15614</v>
      </c>
      <c r="J21" s="179">
        <f t="shared" si="2"/>
        <v>30.270000000000003</v>
      </c>
    </row>
    <row r="22" spans="2:10" ht="16.5" customHeight="1">
      <c r="B22" s="122" t="s">
        <v>388</v>
      </c>
      <c r="C22" s="178">
        <v>3504</v>
      </c>
      <c r="D22" s="179">
        <f t="shared" si="0"/>
        <v>8.04</v>
      </c>
      <c r="E22" s="178">
        <v>3523</v>
      </c>
      <c r="F22" s="179">
        <f t="shared" si="1"/>
        <v>7.32</v>
      </c>
      <c r="G22" s="178">
        <v>3394</v>
      </c>
      <c r="H22" s="179">
        <f t="shared" si="1"/>
        <v>6.76</v>
      </c>
      <c r="I22" s="178">
        <v>3668</v>
      </c>
      <c r="J22" s="179">
        <f t="shared" si="2"/>
        <v>7.109999999999999</v>
      </c>
    </row>
    <row r="23" spans="1:10" ht="16.5" customHeight="1">
      <c r="A23" s="567" t="s">
        <v>604</v>
      </c>
      <c r="B23" s="568"/>
      <c r="C23" s="180">
        <v>208</v>
      </c>
      <c r="D23" s="181">
        <f t="shared" si="0"/>
        <v>0.48</v>
      </c>
      <c r="E23" s="180">
        <v>555</v>
      </c>
      <c r="F23" s="181">
        <f t="shared" si="1"/>
        <v>1.15</v>
      </c>
      <c r="G23" s="180">
        <v>1005</v>
      </c>
      <c r="H23" s="181">
        <f t="shared" si="1"/>
        <v>2</v>
      </c>
      <c r="I23" s="180">
        <v>1009</v>
      </c>
      <c r="J23" s="181">
        <f t="shared" si="2"/>
        <v>1.96</v>
      </c>
    </row>
    <row r="24" spans="1:9" ht="16.5" customHeight="1">
      <c r="A24" s="182"/>
      <c r="I24" s="176"/>
    </row>
    <row r="25" spans="1:10" ht="16.5" customHeight="1">
      <c r="A25" s="547" t="s">
        <v>607</v>
      </c>
      <c r="B25" s="561"/>
      <c r="C25" s="563" t="s">
        <v>619</v>
      </c>
      <c r="D25" s="555"/>
      <c r="E25" s="563" t="s">
        <v>548</v>
      </c>
      <c r="F25" s="556"/>
      <c r="G25" s="555" t="s">
        <v>546</v>
      </c>
      <c r="H25" s="555"/>
      <c r="I25" s="563" t="s">
        <v>547</v>
      </c>
      <c r="J25" s="555"/>
    </row>
    <row r="26" spans="1:10" ht="16.5" customHeight="1">
      <c r="A26" s="549"/>
      <c r="B26" s="562"/>
      <c r="C26" s="564" t="s">
        <v>404</v>
      </c>
      <c r="D26" s="566"/>
      <c r="E26" s="564" t="s">
        <v>404</v>
      </c>
      <c r="F26" s="565"/>
      <c r="G26" s="566" t="s">
        <v>404</v>
      </c>
      <c r="H26" s="566"/>
      <c r="I26" s="564" t="s">
        <v>404</v>
      </c>
      <c r="J26" s="566"/>
    </row>
    <row r="27" spans="1:10" ht="16.5" customHeight="1">
      <c r="A27" s="560" t="s">
        <v>403</v>
      </c>
      <c r="B27" s="560"/>
      <c r="C27" s="112">
        <f>C28+C32+C36+C51</f>
        <v>63259</v>
      </c>
      <c r="D27" s="113">
        <f>IF(C27="－","－",ROUND(C27/C$27,4)*100)</f>
        <v>100</v>
      </c>
      <c r="E27" s="112">
        <v>53282</v>
      </c>
      <c r="F27" s="183">
        <f>IF(E27="－","－",ROUND(E27/E$27,4)*100)</f>
        <v>100</v>
      </c>
      <c r="G27" s="184">
        <v>3696</v>
      </c>
      <c r="H27" s="113">
        <f aca="true" t="shared" si="3" ref="H27:H51">IF(G27="－","－",ROUND(G27/G$27,4)*100)</f>
        <v>100</v>
      </c>
      <c r="I27" s="112">
        <v>6281</v>
      </c>
      <c r="J27" s="113">
        <f aca="true" t="shared" si="4" ref="J27:J51">IF(I27="－","－",ROUND(I27/I$27,4)*100)</f>
        <v>100</v>
      </c>
    </row>
    <row r="28" spans="1:10" ht="16.5" customHeight="1">
      <c r="A28" s="560" t="s">
        <v>402</v>
      </c>
      <c r="B28" s="560"/>
      <c r="C28" s="114">
        <f>SUM(C29:C31)</f>
        <v>2617</v>
      </c>
      <c r="D28" s="115">
        <f aca="true" t="shared" si="5" ref="D28:F51">IF(C28="－","－",ROUND(C28/C$27,4)*100)</f>
        <v>4.14</v>
      </c>
      <c r="E28" s="114">
        <v>1124</v>
      </c>
      <c r="F28" s="185">
        <f t="shared" si="5"/>
        <v>2.11</v>
      </c>
      <c r="G28" s="186">
        <v>279</v>
      </c>
      <c r="H28" s="115">
        <f t="shared" si="3"/>
        <v>7.55</v>
      </c>
      <c r="I28" s="114">
        <v>1214</v>
      </c>
      <c r="J28" s="115">
        <f t="shared" si="4"/>
        <v>19.33</v>
      </c>
    </row>
    <row r="29" spans="1:10" ht="16.5" customHeight="1">
      <c r="A29" s="187"/>
      <c r="B29" s="188" t="s">
        <v>401</v>
      </c>
      <c r="C29" s="178">
        <v>2606</v>
      </c>
      <c r="D29" s="179">
        <f t="shared" si="5"/>
        <v>4.12</v>
      </c>
      <c r="E29" s="178">
        <v>1116</v>
      </c>
      <c r="F29" s="189">
        <f t="shared" si="5"/>
        <v>2.09</v>
      </c>
      <c r="G29" s="187">
        <v>279</v>
      </c>
      <c r="H29" s="179">
        <f t="shared" si="3"/>
        <v>7.55</v>
      </c>
      <c r="I29" s="178">
        <v>1211</v>
      </c>
      <c r="J29" s="179">
        <f t="shared" si="4"/>
        <v>19.28</v>
      </c>
    </row>
    <row r="30" spans="1:10" ht="16.5" customHeight="1">
      <c r="A30" s="187"/>
      <c r="B30" s="188" t="s">
        <v>400</v>
      </c>
      <c r="C30" s="178">
        <v>4</v>
      </c>
      <c r="D30" s="179">
        <f t="shared" si="5"/>
        <v>0.01</v>
      </c>
      <c r="E30" s="178">
        <v>1</v>
      </c>
      <c r="F30" s="189">
        <f t="shared" si="5"/>
        <v>0</v>
      </c>
      <c r="G30" s="187">
        <v>0</v>
      </c>
      <c r="H30" s="179">
        <f t="shared" si="3"/>
        <v>0</v>
      </c>
      <c r="I30" s="178">
        <v>3</v>
      </c>
      <c r="J30" s="179">
        <f t="shared" si="4"/>
        <v>0.05</v>
      </c>
    </row>
    <row r="31" spans="1:10" ht="16.5" customHeight="1">
      <c r="A31" s="187"/>
      <c r="B31" s="188" t="s">
        <v>600</v>
      </c>
      <c r="C31" s="178">
        <v>7</v>
      </c>
      <c r="D31" s="179">
        <f t="shared" si="5"/>
        <v>0.01</v>
      </c>
      <c r="E31" s="178">
        <v>7</v>
      </c>
      <c r="F31" s="189">
        <f t="shared" si="5"/>
        <v>0.01</v>
      </c>
      <c r="G31" s="187" t="s">
        <v>432</v>
      </c>
      <c r="H31" s="179" t="str">
        <f t="shared" si="3"/>
        <v>－</v>
      </c>
      <c r="I31" s="178" t="s">
        <v>432</v>
      </c>
      <c r="J31" s="179" t="str">
        <f t="shared" si="4"/>
        <v>－</v>
      </c>
    </row>
    <row r="32" spans="1:10" ht="16.5" customHeight="1">
      <c r="A32" s="560" t="s">
        <v>398</v>
      </c>
      <c r="B32" s="560"/>
      <c r="C32" s="114">
        <f>SUM(C33:C35)</f>
        <v>9765</v>
      </c>
      <c r="D32" s="115">
        <f t="shared" si="5"/>
        <v>15.440000000000001</v>
      </c>
      <c r="E32" s="114">
        <v>7708</v>
      </c>
      <c r="F32" s="185">
        <f t="shared" si="5"/>
        <v>14.469999999999999</v>
      </c>
      <c r="G32" s="186">
        <v>810</v>
      </c>
      <c r="H32" s="115">
        <f t="shared" si="3"/>
        <v>21.92</v>
      </c>
      <c r="I32" s="114">
        <v>1247</v>
      </c>
      <c r="J32" s="115">
        <f t="shared" si="4"/>
        <v>19.85</v>
      </c>
    </row>
    <row r="33" spans="1:10" ht="16.5" customHeight="1">
      <c r="A33" s="187"/>
      <c r="B33" s="188" t="s">
        <v>599</v>
      </c>
      <c r="C33" s="178">
        <v>26</v>
      </c>
      <c r="D33" s="179">
        <f t="shared" si="5"/>
        <v>0.04</v>
      </c>
      <c r="E33" s="178">
        <v>9</v>
      </c>
      <c r="F33" s="189">
        <f t="shared" si="5"/>
        <v>0.02</v>
      </c>
      <c r="G33" s="187">
        <v>3</v>
      </c>
      <c r="H33" s="179">
        <f t="shared" si="3"/>
        <v>0.08</v>
      </c>
      <c r="I33" s="178">
        <v>14</v>
      </c>
      <c r="J33" s="179">
        <f t="shared" si="4"/>
        <v>0.22</v>
      </c>
    </row>
    <row r="34" spans="1:10" ht="16.5" customHeight="1">
      <c r="A34" s="187"/>
      <c r="B34" s="188" t="s">
        <v>598</v>
      </c>
      <c r="C34" s="178">
        <v>3195</v>
      </c>
      <c r="D34" s="179">
        <f t="shared" si="5"/>
        <v>5.050000000000001</v>
      </c>
      <c r="E34" s="178">
        <v>2393</v>
      </c>
      <c r="F34" s="189">
        <f t="shared" si="5"/>
        <v>4.49</v>
      </c>
      <c r="G34" s="187">
        <v>274</v>
      </c>
      <c r="H34" s="179">
        <f t="shared" si="3"/>
        <v>7.41</v>
      </c>
      <c r="I34" s="178">
        <v>528</v>
      </c>
      <c r="J34" s="179">
        <f t="shared" si="4"/>
        <v>8.41</v>
      </c>
    </row>
    <row r="35" spans="1:10" ht="16.5" customHeight="1">
      <c r="A35" s="187"/>
      <c r="B35" s="188" t="s">
        <v>597</v>
      </c>
      <c r="C35" s="178">
        <v>6544</v>
      </c>
      <c r="D35" s="179">
        <f t="shared" si="5"/>
        <v>10.34</v>
      </c>
      <c r="E35" s="178">
        <v>5306</v>
      </c>
      <c r="F35" s="189">
        <f t="shared" si="5"/>
        <v>9.959999999999999</v>
      </c>
      <c r="G35" s="187">
        <v>533</v>
      </c>
      <c r="H35" s="179">
        <f t="shared" si="3"/>
        <v>14.42</v>
      </c>
      <c r="I35" s="178">
        <v>705</v>
      </c>
      <c r="J35" s="179">
        <f t="shared" si="4"/>
        <v>11.219999999999999</v>
      </c>
    </row>
    <row r="36" spans="1:10" ht="16.5" customHeight="1">
      <c r="A36" s="560" t="s">
        <v>394</v>
      </c>
      <c r="B36" s="560"/>
      <c r="C36" s="114">
        <f>SUM(C37:C50)</f>
        <v>46929</v>
      </c>
      <c r="D36" s="115">
        <f t="shared" si="5"/>
        <v>74.19</v>
      </c>
      <c r="E36" s="114">
        <v>41430</v>
      </c>
      <c r="F36" s="185">
        <f t="shared" si="5"/>
        <v>77.75999999999999</v>
      </c>
      <c r="G36" s="186">
        <v>2316</v>
      </c>
      <c r="H36" s="115">
        <f t="shared" si="3"/>
        <v>62.660000000000004</v>
      </c>
      <c r="I36" s="114">
        <v>3183</v>
      </c>
      <c r="J36" s="115">
        <f t="shared" si="4"/>
        <v>50.68</v>
      </c>
    </row>
    <row r="37" spans="1:10" ht="16.5" customHeight="1">
      <c r="A37" s="187"/>
      <c r="B37" s="188" t="s">
        <v>596</v>
      </c>
      <c r="C37" s="178">
        <v>272</v>
      </c>
      <c r="D37" s="179">
        <f t="shared" si="5"/>
        <v>0.43</v>
      </c>
      <c r="E37" s="178">
        <v>249</v>
      </c>
      <c r="F37" s="189">
        <f t="shared" si="5"/>
        <v>0.47000000000000003</v>
      </c>
      <c r="G37" s="187">
        <v>12</v>
      </c>
      <c r="H37" s="179">
        <f t="shared" si="3"/>
        <v>0.32</v>
      </c>
      <c r="I37" s="178">
        <v>11</v>
      </c>
      <c r="J37" s="179">
        <f t="shared" si="4"/>
        <v>0.18</v>
      </c>
    </row>
    <row r="38" spans="1:10" ht="16.5" customHeight="1">
      <c r="A38" s="187"/>
      <c r="B38" s="188" t="s">
        <v>595</v>
      </c>
      <c r="C38" s="178">
        <v>847</v>
      </c>
      <c r="D38" s="179">
        <f t="shared" si="5"/>
        <v>1.34</v>
      </c>
      <c r="E38" s="178">
        <v>771</v>
      </c>
      <c r="F38" s="189">
        <f t="shared" si="5"/>
        <v>1.4500000000000002</v>
      </c>
      <c r="G38" s="187">
        <v>32</v>
      </c>
      <c r="H38" s="179">
        <f t="shared" si="3"/>
        <v>0.8699999999999999</v>
      </c>
      <c r="I38" s="178">
        <v>44</v>
      </c>
      <c r="J38" s="179">
        <f t="shared" si="4"/>
        <v>0.7000000000000001</v>
      </c>
    </row>
    <row r="39" spans="1:10" ht="16.5" customHeight="1">
      <c r="A39" s="187"/>
      <c r="B39" s="188" t="s">
        <v>594</v>
      </c>
      <c r="C39" s="178">
        <v>10124</v>
      </c>
      <c r="D39" s="179">
        <f t="shared" si="5"/>
        <v>16</v>
      </c>
      <c r="E39" s="178">
        <v>9036</v>
      </c>
      <c r="F39" s="189">
        <f t="shared" si="5"/>
        <v>16.96</v>
      </c>
      <c r="G39" s="187">
        <v>425</v>
      </c>
      <c r="H39" s="179">
        <f t="shared" si="3"/>
        <v>11.5</v>
      </c>
      <c r="I39" s="178">
        <v>663</v>
      </c>
      <c r="J39" s="179">
        <f t="shared" si="4"/>
        <v>10.56</v>
      </c>
    </row>
    <row r="40" spans="1:10" ht="16.5" customHeight="1">
      <c r="A40" s="187"/>
      <c r="B40" s="188" t="s">
        <v>593</v>
      </c>
      <c r="C40" s="178">
        <v>8771</v>
      </c>
      <c r="D40" s="179">
        <f t="shared" si="5"/>
        <v>13.87</v>
      </c>
      <c r="E40" s="178">
        <v>7586</v>
      </c>
      <c r="F40" s="189">
        <f t="shared" si="5"/>
        <v>14.24</v>
      </c>
      <c r="G40" s="187">
        <v>480</v>
      </c>
      <c r="H40" s="179">
        <f t="shared" si="3"/>
        <v>12.989999999999998</v>
      </c>
      <c r="I40" s="178">
        <v>705</v>
      </c>
      <c r="J40" s="179">
        <f t="shared" si="4"/>
        <v>11.219999999999999</v>
      </c>
    </row>
    <row r="41" spans="1:10" ht="16.5" customHeight="1">
      <c r="A41" s="187"/>
      <c r="B41" s="188" t="s">
        <v>592</v>
      </c>
      <c r="C41" s="178">
        <v>1113</v>
      </c>
      <c r="D41" s="179">
        <f t="shared" si="5"/>
        <v>1.76</v>
      </c>
      <c r="E41" s="178">
        <v>986</v>
      </c>
      <c r="F41" s="189">
        <f t="shared" si="5"/>
        <v>1.8499999999999999</v>
      </c>
      <c r="G41" s="187">
        <v>60</v>
      </c>
      <c r="H41" s="179">
        <f t="shared" si="3"/>
        <v>1.6199999999999999</v>
      </c>
      <c r="I41" s="178">
        <v>67</v>
      </c>
      <c r="J41" s="179">
        <f t="shared" si="4"/>
        <v>1.0699999999999998</v>
      </c>
    </row>
    <row r="42" spans="1:10" ht="16.5" customHeight="1">
      <c r="A42" s="187"/>
      <c r="B42" s="188" t="s">
        <v>591</v>
      </c>
      <c r="C42" s="178">
        <v>1021</v>
      </c>
      <c r="D42" s="179">
        <f t="shared" si="5"/>
        <v>1.6099999999999999</v>
      </c>
      <c r="E42" s="178">
        <v>911</v>
      </c>
      <c r="F42" s="189">
        <f t="shared" si="5"/>
        <v>1.71</v>
      </c>
      <c r="G42" s="187">
        <v>51</v>
      </c>
      <c r="H42" s="179">
        <f t="shared" si="3"/>
        <v>1.38</v>
      </c>
      <c r="I42" s="178">
        <v>59</v>
      </c>
      <c r="J42" s="179">
        <f t="shared" si="4"/>
        <v>0.9400000000000001</v>
      </c>
    </row>
    <row r="43" spans="1:10" ht="16.5" customHeight="1">
      <c r="A43" s="187"/>
      <c r="B43" s="188" t="s">
        <v>590</v>
      </c>
      <c r="C43" s="178">
        <v>1265</v>
      </c>
      <c r="D43" s="179">
        <f t="shared" si="5"/>
        <v>2</v>
      </c>
      <c r="E43" s="178">
        <v>1161</v>
      </c>
      <c r="F43" s="189">
        <f t="shared" si="5"/>
        <v>2.18</v>
      </c>
      <c r="G43" s="187">
        <v>46</v>
      </c>
      <c r="H43" s="179">
        <f t="shared" si="3"/>
        <v>1.24</v>
      </c>
      <c r="I43" s="178">
        <v>58</v>
      </c>
      <c r="J43" s="179">
        <f t="shared" si="4"/>
        <v>0.9199999999999999</v>
      </c>
    </row>
    <row r="44" spans="1:10" ht="16.5" customHeight="1">
      <c r="A44" s="187"/>
      <c r="B44" s="188" t="s">
        <v>589</v>
      </c>
      <c r="C44" s="178">
        <v>4221</v>
      </c>
      <c r="D44" s="179">
        <f t="shared" si="5"/>
        <v>6.67</v>
      </c>
      <c r="E44" s="178">
        <v>3741</v>
      </c>
      <c r="F44" s="189">
        <f t="shared" si="5"/>
        <v>7.02</v>
      </c>
      <c r="G44" s="187">
        <v>188</v>
      </c>
      <c r="H44" s="179">
        <f t="shared" si="3"/>
        <v>5.09</v>
      </c>
      <c r="I44" s="178">
        <v>292</v>
      </c>
      <c r="J44" s="179">
        <f t="shared" si="4"/>
        <v>4.65</v>
      </c>
    </row>
    <row r="45" spans="1:10" ht="16.5" customHeight="1">
      <c r="A45" s="187"/>
      <c r="B45" s="188" t="s">
        <v>588</v>
      </c>
      <c r="C45" s="178">
        <v>2533</v>
      </c>
      <c r="D45" s="179">
        <f t="shared" si="5"/>
        <v>4</v>
      </c>
      <c r="E45" s="178">
        <v>2105</v>
      </c>
      <c r="F45" s="189">
        <f t="shared" si="5"/>
        <v>3.95</v>
      </c>
      <c r="G45" s="187">
        <v>182</v>
      </c>
      <c r="H45" s="179">
        <f t="shared" si="3"/>
        <v>4.92</v>
      </c>
      <c r="I45" s="178">
        <v>246</v>
      </c>
      <c r="J45" s="179">
        <f t="shared" si="4"/>
        <v>3.92</v>
      </c>
    </row>
    <row r="46" spans="1:10" ht="16.5" customHeight="1">
      <c r="A46" s="187"/>
      <c r="B46" s="188" t="s">
        <v>587</v>
      </c>
      <c r="C46" s="178">
        <v>2323</v>
      </c>
      <c r="D46" s="179">
        <f t="shared" si="5"/>
        <v>3.6700000000000004</v>
      </c>
      <c r="E46" s="178">
        <v>2075</v>
      </c>
      <c r="F46" s="189">
        <f t="shared" si="5"/>
        <v>3.8899999999999997</v>
      </c>
      <c r="G46" s="187">
        <v>143</v>
      </c>
      <c r="H46" s="179">
        <f t="shared" si="3"/>
        <v>3.8699999999999997</v>
      </c>
      <c r="I46" s="178">
        <v>105</v>
      </c>
      <c r="J46" s="179">
        <f t="shared" si="4"/>
        <v>1.67</v>
      </c>
    </row>
    <row r="47" spans="1:10" ht="16.5" customHeight="1">
      <c r="A47" s="187"/>
      <c r="B47" s="188" t="s">
        <v>586</v>
      </c>
      <c r="C47" s="178">
        <v>4537</v>
      </c>
      <c r="D47" s="179">
        <f t="shared" si="5"/>
        <v>7.17</v>
      </c>
      <c r="E47" s="178">
        <v>3964</v>
      </c>
      <c r="F47" s="189">
        <f t="shared" si="5"/>
        <v>7.4399999999999995</v>
      </c>
      <c r="G47" s="187">
        <v>261</v>
      </c>
      <c r="H47" s="179">
        <f t="shared" si="3"/>
        <v>7.06</v>
      </c>
      <c r="I47" s="178">
        <v>312</v>
      </c>
      <c r="J47" s="179">
        <f t="shared" si="4"/>
        <v>4.97</v>
      </c>
    </row>
    <row r="48" spans="1:10" ht="16.5" customHeight="1">
      <c r="A48" s="187"/>
      <c r="B48" s="188" t="s">
        <v>585</v>
      </c>
      <c r="C48" s="178">
        <v>353</v>
      </c>
      <c r="D48" s="179">
        <f t="shared" si="5"/>
        <v>0.5599999999999999</v>
      </c>
      <c r="E48" s="178">
        <v>283</v>
      </c>
      <c r="F48" s="189">
        <f t="shared" si="5"/>
        <v>0.53</v>
      </c>
      <c r="G48" s="187">
        <v>28</v>
      </c>
      <c r="H48" s="179">
        <f t="shared" si="3"/>
        <v>0.76</v>
      </c>
      <c r="I48" s="178">
        <v>42</v>
      </c>
      <c r="J48" s="179">
        <f t="shared" si="4"/>
        <v>0.67</v>
      </c>
    </row>
    <row r="49" spans="1:10" ht="16.5" customHeight="1">
      <c r="A49" s="176"/>
      <c r="B49" s="116" t="s">
        <v>584</v>
      </c>
      <c r="C49" s="178">
        <v>5376</v>
      </c>
      <c r="D49" s="179">
        <f t="shared" si="5"/>
        <v>8.5</v>
      </c>
      <c r="E49" s="178">
        <v>4677</v>
      </c>
      <c r="F49" s="189">
        <f t="shared" si="5"/>
        <v>8.780000000000001</v>
      </c>
      <c r="G49" s="187">
        <v>277</v>
      </c>
      <c r="H49" s="179">
        <f t="shared" si="3"/>
        <v>7.489999999999999</v>
      </c>
      <c r="I49" s="178">
        <v>422</v>
      </c>
      <c r="J49" s="179">
        <f t="shared" si="4"/>
        <v>6.72</v>
      </c>
    </row>
    <row r="50" spans="1:10" ht="16.5" customHeight="1">
      <c r="A50" s="176"/>
      <c r="B50" s="188" t="s">
        <v>583</v>
      </c>
      <c r="C50" s="178">
        <v>4173</v>
      </c>
      <c r="D50" s="179">
        <f t="shared" si="5"/>
        <v>6.6000000000000005</v>
      </c>
      <c r="E50" s="178">
        <v>3885</v>
      </c>
      <c r="F50" s="189">
        <f t="shared" si="5"/>
        <v>7.290000000000001</v>
      </c>
      <c r="G50" s="187">
        <v>131</v>
      </c>
      <c r="H50" s="179">
        <f t="shared" si="3"/>
        <v>3.54</v>
      </c>
      <c r="I50" s="178">
        <v>157</v>
      </c>
      <c r="J50" s="179">
        <f t="shared" si="4"/>
        <v>2.5</v>
      </c>
    </row>
    <row r="51" spans="1:10" s="176" customFormat="1" ht="16.5" customHeight="1">
      <c r="A51" s="567" t="s">
        <v>604</v>
      </c>
      <c r="B51" s="568"/>
      <c r="C51" s="180">
        <v>3948</v>
      </c>
      <c r="D51" s="181">
        <f t="shared" si="5"/>
        <v>6.239999999999999</v>
      </c>
      <c r="E51" s="180">
        <v>3020</v>
      </c>
      <c r="F51" s="190">
        <f t="shared" si="5"/>
        <v>5.67</v>
      </c>
      <c r="G51" s="191">
        <v>291</v>
      </c>
      <c r="H51" s="181">
        <f t="shared" si="3"/>
        <v>7.870000000000001</v>
      </c>
      <c r="I51" s="180">
        <v>637</v>
      </c>
      <c r="J51" s="181">
        <f t="shared" si="4"/>
        <v>10.14</v>
      </c>
    </row>
    <row r="52" ht="16.5" customHeight="1">
      <c r="J52" s="187" t="s">
        <v>292</v>
      </c>
    </row>
  </sheetData>
  <sheetProtection/>
  <mergeCells count="29">
    <mergeCell ref="C25:D25"/>
    <mergeCell ref="A15:B15"/>
    <mergeCell ref="A23:B23"/>
    <mergeCell ref="A51:B51"/>
    <mergeCell ref="A27:B27"/>
    <mergeCell ref="A28:B28"/>
    <mergeCell ref="A32:B32"/>
    <mergeCell ref="A36:B36"/>
    <mergeCell ref="A25:B26"/>
    <mergeCell ref="I4:J4"/>
    <mergeCell ref="G5:H5"/>
    <mergeCell ref="I5:J5"/>
    <mergeCell ref="C26:D26"/>
    <mergeCell ref="E25:F25"/>
    <mergeCell ref="G25:H25"/>
    <mergeCell ref="I25:J25"/>
    <mergeCell ref="E26:F26"/>
    <mergeCell ref="G26:H26"/>
    <mergeCell ref="I26:J26"/>
    <mergeCell ref="A6:B6"/>
    <mergeCell ref="A7:B7"/>
    <mergeCell ref="A11:B11"/>
    <mergeCell ref="A1:J1"/>
    <mergeCell ref="A4:B5"/>
    <mergeCell ref="C4:D4"/>
    <mergeCell ref="E4:F4"/>
    <mergeCell ref="C5:D5"/>
    <mergeCell ref="E5:F5"/>
    <mergeCell ref="G4:H4"/>
  </mergeCells>
  <printOptions horizontalCentered="1"/>
  <pageMargins left="0.5905511811023623" right="0.5905511811023623" top="0.3937007874015748" bottom="0.3937007874015748" header="0.5118110236220472" footer="0"/>
  <pageSetup horizontalDpi="600" verticalDpi="600" orientation="portrait" paperSize="9" r:id="rId1"/>
  <headerFooter alignWithMargins="0">
    <oddFooter>&amp;C&amp;12-33-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zoomScalePageLayoutView="0" workbookViewId="0" topLeftCell="A1">
      <selection activeCell="A1" sqref="A1:E1"/>
    </sheetView>
  </sheetViews>
  <sheetFormatPr defaultColWidth="9.00390625" defaultRowHeight="13.5" customHeight="1"/>
  <cols>
    <col min="1" max="5" width="9.00390625" style="372" customWidth="1"/>
    <col min="6" max="6" width="2.25390625" style="372" customWidth="1"/>
    <col min="7" max="11" width="9.00390625" style="372" customWidth="1"/>
    <col min="12" max="12" width="2.25390625" style="382" customWidth="1"/>
    <col min="13" max="13" width="7.375" style="373" hidden="1" customWidth="1"/>
    <col min="14" max="14" width="9.00390625" style="373" hidden="1" customWidth="1"/>
    <col min="15" max="15" width="6.75390625" style="373" hidden="1" customWidth="1"/>
    <col min="16" max="16" width="9.00390625" style="373" hidden="1" customWidth="1"/>
    <col min="17" max="17" width="6.75390625" style="373" hidden="1" customWidth="1"/>
    <col min="18" max="18" width="9.00390625" style="373" hidden="1" customWidth="1"/>
    <col min="19" max="19" width="5.50390625" style="373" hidden="1" customWidth="1"/>
    <col min="20" max="20" width="9.00390625" style="373" hidden="1" customWidth="1"/>
    <col min="21" max="21" width="5.25390625" style="373" hidden="1" customWidth="1"/>
    <col min="22" max="22" width="2.25390625" style="373" hidden="1" customWidth="1"/>
    <col min="23" max="23" width="7.25390625" style="373" hidden="1" customWidth="1"/>
    <col min="24" max="25" width="8.75390625" style="373" hidden="1" customWidth="1"/>
    <col min="26" max="27" width="9.00390625" style="373" hidden="1" customWidth="1"/>
    <col min="28" max="16384" width="9.00390625" style="372" customWidth="1"/>
  </cols>
  <sheetData>
    <row r="1" spans="1:11" ht="24">
      <c r="A1" s="432" t="s">
        <v>475</v>
      </c>
      <c r="B1" s="432"/>
      <c r="C1" s="432"/>
      <c r="D1" s="432"/>
      <c r="E1" s="432"/>
      <c r="F1" s="29"/>
      <c r="G1" s="431" t="s">
        <v>476</v>
      </c>
      <c r="H1" s="431"/>
      <c r="I1" s="431"/>
      <c r="J1" s="431"/>
      <c r="K1" s="431"/>
    </row>
    <row r="2" spans="7:11" ht="21">
      <c r="G2" s="433" t="s">
        <v>501</v>
      </c>
      <c r="H2" s="433"/>
      <c r="I2" s="433"/>
      <c r="J2" s="433"/>
      <c r="K2" s="433"/>
    </row>
    <row r="3" ht="16.5" customHeight="1"/>
    <row r="4" spans="14:27" ht="13.5" customHeight="1">
      <c r="N4" s="373" t="s">
        <v>21</v>
      </c>
      <c r="P4" s="373" t="s">
        <v>22</v>
      </c>
      <c r="R4" s="383" t="s">
        <v>21</v>
      </c>
      <c r="S4" s="383"/>
      <c r="T4" s="383" t="s">
        <v>22</v>
      </c>
      <c r="U4" s="383"/>
      <c r="X4" s="384" t="s">
        <v>27</v>
      </c>
      <c r="Y4" s="384" t="s">
        <v>28</v>
      </c>
      <c r="Z4" s="373" t="s">
        <v>29</v>
      </c>
      <c r="AA4" s="373" t="s">
        <v>30</v>
      </c>
    </row>
    <row r="5" spans="14:27" ht="13.5" customHeight="1">
      <c r="N5" s="373" t="s">
        <v>23</v>
      </c>
      <c r="O5" s="373" t="s">
        <v>24</v>
      </c>
      <c r="P5" s="373" t="s">
        <v>25</v>
      </c>
      <c r="Q5" s="373" t="s">
        <v>26</v>
      </c>
      <c r="R5" s="383" t="s">
        <v>23</v>
      </c>
      <c r="S5" s="383" t="s">
        <v>24</v>
      </c>
      <c r="T5" s="383" t="s">
        <v>25</v>
      </c>
      <c r="U5" s="383" t="s">
        <v>26</v>
      </c>
      <c r="W5" s="385" t="s">
        <v>465</v>
      </c>
      <c r="X5" s="386">
        <f aca="true" t="shared" si="0" ref="X5:X15">Z5/10000</f>
        <v>0.8723</v>
      </c>
      <c r="Y5" s="386">
        <f aca="true" t="shared" si="1" ref="Y5:Y15">AA5/10000</f>
        <v>4.5708</v>
      </c>
      <c r="Z5" s="387">
        <v>8723</v>
      </c>
      <c r="AA5" s="387">
        <v>45708</v>
      </c>
    </row>
    <row r="6" spans="13:27" ht="13.5" customHeight="1">
      <c r="M6" s="385" t="s">
        <v>530</v>
      </c>
      <c r="N6" s="388">
        <f aca="true" t="shared" si="2" ref="N6:N13">R6/1000</f>
        <v>7.683</v>
      </c>
      <c r="O6" s="388">
        <f aca="true" t="shared" si="3" ref="O6:O13">S6/1000</f>
        <v>7.06</v>
      </c>
      <c r="P6" s="389">
        <f aca="true" t="shared" si="4" ref="P6:P13">T6/1000</f>
        <v>1.159</v>
      </c>
      <c r="Q6" s="389">
        <f aca="true" t="shared" si="5" ref="Q6:Q13">U6/1000</f>
        <v>0.604</v>
      </c>
      <c r="R6" s="390">
        <v>7683</v>
      </c>
      <c r="S6" s="390">
        <v>7060</v>
      </c>
      <c r="T6" s="391">
        <v>1159</v>
      </c>
      <c r="U6" s="391">
        <v>604</v>
      </c>
      <c r="W6" s="385" t="s">
        <v>466</v>
      </c>
      <c r="X6" s="386">
        <f t="shared" si="0"/>
        <v>0.9363</v>
      </c>
      <c r="Y6" s="386">
        <f t="shared" si="1"/>
        <v>4.3966</v>
      </c>
      <c r="Z6" s="387">
        <v>9363</v>
      </c>
      <c r="AA6" s="387">
        <v>43966</v>
      </c>
    </row>
    <row r="7" spans="13:27" ht="13.5" customHeight="1">
      <c r="M7" s="385" t="s">
        <v>423</v>
      </c>
      <c r="N7" s="388">
        <f t="shared" si="2"/>
        <v>7.068</v>
      </c>
      <c r="O7" s="388">
        <f t="shared" si="3"/>
        <v>6.966</v>
      </c>
      <c r="P7" s="389">
        <f t="shared" si="4"/>
        <v>1.175</v>
      </c>
      <c r="Q7" s="389">
        <f t="shared" si="5"/>
        <v>0.615</v>
      </c>
      <c r="R7" s="390">
        <v>7068</v>
      </c>
      <c r="S7" s="390">
        <v>6966</v>
      </c>
      <c r="T7" s="391">
        <v>1175</v>
      </c>
      <c r="U7" s="391">
        <v>615</v>
      </c>
      <c r="W7" s="385" t="s">
        <v>461</v>
      </c>
      <c r="X7" s="386">
        <f t="shared" si="0"/>
        <v>1.3672</v>
      </c>
      <c r="Y7" s="386">
        <f t="shared" si="1"/>
        <v>5.0691</v>
      </c>
      <c r="Z7" s="387">
        <v>13672</v>
      </c>
      <c r="AA7" s="387">
        <v>50691</v>
      </c>
    </row>
    <row r="8" spans="13:27" ht="13.5" customHeight="1">
      <c r="M8" s="385" t="s">
        <v>424</v>
      </c>
      <c r="N8" s="388">
        <f t="shared" si="2"/>
        <v>7.286</v>
      </c>
      <c r="O8" s="388">
        <f t="shared" si="3"/>
        <v>6.848</v>
      </c>
      <c r="P8" s="389">
        <f t="shared" si="4"/>
        <v>1.176</v>
      </c>
      <c r="Q8" s="389">
        <f t="shared" si="5"/>
        <v>0.647</v>
      </c>
      <c r="R8" s="390">
        <v>7286</v>
      </c>
      <c r="S8" s="390">
        <v>6848</v>
      </c>
      <c r="T8" s="391">
        <v>1176</v>
      </c>
      <c r="U8" s="391">
        <v>647</v>
      </c>
      <c r="W8" s="385" t="s">
        <v>462</v>
      </c>
      <c r="X8" s="386">
        <f t="shared" si="0"/>
        <v>2.4853</v>
      </c>
      <c r="Y8" s="386">
        <f t="shared" si="1"/>
        <v>7.5562</v>
      </c>
      <c r="Z8" s="387">
        <v>24853</v>
      </c>
      <c r="AA8" s="387">
        <v>75562</v>
      </c>
    </row>
    <row r="9" spans="13:27" ht="13.5" customHeight="1">
      <c r="M9" s="385" t="s">
        <v>425</v>
      </c>
      <c r="N9" s="388">
        <f t="shared" si="2"/>
        <v>8.208</v>
      </c>
      <c r="O9" s="388">
        <f t="shared" si="3"/>
        <v>7.222</v>
      </c>
      <c r="P9" s="389">
        <f t="shared" si="4"/>
        <v>1.239</v>
      </c>
      <c r="Q9" s="389">
        <f t="shared" si="5"/>
        <v>0.786</v>
      </c>
      <c r="R9" s="390">
        <v>8208</v>
      </c>
      <c r="S9" s="390">
        <v>7222</v>
      </c>
      <c r="T9" s="391">
        <v>1239</v>
      </c>
      <c r="U9" s="391">
        <v>786</v>
      </c>
      <c r="W9" s="385" t="s">
        <v>31</v>
      </c>
      <c r="X9" s="386">
        <f t="shared" si="0"/>
        <v>2.9082</v>
      </c>
      <c r="Y9" s="386">
        <f t="shared" si="1"/>
        <v>8.4189</v>
      </c>
      <c r="Z9" s="387">
        <v>29082</v>
      </c>
      <c r="AA9" s="387">
        <v>84189</v>
      </c>
    </row>
    <row r="10" spans="13:27" ht="13.5" customHeight="1">
      <c r="M10" s="385" t="s">
        <v>426</v>
      </c>
      <c r="N10" s="388">
        <f t="shared" si="2"/>
        <v>8.711</v>
      </c>
      <c r="O10" s="388">
        <f t="shared" si="3"/>
        <v>7.451</v>
      </c>
      <c r="P10" s="389">
        <f t="shared" si="4"/>
        <v>1.318</v>
      </c>
      <c r="Q10" s="389">
        <f t="shared" si="5"/>
        <v>0.911</v>
      </c>
      <c r="R10" s="390">
        <v>8711</v>
      </c>
      <c r="S10" s="390">
        <v>7451</v>
      </c>
      <c r="T10" s="391">
        <v>1318</v>
      </c>
      <c r="U10" s="391">
        <v>911</v>
      </c>
      <c r="W10" s="385" t="s">
        <v>463</v>
      </c>
      <c r="X10" s="386">
        <f t="shared" si="0"/>
        <v>3.3626</v>
      </c>
      <c r="Y10" s="386">
        <f t="shared" si="1"/>
        <v>8.9842</v>
      </c>
      <c r="Z10" s="387">
        <v>33626</v>
      </c>
      <c r="AA10" s="387">
        <v>89842</v>
      </c>
    </row>
    <row r="11" spans="13:27" ht="13.5" customHeight="1">
      <c r="M11" s="385" t="s">
        <v>427</v>
      </c>
      <c r="N11" s="388">
        <f t="shared" si="2"/>
        <v>8.359</v>
      </c>
      <c r="O11" s="388">
        <f t="shared" si="3"/>
        <v>7.046</v>
      </c>
      <c r="P11" s="389">
        <f t="shared" si="4"/>
        <v>1.334</v>
      </c>
      <c r="Q11" s="389">
        <f t="shared" si="5"/>
        <v>0.878</v>
      </c>
      <c r="R11" s="390">
        <v>8359</v>
      </c>
      <c r="S11" s="390">
        <v>7046</v>
      </c>
      <c r="T11" s="391">
        <v>1334</v>
      </c>
      <c r="U11" s="391">
        <v>878</v>
      </c>
      <c r="W11" s="385" t="s">
        <v>464</v>
      </c>
      <c r="X11" s="386">
        <f t="shared" si="0"/>
        <v>3.7031</v>
      </c>
      <c r="Y11" s="386">
        <f t="shared" si="1"/>
        <v>9.4163</v>
      </c>
      <c r="Z11" s="387">
        <v>37031</v>
      </c>
      <c r="AA11" s="387">
        <v>94163</v>
      </c>
    </row>
    <row r="12" spans="13:27" ht="13.5" customHeight="1">
      <c r="M12" s="385" t="s">
        <v>428</v>
      </c>
      <c r="N12" s="388">
        <f t="shared" si="2"/>
        <v>8.063</v>
      </c>
      <c r="O12" s="388">
        <f t="shared" si="3"/>
        <v>7.29</v>
      </c>
      <c r="P12" s="389">
        <f t="shared" si="4"/>
        <v>1.45</v>
      </c>
      <c r="Q12" s="389">
        <f t="shared" si="5"/>
        <v>0.9</v>
      </c>
      <c r="R12" s="390">
        <v>8063</v>
      </c>
      <c r="S12" s="390">
        <v>7290</v>
      </c>
      <c r="T12" s="391">
        <v>1450</v>
      </c>
      <c r="U12" s="391">
        <v>900</v>
      </c>
      <c r="W12" s="385" t="s">
        <v>695</v>
      </c>
      <c r="X12" s="386">
        <f t="shared" si="0"/>
        <v>4.1202</v>
      </c>
      <c r="Y12" s="386">
        <f t="shared" si="1"/>
        <v>9.8708</v>
      </c>
      <c r="Z12" s="387">
        <v>41202</v>
      </c>
      <c r="AA12" s="387">
        <v>98708</v>
      </c>
    </row>
    <row r="13" spans="13:27" ht="13.5" customHeight="1">
      <c r="M13" s="385" t="s">
        <v>429</v>
      </c>
      <c r="N13" s="388">
        <f t="shared" si="2"/>
        <v>8.117</v>
      </c>
      <c r="O13" s="388">
        <f t="shared" si="3"/>
        <v>7.817</v>
      </c>
      <c r="P13" s="389">
        <f t="shared" si="4"/>
        <v>1.322</v>
      </c>
      <c r="Q13" s="389">
        <f t="shared" si="5"/>
        <v>0.931</v>
      </c>
      <c r="R13" s="390">
        <v>8117</v>
      </c>
      <c r="S13" s="390">
        <v>7817</v>
      </c>
      <c r="T13" s="391">
        <v>1322</v>
      </c>
      <c r="U13" s="391">
        <v>931</v>
      </c>
      <c r="W13" s="385" t="s">
        <v>433</v>
      </c>
      <c r="X13" s="386">
        <f t="shared" si="0"/>
        <v>5.3645</v>
      </c>
      <c r="Y13" s="386">
        <f t="shared" si="1"/>
        <v>12.6098</v>
      </c>
      <c r="Z13" s="392">
        <v>53645</v>
      </c>
      <c r="AA13" s="392">
        <v>126098</v>
      </c>
    </row>
    <row r="14" spans="13:27" ht="13.5" customHeight="1">
      <c r="M14" s="385" t="s">
        <v>433</v>
      </c>
      <c r="N14" s="388">
        <f aca="true" t="shared" si="6" ref="N14:Q15">R14/1000</f>
        <v>8.132</v>
      </c>
      <c r="O14" s="388">
        <f t="shared" si="6"/>
        <v>8.431</v>
      </c>
      <c r="P14" s="389">
        <f t="shared" si="6"/>
        <v>1.356</v>
      </c>
      <c r="Q14" s="389">
        <f t="shared" si="6"/>
        <v>0.911</v>
      </c>
      <c r="R14" s="390">
        <v>8132</v>
      </c>
      <c r="S14" s="390">
        <v>8431</v>
      </c>
      <c r="T14" s="391">
        <v>1356</v>
      </c>
      <c r="U14" s="391">
        <v>911</v>
      </c>
      <c r="W14" s="385" t="s">
        <v>467</v>
      </c>
      <c r="X14" s="386">
        <f t="shared" si="0"/>
        <v>5.4021</v>
      </c>
      <c r="Y14" s="386">
        <f t="shared" si="1"/>
        <v>12.6235</v>
      </c>
      <c r="Z14" s="392">
        <v>54021</v>
      </c>
      <c r="AA14" s="392">
        <v>126235</v>
      </c>
    </row>
    <row r="15" spans="13:27" ht="13.5" customHeight="1">
      <c r="M15" s="385" t="s">
        <v>467</v>
      </c>
      <c r="N15" s="388">
        <f t="shared" si="6"/>
        <v>8.67</v>
      </c>
      <c r="O15" s="388">
        <f t="shared" si="6"/>
        <v>8.558</v>
      </c>
      <c r="P15" s="389">
        <f t="shared" si="6"/>
        <v>1.354</v>
      </c>
      <c r="Q15" s="389">
        <f t="shared" si="6"/>
        <v>1.03</v>
      </c>
      <c r="R15" s="390">
        <v>8670</v>
      </c>
      <c r="S15" s="390">
        <v>8558</v>
      </c>
      <c r="T15" s="391">
        <v>1354</v>
      </c>
      <c r="U15" s="391">
        <v>1030</v>
      </c>
      <c r="W15" s="385" t="s">
        <v>531</v>
      </c>
      <c r="X15" s="386">
        <f t="shared" si="0"/>
        <v>5.4688</v>
      </c>
      <c r="Y15" s="386">
        <f t="shared" si="1"/>
        <v>12.6801</v>
      </c>
      <c r="Z15" s="392">
        <v>54688</v>
      </c>
      <c r="AA15" s="392">
        <v>126801</v>
      </c>
    </row>
    <row r="16" spans="13:17" ht="13.5" customHeight="1">
      <c r="M16" s="384"/>
      <c r="N16" s="388"/>
      <c r="O16" s="388"/>
      <c r="P16" s="389"/>
      <c r="Q16" s="389"/>
    </row>
    <row r="24" ht="27" customHeight="1"/>
    <row r="25" spans="1:11" ht="24">
      <c r="A25" s="431" t="s">
        <v>529</v>
      </c>
      <c r="B25" s="431"/>
      <c r="C25" s="431"/>
      <c r="D25" s="431"/>
      <c r="E25" s="431"/>
      <c r="F25" s="431"/>
      <c r="G25" s="431"/>
      <c r="H25" s="431"/>
      <c r="I25" s="431"/>
      <c r="J25" s="431"/>
      <c r="K25" s="431"/>
    </row>
    <row r="26" spans="1:11" ht="16.5" customHeight="1">
      <c r="A26" s="393"/>
      <c r="B26" s="393"/>
      <c r="C26" s="393"/>
      <c r="D26" s="393"/>
      <c r="E26" s="393"/>
      <c r="F26" s="393"/>
      <c r="G26" s="393"/>
      <c r="H26" s="393"/>
      <c r="I26" s="393"/>
      <c r="J26" s="393"/>
      <c r="K26" s="393"/>
    </row>
    <row r="27" spans="14:15" ht="13.5" customHeight="1">
      <c r="N27" s="373" t="s">
        <v>0</v>
      </c>
      <c r="O27" s="373" t="s">
        <v>1</v>
      </c>
    </row>
    <row r="28" spans="13:15" ht="13.5" customHeight="1">
      <c r="M28" s="373" t="s">
        <v>2</v>
      </c>
      <c r="N28" s="394">
        <v>3357</v>
      </c>
      <c r="O28" s="394">
        <v>3092</v>
      </c>
    </row>
    <row r="29" spans="13:15" ht="13.5" customHeight="1">
      <c r="M29" s="373" t="s">
        <v>3</v>
      </c>
      <c r="N29" s="394">
        <v>3084</v>
      </c>
      <c r="O29" s="394">
        <v>2894</v>
      </c>
    </row>
    <row r="30" spans="13:15" ht="13.5" customHeight="1">
      <c r="M30" s="373" t="s">
        <v>4</v>
      </c>
      <c r="N30" s="394">
        <v>2956</v>
      </c>
      <c r="O30" s="394">
        <v>2744</v>
      </c>
    </row>
    <row r="31" spans="13:15" ht="13.5" customHeight="1">
      <c r="M31" s="373" t="s">
        <v>5</v>
      </c>
      <c r="N31" s="394">
        <v>3094</v>
      </c>
      <c r="O31" s="394">
        <v>2808</v>
      </c>
    </row>
    <row r="32" spans="13:15" ht="13.5" customHeight="1">
      <c r="M32" s="373" t="s">
        <v>6</v>
      </c>
      <c r="N32" s="394">
        <v>4251</v>
      </c>
      <c r="O32" s="394">
        <v>3948</v>
      </c>
    </row>
    <row r="33" spans="13:15" ht="13.5" customHeight="1">
      <c r="M33" s="373" t="s">
        <v>7</v>
      </c>
      <c r="N33" s="394">
        <v>5268</v>
      </c>
      <c r="O33" s="394">
        <v>5000</v>
      </c>
    </row>
    <row r="34" spans="13:15" ht="13.5" customHeight="1">
      <c r="M34" s="373" t="s">
        <v>8</v>
      </c>
      <c r="N34" s="394">
        <v>5128</v>
      </c>
      <c r="O34" s="394">
        <v>4844</v>
      </c>
    </row>
    <row r="35" spans="13:19" ht="13.5" customHeight="1">
      <c r="M35" s="373" t="s">
        <v>9</v>
      </c>
      <c r="N35" s="394">
        <v>5561</v>
      </c>
      <c r="O35" s="394">
        <v>5144</v>
      </c>
      <c r="R35" s="319"/>
      <c r="S35" s="319"/>
    </row>
    <row r="36" spans="13:19" ht="13.5" customHeight="1">
      <c r="M36" s="373" t="s">
        <v>10</v>
      </c>
      <c r="N36" s="394">
        <v>4549</v>
      </c>
      <c r="O36" s="394">
        <v>4209</v>
      </c>
      <c r="R36" s="395"/>
      <c r="S36" s="395"/>
    </row>
    <row r="37" spans="13:19" ht="13.5" customHeight="1">
      <c r="M37" s="373" t="s">
        <v>11</v>
      </c>
      <c r="N37" s="394">
        <v>3912</v>
      </c>
      <c r="O37" s="394">
        <v>3715</v>
      </c>
      <c r="R37" s="396"/>
      <c r="S37" s="396"/>
    </row>
    <row r="38" spans="13:19" ht="13.5" customHeight="1">
      <c r="M38" s="373" t="s">
        <v>12</v>
      </c>
      <c r="N38" s="394">
        <v>3816</v>
      </c>
      <c r="O38" s="394">
        <v>3710</v>
      </c>
      <c r="R38" s="396"/>
      <c r="S38" s="396"/>
    </row>
    <row r="39" spans="13:19" ht="13.5" customHeight="1">
      <c r="M39" s="373" t="s">
        <v>13</v>
      </c>
      <c r="N39" s="394">
        <v>4604</v>
      </c>
      <c r="O39" s="394">
        <v>4272</v>
      </c>
      <c r="R39" s="396"/>
      <c r="S39" s="396"/>
    </row>
    <row r="40" spans="13:19" ht="13.5" customHeight="1">
      <c r="M40" s="373" t="s">
        <v>14</v>
      </c>
      <c r="N40" s="394">
        <v>4795</v>
      </c>
      <c r="O40" s="394">
        <v>4483</v>
      </c>
      <c r="R40" s="396"/>
      <c r="S40" s="396"/>
    </row>
    <row r="41" spans="13:19" ht="13.5" customHeight="1">
      <c r="M41" s="373" t="s">
        <v>15</v>
      </c>
      <c r="N41" s="394">
        <v>3384</v>
      </c>
      <c r="O41" s="394">
        <v>3307</v>
      </c>
      <c r="R41" s="396"/>
      <c r="S41" s="396"/>
    </row>
    <row r="42" spans="13:19" ht="13.5" customHeight="1">
      <c r="M42" s="373" t="s">
        <v>16</v>
      </c>
      <c r="N42" s="394">
        <v>2565</v>
      </c>
      <c r="O42" s="394">
        <v>2785</v>
      </c>
      <c r="R42" s="396"/>
      <c r="S42" s="396"/>
    </row>
    <row r="43" spans="13:19" ht="13.5" customHeight="1">
      <c r="M43" s="373" t="s">
        <v>17</v>
      </c>
      <c r="N43" s="394">
        <v>1905</v>
      </c>
      <c r="O43" s="394">
        <v>2401</v>
      </c>
      <c r="R43" s="396"/>
      <c r="S43" s="396"/>
    </row>
    <row r="44" spans="13:19" ht="13.5" customHeight="1">
      <c r="M44" s="373" t="s">
        <v>18</v>
      </c>
      <c r="N44" s="394">
        <v>1238</v>
      </c>
      <c r="O44" s="394">
        <v>2112</v>
      </c>
      <c r="R44" s="396"/>
      <c r="S44" s="396"/>
    </row>
    <row r="45" spans="13:19" ht="13.5" customHeight="1">
      <c r="M45" s="373" t="s">
        <v>19</v>
      </c>
      <c r="N45" s="394">
        <v>554</v>
      </c>
      <c r="O45" s="394">
        <v>1354</v>
      </c>
      <c r="R45" s="396"/>
      <c r="S45" s="396"/>
    </row>
    <row r="46" spans="13:19" ht="13.5" customHeight="1">
      <c r="M46" s="373" t="s">
        <v>20</v>
      </c>
      <c r="N46" s="394">
        <v>246</v>
      </c>
      <c r="O46" s="394">
        <v>823</v>
      </c>
      <c r="R46" s="396"/>
      <c r="S46" s="396"/>
    </row>
    <row r="47" spans="18:19" ht="13.5" customHeight="1">
      <c r="R47" s="396"/>
      <c r="S47" s="396"/>
    </row>
    <row r="48" spans="18:19" ht="13.5" customHeight="1">
      <c r="R48" s="396"/>
      <c r="S48" s="396"/>
    </row>
    <row r="49" spans="18:19" ht="13.5" customHeight="1">
      <c r="R49" s="396"/>
      <c r="S49" s="396"/>
    </row>
    <row r="50" spans="18:19" ht="13.5" customHeight="1">
      <c r="R50" s="396"/>
      <c r="S50" s="396"/>
    </row>
    <row r="51" spans="18:19" ht="13.5" customHeight="1">
      <c r="R51" s="396"/>
      <c r="S51" s="396"/>
    </row>
    <row r="52" spans="18:19" ht="13.5" customHeight="1">
      <c r="R52" s="396"/>
      <c r="S52" s="396"/>
    </row>
    <row r="53" spans="18:19" ht="13.5" customHeight="1">
      <c r="R53" s="396"/>
      <c r="S53" s="396"/>
    </row>
    <row r="54" spans="18:19" ht="13.5" customHeight="1">
      <c r="R54" s="396"/>
      <c r="S54" s="396"/>
    </row>
    <row r="55" spans="18:19" ht="13.5" customHeight="1">
      <c r="R55" s="396"/>
      <c r="S55" s="396"/>
    </row>
  </sheetData>
  <sheetProtection/>
  <mergeCells count="4">
    <mergeCell ref="A25:K25"/>
    <mergeCell ref="A1:E1"/>
    <mergeCell ref="G1:K1"/>
    <mergeCell ref="G2:K2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2"/>
  <headerFooter alignWithMargins="0">
    <oddFooter>&amp;C&amp;12-16-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412" customWidth="1"/>
    <col min="2" max="2" width="3.125" style="412" customWidth="1"/>
    <col min="3" max="11" width="8.875" style="412" customWidth="1"/>
    <col min="12" max="16384" width="9.00390625" style="412" customWidth="1"/>
  </cols>
  <sheetData>
    <row r="1" spans="1:11" ht="24">
      <c r="A1" s="593" t="s">
        <v>495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</row>
    <row r="2" ht="9" customHeight="1"/>
    <row r="3" spans="1:11" ht="16.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4" t="s">
        <v>422</v>
      </c>
    </row>
    <row r="4" spans="1:11" ht="15" customHeight="1">
      <c r="A4" s="594" t="s">
        <v>431</v>
      </c>
      <c r="B4" s="597" t="s">
        <v>419</v>
      </c>
      <c r="C4" s="599" t="s">
        <v>418</v>
      </c>
      <c r="D4" s="601" t="s">
        <v>417</v>
      </c>
      <c r="E4" s="601"/>
      <c r="F4" s="601"/>
      <c r="G4" s="601"/>
      <c r="H4" s="601"/>
      <c r="I4" s="601"/>
      <c r="J4" s="601"/>
      <c r="K4" s="416"/>
    </row>
    <row r="5" spans="1:11" ht="15" customHeight="1">
      <c r="A5" s="595"/>
      <c r="B5" s="598"/>
      <c r="C5" s="600"/>
      <c r="D5" s="585"/>
      <c r="E5" s="578" t="s">
        <v>416</v>
      </c>
      <c r="F5" s="579"/>
      <c r="G5" s="579"/>
      <c r="H5" s="579"/>
      <c r="I5" s="579"/>
      <c r="J5" s="418"/>
      <c r="K5" s="577" t="s">
        <v>415</v>
      </c>
    </row>
    <row r="6" spans="1:11" ht="7.5" customHeight="1">
      <c r="A6" s="595"/>
      <c r="B6" s="598"/>
      <c r="C6" s="600"/>
      <c r="D6" s="585"/>
      <c r="E6" s="590"/>
      <c r="F6" s="591" t="s">
        <v>420</v>
      </c>
      <c r="G6" s="586" t="s">
        <v>414</v>
      </c>
      <c r="H6" s="586" t="s">
        <v>413</v>
      </c>
      <c r="I6" s="580"/>
      <c r="J6" s="572" t="s">
        <v>412</v>
      </c>
      <c r="K6" s="577"/>
    </row>
    <row r="7" spans="1:11" ht="7.5" customHeight="1">
      <c r="A7" s="595"/>
      <c r="B7" s="598"/>
      <c r="C7" s="600"/>
      <c r="D7" s="585"/>
      <c r="E7" s="590"/>
      <c r="F7" s="592"/>
      <c r="G7" s="572"/>
      <c r="H7" s="572"/>
      <c r="I7" s="581"/>
      <c r="J7" s="572"/>
      <c r="K7" s="576" t="s">
        <v>411</v>
      </c>
    </row>
    <row r="8" spans="1:11" ht="15" customHeight="1">
      <c r="A8" s="595"/>
      <c r="B8" s="598"/>
      <c r="C8" s="600"/>
      <c r="D8" s="585"/>
      <c r="E8" s="590"/>
      <c r="F8" s="592"/>
      <c r="G8" s="419" t="s">
        <v>659</v>
      </c>
      <c r="H8" s="419" t="s">
        <v>660</v>
      </c>
      <c r="I8" s="420" t="s">
        <v>545</v>
      </c>
      <c r="J8" s="419" t="s">
        <v>410</v>
      </c>
      <c r="K8" s="576"/>
    </row>
    <row r="9" spans="1:11" ht="15" customHeight="1">
      <c r="A9" s="596"/>
      <c r="B9" s="598"/>
      <c r="C9" s="600"/>
      <c r="D9" s="585"/>
      <c r="E9" s="590"/>
      <c r="F9" s="592"/>
      <c r="G9" s="419" t="s">
        <v>409</v>
      </c>
      <c r="H9" s="419" t="s">
        <v>409</v>
      </c>
      <c r="I9" s="420"/>
      <c r="J9" s="419"/>
      <c r="K9" s="415"/>
    </row>
    <row r="10" spans="1:11" ht="18" customHeight="1">
      <c r="A10" s="569" t="s">
        <v>692</v>
      </c>
      <c r="B10" s="421" t="s">
        <v>294</v>
      </c>
      <c r="C10" s="139">
        <v>68172</v>
      </c>
      <c r="D10" s="422">
        <v>44531</v>
      </c>
      <c r="E10" s="422">
        <v>43559</v>
      </c>
      <c r="F10" s="422">
        <v>38214</v>
      </c>
      <c r="G10" s="422">
        <v>4694</v>
      </c>
      <c r="H10" s="422">
        <v>220</v>
      </c>
      <c r="I10" s="422">
        <v>431</v>
      </c>
      <c r="J10" s="422">
        <v>972</v>
      </c>
      <c r="K10" s="422">
        <v>23395</v>
      </c>
    </row>
    <row r="11" spans="1:11" ht="18" customHeight="1">
      <c r="A11" s="570"/>
      <c r="B11" s="417" t="s">
        <v>40</v>
      </c>
      <c r="C11" s="140">
        <v>34660</v>
      </c>
      <c r="D11" s="423">
        <v>28497</v>
      </c>
      <c r="E11" s="423">
        <v>27884</v>
      </c>
      <c r="F11" s="423">
        <v>27384</v>
      </c>
      <c r="G11" s="423">
        <v>137</v>
      </c>
      <c r="H11" s="423">
        <v>118</v>
      </c>
      <c r="I11" s="423">
        <v>245</v>
      </c>
      <c r="J11" s="423">
        <v>613</v>
      </c>
      <c r="K11" s="423">
        <v>6000</v>
      </c>
    </row>
    <row r="12" spans="1:11" ht="18" customHeight="1">
      <c r="A12" s="571"/>
      <c r="B12" s="424" t="s">
        <v>41</v>
      </c>
      <c r="C12" s="141">
        <v>33512</v>
      </c>
      <c r="D12" s="425">
        <v>16034</v>
      </c>
      <c r="E12" s="425">
        <v>15675</v>
      </c>
      <c r="F12" s="425">
        <v>10830</v>
      </c>
      <c r="G12" s="425">
        <v>4557</v>
      </c>
      <c r="H12" s="425">
        <v>102</v>
      </c>
      <c r="I12" s="425">
        <v>186</v>
      </c>
      <c r="J12" s="425">
        <v>359</v>
      </c>
      <c r="K12" s="425">
        <v>17395</v>
      </c>
    </row>
    <row r="13" spans="1:11" ht="18" customHeight="1">
      <c r="A13" s="569">
        <v>7</v>
      </c>
      <c r="B13" s="421" t="s">
        <v>294</v>
      </c>
      <c r="C13" s="139">
        <v>75563</v>
      </c>
      <c r="D13" s="422">
        <v>49848</v>
      </c>
      <c r="E13" s="422">
        <v>48117</v>
      </c>
      <c r="F13" s="422">
        <v>41143</v>
      </c>
      <c r="G13" s="422">
        <v>6072</v>
      </c>
      <c r="H13" s="422">
        <v>415</v>
      </c>
      <c r="I13" s="422">
        <v>487</v>
      </c>
      <c r="J13" s="422">
        <v>1731</v>
      </c>
      <c r="K13" s="422">
        <v>25193</v>
      </c>
    </row>
    <row r="14" spans="1:11" ht="18" customHeight="1">
      <c r="A14" s="570"/>
      <c r="B14" s="417" t="s">
        <v>40</v>
      </c>
      <c r="C14" s="140">
        <v>38633</v>
      </c>
      <c r="D14" s="423">
        <v>31506</v>
      </c>
      <c r="E14" s="423">
        <v>30419</v>
      </c>
      <c r="F14" s="423">
        <v>29765</v>
      </c>
      <c r="G14" s="423">
        <v>194</v>
      </c>
      <c r="H14" s="423">
        <v>207</v>
      </c>
      <c r="I14" s="423">
        <v>253</v>
      </c>
      <c r="J14" s="423">
        <v>1087</v>
      </c>
      <c r="K14" s="423">
        <v>6758</v>
      </c>
    </row>
    <row r="15" spans="1:11" ht="18" customHeight="1">
      <c r="A15" s="571"/>
      <c r="B15" s="424" t="s">
        <v>41</v>
      </c>
      <c r="C15" s="141">
        <v>36930</v>
      </c>
      <c r="D15" s="425">
        <v>18342</v>
      </c>
      <c r="E15" s="425">
        <v>17698</v>
      </c>
      <c r="F15" s="425">
        <v>11378</v>
      </c>
      <c r="G15" s="425">
        <v>5878</v>
      </c>
      <c r="H15" s="425">
        <v>208</v>
      </c>
      <c r="I15" s="425">
        <v>234</v>
      </c>
      <c r="J15" s="425">
        <v>644</v>
      </c>
      <c r="K15" s="425">
        <v>18435</v>
      </c>
    </row>
    <row r="16" spans="1:11" ht="18" customHeight="1">
      <c r="A16" s="569">
        <v>12</v>
      </c>
      <c r="B16" s="421" t="s">
        <v>294</v>
      </c>
      <c r="C16" s="139">
        <v>80827</v>
      </c>
      <c r="D16" s="422">
        <v>52167</v>
      </c>
      <c r="E16" s="422">
        <v>50198</v>
      </c>
      <c r="F16" s="422">
        <v>43194</v>
      </c>
      <c r="G16" s="422">
        <v>5705</v>
      </c>
      <c r="H16" s="422">
        <v>632</v>
      </c>
      <c r="I16" s="422">
        <v>667</v>
      </c>
      <c r="J16" s="422">
        <v>1969</v>
      </c>
      <c r="K16" s="422">
        <v>26923</v>
      </c>
    </row>
    <row r="17" spans="1:11" ht="18" customHeight="1">
      <c r="A17" s="570"/>
      <c r="B17" s="417" t="s">
        <v>40</v>
      </c>
      <c r="C17" s="140">
        <v>40768</v>
      </c>
      <c r="D17" s="423">
        <v>31795</v>
      </c>
      <c r="E17" s="423">
        <v>30602</v>
      </c>
      <c r="F17" s="423">
        <v>29626</v>
      </c>
      <c r="G17" s="423">
        <v>273</v>
      </c>
      <c r="H17" s="423">
        <v>326</v>
      </c>
      <c r="I17" s="423">
        <v>377</v>
      </c>
      <c r="J17" s="423">
        <v>1193</v>
      </c>
      <c r="K17" s="423">
        <v>7746</v>
      </c>
    </row>
    <row r="18" spans="1:11" ht="18" customHeight="1">
      <c r="A18" s="571"/>
      <c r="B18" s="424" t="s">
        <v>41</v>
      </c>
      <c r="C18" s="141">
        <v>40059</v>
      </c>
      <c r="D18" s="425">
        <v>20372</v>
      </c>
      <c r="E18" s="425">
        <v>19596</v>
      </c>
      <c r="F18" s="425">
        <v>13568</v>
      </c>
      <c r="G18" s="425">
        <v>5432</v>
      </c>
      <c r="H18" s="425">
        <v>306</v>
      </c>
      <c r="I18" s="425">
        <v>290</v>
      </c>
      <c r="J18" s="425">
        <v>776</v>
      </c>
      <c r="K18" s="425">
        <v>19177</v>
      </c>
    </row>
    <row r="19" spans="1:11" ht="18" customHeight="1">
      <c r="A19" s="573">
        <v>17</v>
      </c>
      <c r="B19" s="421" t="s">
        <v>294</v>
      </c>
      <c r="C19" s="139">
        <v>86088</v>
      </c>
      <c r="D19" s="422">
        <v>54049</v>
      </c>
      <c r="E19" s="422">
        <v>51576</v>
      </c>
      <c r="F19" s="422">
        <v>43565</v>
      </c>
      <c r="G19" s="422">
        <v>6515</v>
      </c>
      <c r="H19" s="422">
        <v>722</v>
      </c>
      <c r="I19" s="422">
        <v>774</v>
      </c>
      <c r="J19" s="422">
        <v>2473</v>
      </c>
      <c r="K19" s="422">
        <v>28448</v>
      </c>
    </row>
    <row r="20" spans="1:11" ht="18" customHeight="1">
      <c r="A20" s="570"/>
      <c r="B20" s="417" t="s">
        <v>40</v>
      </c>
      <c r="C20" s="140">
        <v>43068</v>
      </c>
      <c r="D20" s="423">
        <v>32236</v>
      </c>
      <c r="E20" s="423">
        <v>30659</v>
      </c>
      <c r="F20" s="423">
        <v>29571</v>
      </c>
      <c r="G20" s="423">
        <v>378</v>
      </c>
      <c r="H20" s="423">
        <v>360</v>
      </c>
      <c r="I20" s="423">
        <v>350</v>
      </c>
      <c r="J20" s="423">
        <v>1577</v>
      </c>
      <c r="K20" s="423">
        <v>8286</v>
      </c>
    </row>
    <row r="21" spans="1:11" ht="18" customHeight="1">
      <c r="A21" s="571"/>
      <c r="B21" s="424" t="s">
        <v>41</v>
      </c>
      <c r="C21" s="140">
        <v>43020</v>
      </c>
      <c r="D21" s="423">
        <v>21813</v>
      </c>
      <c r="E21" s="423">
        <v>20917</v>
      </c>
      <c r="F21" s="423">
        <v>13994</v>
      </c>
      <c r="G21" s="423">
        <v>6137</v>
      </c>
      <c r="H21" s="423">
        <v>362</v>
      </c>
      <c r="I21" s="423">
        <v>424</v>
      </c>
      <c r="J21" s="423">
        <v>896</v>
      </c>
      <c r="K21" s="423">
        <v>20162</v>
      </c>
    </row>
    <row r="22" spans="1:11" ht="18" customHeight="1">
      <c r="A22" s="573" t="s">
        <v>706</v>
      </c>
      <c r="B22" s="421" t="s">
        <v>294</v>
      </c>
      <c r="C22" s="139">
        <v>109785</v>
      </c>
      <c r="D22" s="422">
        <v>66462</v>
      </c>
      <c r="E22" s="422">
        <v>63259</v>
      </c>
      <c r="F22" s="422">
        <v>52986</v>
      </c>
      <c r="G22" s="422">
        <v>7977</v>
      </c>
      <c r="H22" s="422">
        <v>992</v>
      </c>
      <c r="I22" s="422">
        <v>1304</v>
      </c>
      <c r="J22" s="422">
        <v>3203</v>
      </c>
      <c r="K22" s="422">
        <v>34000</v>
      </c>
    </row>
    <row r="23" spans="1:11" ht="18" customHeight="1">
      <c r="A23" s="574"/>
      <c r="B23" s="417" t="s">
        <v>40</v>
      </c>
      <c r="C23" s="140">
        <v>54870</v>
      </c>
      <c r="D23" s="423">
        <v>38849</v>
      </c>
      <c r="E23" s="423">
        <v>36713</v>
      </c>
      <c r="F23" s="423">
        <v>34963</v>
      </c>
      <c r="G23" s="423">
        <v>586</v>
      </c>
      <c r="H23" s="423">
        <v>544</v>
      </c>
      <c r="I23" s="423">
        <v>620</v>
      </c>
      <c r="J23" s="423">
        <v>2136</v>
      </c>
      <c r="K23" s="423">
        <v>10899</v>
      </c>
    </row>
    <row r="24" spans="1:11" ht="18" customHeight="1">
      <c r="A24" s="575"/>
      <c r="B24" s="424" t="s">
        <v>41</v>
      </c>
      <c r="C24" s="141">
        <v>54915</v>
      </c>
      <c r="D24" s="425">
        <v>27613</v>
      </c>
      <c r="E24" s="425">
        <v>26546</v>
      </c>
      <c r="F24" s="425">
        <v>18023</v>
      </c>
      <c r="G24" s="425">
        <v>7391</v>
      </c>
      <c r="H24" s="425">
        <v>448</v>
      </c>
      <c r="I24" s="425">
        <v>684</v>
      </c>
      <c r="J24" s="425">
        <v>1067</v>
      </c>
      <c r="K24" s="425">
        <v>23101</v>
      </c>
    </row>
    <row r="25" spans="1:11" ht="18" customHeight="1">
      <c r="A25" s="587" t="s">
        <v>542</v>
      </c>
      <c r="B25" s="421" t="s">
        <v>294</v>
      </c>
      <c r="C25" s="139">
        <v>92363</v>
      </c>
      <c r="D25" s="422">
        <v>56015</v>
      </c>
      <c r="E25" s="422">
        <v>53282</v>
      </c>
      <c r="F25" s="422">
        <v>44743</v>
      </c>
      <c r="G25" s="422">
        <v>6603</v>
      </c>
      <c r="H25" s="422">
        <v>852</v>
      </c>
      <c r="I25" s="422">
        <v>1084</v>
      </c>
      <c r="J25" s="422">
        <v>2733</v>
      </c>
      <c r="K25" s="422">
        <v>27997</v>
      </c>
    </row>
    <row r="26" spans="1:11" ht="18" customHeight="1">
      <c r="A26" s="588"/>
      <c r="B26" s="417" t="s">
        <v>40</v>
      </c>
      <c r="C26" s="140">
        <v>46072</v>
      </c>
      <c r="D26" s="423">
        <v>32838</v>
      </c>
      <c r="E26" s="423">
        <v>31017</v>
      </c>
      <c r="F26" s="423">
        <v>29645</v>
      </c>
      <c r="G26" s="423">
        <v>446</v>
      </c>
      <c r="H26" s="423">
        <v>449</v>
      </c>
      <c r="I26" s="423">
        <v>477</v>
      </c>
      <c r="J26" s="423">
        <v>1821</v>
      </c>
      <c r="K26" s="423">
        <v>8649</v>
      </c>
    </row>
    <row r="27" spans="1:11" ht="18" customHeight="1">
      <c r="A27" s="589"/>
      <c r="B27" s="424" t="s">
        <v>41</v>
      </c>
      <c r="C27" s="141">
        <v>46291</v>
      </c>
      <c r="D27" s="425">
        <v>23177</v>
      </c>
      <c r="E27" s="425">
        <v>22265</v>
      </c>
      <c r="F27" s="425">
        <v>15098</v>
      </c>
      <c r="G27" s="425">
        <v>6157</v>
      </c>
      <c r="H27" s="425">
        <v>403</v>
      </c>
      <c r="I27" s="425">
        <v>607</v>
      </c>
      <c r="J27" s="425">
        <v>912</v>
      </c>
      <c r="K27" s="425">
        <v>19348</v>
      </c>
    </row>
    <row r="28" spans="1:11" ht="18" customHeight="1">
      <c r="A28" s="582" t="s">
        <v>543</v>
      </c>
      <c r="B28" s="421" t="s">
        <v>294</v>
      </c>
      <c r="C28" s="139">
        <v>6566</v>
      </c>
      <c r="D28" s="422">
        <v>3875</v>
      </c>
      <c r="E28" s="422">
        <v>3696</v>
      </c>
      <c r="F28" s="422">
        <v>3050</v>
      </c>
      <c r="G28" s="422">
        <v>534</v>
      </c>
      <c r="H28" s="422">
        <v>33</v>
      </c>
      <c r="I28" s="422">
        <v>79</v>
      </c>
      <c r="J28" s="422">
        <v>179</v>
      </c>
      <c r="K28" s="422">
        <v>2380</v>
      </c>
    </row>
    <row r="29" spans="1:11" ht="18" customHeight="1">
      <c r="A29" s="583"/>
      <c r="B29" s="417" t="s">
        <v>40</v>
      </c>
      <c r="C29" s="140">
        <v>3249</v>
      </c>
      <c r="D29" s="423">
        <v>2254</v>
      </c>
      <c r="E29" s="423">
        <v>2131</v>
      </c>
      <c r="F29" s="423">
        <v>2002</v>
      </c>
      <c r="G29" s="423">
        <v>58</v>
      </c>
      <c r="H29" s="423">
        <v>14</v>
      </c>
      <c r="I29" s="423">
        <v>57</v>
      </c>
      <c r="J29" s="423">
        <v>123</v>
      </c>
      <c r="K29" s="423">
        <v>829</v>
      </c>
    </row>
    <row r="30" spans="1:11" ht="18" customHeight="1">
      <c r="A30" s="584"/>
      <c r="B30" s="424" t="s">
        <v>41</v>
      </c>
      <c r="C30" s="141">
        <v>3317</v>
      </c>
      <c r="D30" s="425">
        <v>1621</v>
      </c>
      <c r="E30" s="425">
        <v>1565</v>
      </c>
      <c r="F30" s="425">
        <v>1048</v>
      </c>
      <c r="G30" s="425">
        <v>476</v>
      </c>
      <c r="H30" s="425">
        <v>19</v>
      </c>
      <c r="I30" s="425">
        <v>22</v>
      </c>
      <c r="J30" s="425">
        <v>56</v>
      </c>
      <c r="K30" s="425">
        <v>1551</v>
      </c>
    </row>
    <row r="31" spans="1:11" ht="18" customHeight="1">
      <c r="A31" s="582" t="s">
        <v>544</v>
      </c>
      <c r="B31" s="421" t="s">
        <v>294</v>
      </c>
      <c r="C31" s="139">
        <v>10856</v>
      </c>
      <c r="D31" s="422">
        <v>6572</v>
      </c>
      <c r="E31" s="422">
        <v>6281</v>
      </c>
      <c r="F31" s="422">
        <v>5193</v>
      </c>
      <c r="G31" s="422">
        <v>840</v>
      </c>
      <c r="H31" s="422">
        <v>107</v>
      </c>
      <c r="I31" s="422">
        <v>141</v>
      </c>
      <c r="J31" s="422">
        <v>291</v>
      </c>
      <c r="K31" s="422">
        <v>3623</v>
      </c>
    </row>
    <row r="32" spans="1:11" ht="18" customHeight="1">
      <c r="A32" s="583"/>
      <c r="B32" s="417" t="s">
        <v>40</v>
      </c>
      <c r="C32" s="140">
        <v>5549</v>
      </c>
      <c r="D32" s="423">
        <v>3757</v>
      </c>
      <c r="E32" s="423">
        <v>3565</v>
      </c>
      <c r="F32" s="423">
        <v>3316</v>
      </c>
      <c r="G32" s="423">
        <v>82</v>
      </c>
      <c r="H32" s="423">
        <v>81</v>
      </c>
      <c r="I32" s="423">
        <v>86</v>
      </c>
      <c r="J32" s="423">
        <v>192</v>
      </c>
      <c r="K32" s="423">
        <v>1421</v>
      </c>
    </row>
    <row r="33" spans="1:11" ht="18" customHeight="1">
      <c r="A33" s="584"/>
      <c r="B33" s="424" t="s">
        <v>41</v>
      </c>
      <c r="C33" s="141">
        <v>5307</v>
      </c>
      <c r="D33" s="425">
        <v>2815</v>
      </c>
      <c r="E33" s="425">
        <v>2716</v>
      </c>
      <c r="F33" s="425">
        <v>1877</v>
      </c>
      <c r="G33" s="425">
        <v>758</v>
      </c>
      <c r="H33" s="425">
        <v>26</v>
      </c>
      <c r="I33" s="425">
        <v>55</v>
      </c>
      <c r="J33" s="425">
        <v>99</v>
      </c>
      <c r="K33" s="425">
        <v>2202</v>
      </c>
    </row>
    <row r="34" spans="1:11" ht="16.5" customHeight="1">
      <c r="A34" s="51" t="s">
        <v>438</v>
      </c>
      <c r="B34" s="426"/>
      <c r="C34" s="426"/>
      <c r="D34" s="426"/>
      <c r="E34" s="426"/>
      <c r="F34" s="426"/>
      <c r="J34" s="426"/>
      <c r="K34" s="427" t="s">
        <v>292</v>
      </c>
    </row>
    <row r="35" ht="11.25" customHeight="1"/>
  </sheetData>
  <sheetProtection/>
  <mergeCells count="23">
    <mergeCell ref="A1:K1"/>
    <mergeCell ref="A4:A9"/>
    <mergeCell ref="B4:B9"/>
    <mergeCell ref="C4:C9"/>
    <mergeCell ref="D4:J4"/>
    <mergeCell ref="G6:G7"/>
    <mergeCell ref="A31:A33"/>
    <mergeCell ref="A28:A30"/>
    <mergeCell ref="A19:A21"/>
    <mergeCell ref="A16:A18"/>
    <mergeCell ref="D5:D9"/>
    <mergeCell ref="H6:H7"/>
    <mergeCell ref="A25:A27"/>
    <mergeCell ref="E6:E9"/>
    <mergeCell ref="F6:F9"/>
    <mergeCell ref="A13:A15"/>
    <mergeCell ref="A10:A12"/>
    <mergeCell ref="J6:J7"/>
    <mergeCell ref="A22:A24"/>
    <mergeCell ref="K7:K8"/>
    <mergeCell ref="K5:K6"/>
    <mergeCell ref="E5:I5"/>
    <mergeCell ref="I6:I7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&amp;C&amp;12-34-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4" width="9.00390625" style="93" customWidth="1"/>
    <col min="5" max="5" width="15.00390625" style="93" customWidth="1"/>
    <col min="6" max="16384" width="9.00390625" style="93" customWidth="1"/>
  </cols>
  <sheetData>
    <row r="1" spans="1:9" ht="24">
      <c r="A1" s="435" t="s">
        <v>434</v>
      </c>
      <c r="B1" s="435"/>
      <c r="C1" s="435"/>
      <c r="D1" s="435"/>
      <c r="E1" s="435"/>
      <c r="F1" s="435"/>
      <c r="G1" s="435"/>
      <c r="H1" s="435"/>
      <c r="I1" s="435"/>
    </row>
    <row r="2" spans="1:9" s="166" customFormat="1" ht="16.5" customHeight="1">
      <c r="A2" s="434" t="s">
        <v>532</v>
      </c>
      <c r="B2" s="434"/>
      <c r="C2" s="434"/>
      <c r="D2" s="434"/>
      <c r="E2" s="434"/>
      <c r="F2" s="434"/>
      <c r="G2" s="434"/>
      <c r="H2" s="434"/>
      <c r="I2" s="434"/>
    </row>
    <row r="3" spans="1:9" ht="14.25">
      <c r="A3" s="94"/>
      <c r="B3" s="94"/>
      <c r="C3" s="94"/>
      <c r="D3" s="94"/>
      <c r="E3" s="94"/>
      <c r="F3" s="31"/>
      <c r="G3" s="31"/>
      <c r="H3" s="31"/>
      <c r="I3" s="31"/>
    </row>
    <row r="4" spans="6:9" ht="14.25">
      <c r="F4" s="95"/>
      <c r="G4" s="95"/>
      <c r="H4" s="95"/>
      <c r="I4" s="95"/>
    </row>
    <row r="5" spans="6:9" ht="14.25">
      <c r="F5" s="95"/>
      <c r="G5" s="95"/>
      <c r="H5" s="95"/>
      <c r="I5" s="95"/>
    </row>
    <row r="6" spans="6:9" ht="14.25">
      <c r="F6" s="95"/>
      <c r="G6" s="95"/>
      <c r="H6" s="95"/>
      <c r="I6" s="95"/>
    </row>
    <row r="7" spans="6:9" ht="14.25">
      <c r="F7" s="95"/>
      <c r="G7" s="95"/>
      <c r="H7" s="95"/>
      <c r="I7" s="95"/>
    </row>
    <row r="8" spans="6:9" ht="14.25">
      <c r="F8" s="95"/>
      <c r="G8" s="95"/>
      <c r="H8" s="95"/>
      <c r="I8" s="95"/>
    </row>
    <row r="9" spans="6:9" ht="14.25">
      <c r="F9" s="95"/>
      <c r="G9" s="95"/>
      <c r="H9" s="95"/>
      <c r="I9" s="95"/>
    </row>
    <row r="10" spans="6:9" ht="14.25">
      <c r="F10" s="95"/>
      <c r="G10" s="31"/>
      <c r="H10" s="31"/>
      <c r="I10" s="95"/>
    </row>
    <row r="11" spans="6:9" ht="14.25">
      <c r="F11" s="95"/>
      <c r="G11" s="95"/>
      <c r="H11" s="95"/>
      <c r="I11" s="95"/>
    </row>
    <row r="12" spans="6:9" ht="14.25">
      <c r="F12" s="95"/>
      <c r="G12" s="32"/>
      <c r="H12" s="32"/>
      <c r="I12" s="95"/>
    </row>
    <row r="35" ht="14.25"/>
    <row r="36" ht="14.25"/>
  </sheetData>
  <sheetProtection/>
  <mergeCells count="2">
    <mergeCell ref="A2:I2"/>
    <mergeCell ref="A1:I1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2"/>
  <headerFooter alignWithMargins="0">
    <oddFooter>&amp;C&amp;12-17-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372" customWidth="1"/>
    <col min="2" max="2" width="4.125" style="372" bestFit="1" customWidth="1"/>
    <col min="3" max="9" width="11.125" style="372" customWidth="1"/>
    <col min="10" max="16384" width="9.00390625" style="372" customWidth="1"/>
  </cols>
  <sheetData>
    <row r="1" spans="1:9" s="42" customFormat="1" ht="24" customHeight="1">
      <c r="A1" s="431" t="s">
        <v>32</v>
      </c>
      <c r="B1" s="431"/>
      <c r="C1" s="431"/>
      <c r="D1" s="431"/>
      <c r="E1" s="431"/>
      <c r="F1" s="431"/>
      <c r="G1" s="431"/>
      <c r="H1" s="431"/>
      <c r="I1" s="431"/>
    </row>
    <row r="2" ht="9" customHeight="1"/>
    <row r="3" spans="1:9" ht="16.5" customHeight="1">
      <c r="A3" s="373"/>
      <c r="B3" s="373"/>
      <c r="C3" s="373"/>
      <c r="D3" s="373"/>
      <c r="E3" s="373"/>
      <c r="F3" s="373"/>
      <c r="G3" s="373"/>
      <c r="I3" s="33" t="s">
        <v>440</v>
      </c>
    </row>
    <row r="4" spans="1:9" ht="13.5" customHeight="1">
      <c r="A4" s="436" t="s">
        <v>436</v>
      </c>
      <c r="B4" s="437"/>
      <c r="C4" s="442" t="s">
        <v>33</v>
      </c>
      <c r="D4" s="442"/>
      <c r="E4" s="442"/>
      <c r="F4" s="442"/>
      <c r="G4" s="442"/>
      <c r="H4" s="442"/>
      <c r="I4" s="443"/>
    </row>
    <row r="5" spans="1:9" ht="13.5" customHeight="1">
      <c r="A5" s="438"/>
      <c r="B5" s="439"/>
      <c r="C5" s="444" t="s">
        <v>34</v>
      </c>
      <c r="D5" s="445" t="s">
        <v>35</v>
      </c>
      <c r="E5" s="445"/>
      <c r="F5" s="445"/>
      <c r="G5" s="374" t="s">
        <v>36</v>
      </c>
      <c r="H5" s="374" t="s">
        <v>37</v>
      </c>
      <c r="I5" s="446" t="s">
        <v>38</v>
      </c>
    </row>
    <row r="6" spans="1:9" ht="13.5" customHeight="1">
      <c r="A6" s="440"/>
      <c r="B6" s="441"/>
      <c r="C6" s="442"/>
      <c r="D6" s="50" t="s">
        <v>39</v>
      </c>
      <c r="E6" s="350" t="s">
        <v>40</v>
      </c>
      <c r="F6" s="350" t="s">
        <v>41</v>
      </c>
      <c r="G6" s="350" t="s">
        <v>42</v>
      </c>
      <c r="H6" s="350" t="s">
        <v>43</v>
      </c>
      <c r="I6" s="447"/>
    </row>
    <row r="7" spans="1:9" ht="4.5" customHeight="1">
      <c r="A7" s="1"/>
      <c r="B7" s="43"/>
      <c r="C7" s="44"/>
      <c r="D7" s="148"/>
      <c r="E7" s="134"/>
      <c r="F7" s="134"/>
      <c r="G7" s="134"/>
      <c r="H7" s="134"/>
      <c r="I7" s="134"/>
    </row>
    <row r="8" spans="1:9" ht="11.25" customHeight="1">
      <c r="A8" s="38" t="s">
        <v>44</v>
      </c>
      <c r="B8" s="36">
        <v>29</v>
      </c>
      <c r="C8" s="137">
        <v>8869</v>
      </c>
      <c r="D8" s="149">
        <v>45075</v>
      </c>
      <c r="E8" s="135">
        <v>21841</v>
      </c>
      <c r="F8" s="135">
        <v>23234</v>
      </c>
      <c r="G8" s="138">
        <f>ROUND(E8/F8,3)*100</f>
        <v>94</v>
      </c>
      <c r="H8" s="138">
        <f>ROUND(D8/C8,1)</f>
        <v>5.1</v>
      </c>
      <c r="I8" s="138">
        <v>100</v>
      </c>
    </row>
    <row r="9" spans="1:9" s="375" customFormat="1" ht="11.25" customHeight="1">
      <c r="A9" s="45"/>
      <c r="B9" s="36" t="s">
        <v>430</v>
      </c>
      <c r="C9" s="37"/>
      <c r="D9" s="150"/>
      <c r="E9" s="136"/>
      <c r="F9" s="136"/>
      <c r="G9" s="136"/>
      <c r="H9" s="136"/>
      <c r="I9" s="136"/>
    </row>
    <row r="10" spans="1:9" s="375" customFormat="1" ht="11.25" customHeight="1">
      <c r="A10" s="38" t="s">
        <v>430</v>
      </c>
      <c r="B10" s="36">
        <v>30</v>
      </c>
      <c r="C10" s="137">
        <v>8723</v>
      </c>
      <c r="D10" s="149">
        <v>45708</v>
      </c>
      <c r="E10" s="135">
        <v>22126</v>
      </c>
      <c r="F10" s="135">
        <v>23582</v>
      </c>
      <c r="G10" s="138">
        <f>ROUND(E10/F10,3)*100</f>
        <v>93.8</v>
      </c>
      <c r="H10" s="138">
        <f>ROUND(D10/C10,1)</f>
        <v>5.2</v>
      </c>
      <c r="I10" s="138">
        <f>ROUND(D10/$D$8,3)*100</f>
        <v>101.4</v>
      </c>
    </row>
    <row r="11" spans="1:9" s="375" customFormat="1" ht="11.25" customHeight="1">
      <c r="A11" s="45"/>
      <c r="B11" s="36"/>
      <c r="C11" s="37"/>
      <c r="D11" s="150"/>
      <c r="E11" s="136"/>
      <c r="F11" s="136"/>
      <c r="G11" s="136"/>
      <c r="H11" s="136"/>
      <c r="I11" s="136"/>
    </row>
    <row r="12" spans="1:9" ht="11.25" customHeight="1">
      <c r="A12" s="38" t="s">
        <v>430</v>
      </c>
      <c r="B12" s="36">
        <v>35</v>
      </c>
      <c r="C12" s="137">
        <v>9028</v>
      </c>
      <c r="D12" s="149">
        <v>45736</v>
      </c>
      <c r="E12" s="135">
        <v>22073</v>
      </c>
      <c r="F12" s="135">
        <v>23663</v>
      </c>
      <c r="G12" s="138">
        <f>ROUND(E12/F12,3)*100</f>
        <v>93.30000000000001</v>
      </c>
      <c r="H12" s="138">
        <f>ROUND(D12/C12,1)</f>
        <v>5.1</v>
      </c>
      <c r="I12" s="138">
        <f>ROUND(D12/$D$8,3)*100</f>
        <v>101.49999999999999</v>
      </c>
    </row>
    <row r="13" spans="1:9" s="375" customFormat="1" ht="11.25" customHeight="1">
      <c r="A13" s="45"/>
      <c r="B13" s="36"/>
      <c r="C13" s="37"/>
      <c r="D13" s="150"/>
      <c r="E13" s="136"/>
      <c r="F13" s="136"/>
      <c r="G13" s="136"/>
      <c r="H13" s="136"/>
      <c r="I13" s="136"/>
    </row>
    <row r="14" spans="1:9" ht="11.25" customHeight="1">
      <c r="A14" s="38" t="s">
        <v>430</v>
      </c>
      <c r="B14" s="36">
        <v>40</v>
      </c>
      <c r="C14" s="137">
        <v>9363</v>
      </c>
      <c r="D14" s="149">
        <v>43966</v>
      </c>
      <c r="E14" s="135">
        <v>21140</v>
      </c>
      <c r="F14" s="135">
        <v>22826</v>
      </c>
      <c r="G14" s="138">
        <f>ROUND(E14/F14,3)*100</f>
        <v>92.60000000000001</v>
      </c>
      <c r="H14" s="138">
        <f>ROUND(D14/C14,1)</f>
        <v>4.7</v>
      </c>
      <c r="I14" s="138">
        <f>ROUND(D14/$D$8,3)*100</f>
        <v>97.5</v>
      </c>
    </row>
    <row r="15" spans="1:9" s="375" customFormat="1" ht="11.25" customHeight="1">
      <c r="A15" s="45"/>
      <c r="B15" s="36"/>
      <c r="C15" s="37"/>
      <c r="D15" s="150"/>
      <c r="E15" s="136"/>
      <c r="F15" s="136"/>
      <c r="G15" s="136"/>
      <c r="H15" s="136"/>
      <c r="I15" s="136"/>
    </row>
    <row r="16" spans="1:9" ht="11.25" customHeight="1">
      <c r="A16" s="38" t="s">
        <v>430</v>
      </c>
      <c r="B16" s="36">
        <v>45</v>
      </c>
      <c r="C16" s="137">
        <v>10729</v>
      </c>
      <c r="D16" s="149">
        <v>43983</v>
      </c>
      <c r="E16" s="135">
        <v>21279</v>
      </c>
      <c r="F16" s="135">
        <v>22704</v>
      </c>
      <c r="G16" s="138">
        <f>ROUND(E16/F16,3)*100</f>
        <v>93.7</v>
      </c>
      <c r="H16" s="138">
        <f>ROUND(D16/C16,1)</f>
        <v>4.1</v>
      </c>
      <c r="I16" s="138">
        <f>ROUND(D16/$D$8,3)*100</f>
        <v>97.6</v>
      </c>
    </row>
    <row r="17" spans="1:9" s="375" customFormat="1" ht="11.25" customHeight="1">
      <c r="A17" s="45"/>
      <c r="B17" s="36"/>
      <c r="C17" s="37"/>
      <c r="D17" s="150"/>
      <c r="E17" s="136"/>
      <c r="F17" s="136"/>
      <c r="G17" s="136"/>
      <c r="H17" s="136"/>
      <c r="I17" s="136"/>
    </row>
    <row r="18" spans="1:9" ht="11.25" customHeight="1">
      <c r="A18" s="38" t="s">
        <v>430</v>
      </c>
      <c r="B18" s="36">
        <v>50</v>
      </c>
      <c r="C18" s="137">
        <v>13672</v>
      </c>
      <c r="D18" s="149">
        <v>50691</v>
      </c>
      <c r="E18" s="135">
        <v>25117</v>
      </c>
      <c r="F18" s="135">
        <v>25574</v>
      </c>
      <c r="G18" s="138">
        <f>ROUND(E18/F18,3)*100</f>
        <v>98.2</v>
      </c>
      <c r="H18" s="138">
        <f>ROUND(D18/C18,1)</f>
        <v>3.7</v>
      </c>
      <c r="I18" s="138">
        <f>ROUND(D18/$D$8,3)*100</f>
        <v>112.5</v>
      </c>
    </row>
    <row r="19" spans="1:9" s="376" customFormat="1" ht="11.25" customHeight="1">
      <c r="A19" s="46"/>
      <c r="B19" s="47"/>
      <c r="C19" s="37">
        <v>-1849</v>
      </c>
      <c r="D19" s="150">
        <v>-5808</v>
      </c>
      <c r="E19" s="136">
        <v>-2968</v>
      </c>
      <c r="F19" s="136">
        <v>-2840</v>
      </c>
      <c r="G19" s="136"/>
      <c r="H19" s="136"/>
      <c r="I19" s="136"/>
    </row>
    <row r="20" spans="1:9" ht="11.25" customHeight="1">
      <c r="A20" s="38" t="s">
        <v>430</v>
      </c>
      <c r="B20" s="36">
        <v>55</v>
      </c>
      <c r="C20" s="137">
        <v>22173</v>
      </c>
      <c r="D20" s="149">
        <v>67038</v>
      </c>
      <c r="E20" s="135">
        <v>34497</v>
      </c>
      <c r="F20" s="135">
        <v>32541</v>
      </c>
      <c r="G20" s="138">
        <f>ROUND(E20/F20,3)*100</f>
        <v>106</v>
      </c>
      <c r="H20" s="138">
        <f>ROUND(D20/C20,1)</f>
        <v>3</v>
      </c>
      <c r="I20" s="138">
        <f>ROUND(D20/$D$8,3)*100</f>
        <v>148.70000000000002</v>
      </c>
    </row>
    <row r="21" spans="1:9" s="376" customFormat="1" ht="11.25" customHeight="1">
      <c r="A21" s="46"/>
      <c r="B21" s="47"/>
      <c r="C21" s="37">
        <v>-8051</v>
      </c>
      <c r="D21" s="150">
        <v>-20901</v>
      </c>
      <c r="E21" s="136">
        <v>-10943</v>
      </c>
      <c r="F21" s="136">
        <v>-9958</v>
      </c>
      <c r="G21" s="136"/>
      <c r="H21" s="136"/>
      <c r="I21" s="136"/>
    </row>
    <row r="22" spans="1:9" ht="11.25" customHeight="1">
      <c r="A22" s="38" t="s">
        <v>430</v>
      </c>
      <c r="B22" s="36">
        <v>60</v>
      </c>
      <c r="C22" s="137">
        <v>24853</v>
      </c>
      <c r="D22" s="149">
        <v>75562</v>
      </c>
      <c r="E22" s="135">
        <v>38577</v>
      </c>
      <c r="F22" s="135">
        <v>36985</v>
      </c>
      <c r="G22" s="138">
        <f>ROUND(E22/F22,3)*100</f>
        <v>104.3</v>
      </c>
      <c r="H22" s="138">
        <f>ROUND(D22/C22,1)</f>
        <v>3</v>
      </c>
      <c r="I22" s="138">
        <f>ROUND(D22/$D$8,3)*100</f>
        <v>167.6</v>
      </c>
    </row>
    <row r="23" spans="1:9" s="376" customFormat="1" ht="11.25" customHeight="1">
      <c r="A23" s="46"/>
      <c r="B23" s="47"/>
      <c r="C23" s="37">
        <v>-10017</v>
      </c>
      <c r="D23" s="150">
        <v>-28954</v>
      </c>
      <c r="E23" s="136">
        <v>-14741</v>
      </c>
      <c r="F23" s="136">
        <v>-14213</v>
      </c>
      <c r="G23" s="136"/>
      <c r="H23" s="136"/>
      <c r="I23" s="136"/>
    </row>
    <row r="24" spans="1:9" ht="11.25" customHeight="1">
      <c r="A24" s="38" t="s">
        <v>45</v>
      </c>
      <c r="B24" s="36">
        <v>2</v>
      </c>
      <c r="C24" s="137">
        <v>29082</v>
      </c>
      <c r="D24" s="149">
        <v>84189</v>
      </c>
      <c r="E24" s="135">
        <v>42965</v>
      </c>
      <c r="F24" s="135">
        <v>41224</v>
      </c>
      <c r="G24" s="138">
        <f>ROUND(E24/F24,3)*100</f>
        <v>104.2</v>
      </c>
      <c r="H24" s="138">
        <f>ROUND(D24/C24,1)</f>
        <v>2.9</v>
      </c>
      <c r="I24" s="138">
        <f>ROUND(D24/$D$8,3)*100</f>
        <v>186.8</v>
      </c>
    </row>
    <row r="25" spans="1:9" s="376" customFormat="1" ht="11.25" customHeight="1">
      <c r="A25" s="46"/>
      <c r="B25" s="47"/>
      <c r="C25" s="37">
        <v>-11950</v>
      </c>
      <c r="D25" s="150">
        <v>-33443</v>
      </c>
      <c r="E25" s="136">
        <v>-16995</v>
      </c>
      <c r="F25" s="136">
        <v>-16448</v>
      </c>
      <c r="G25" s="136"/>
      <c r="H25" s="136"/>
      <c r="I25" s="136"/>
    </row>
    <row r="26" spans="1:9" ht="11.25" customHeight="1">
      <c r="A26" s="38" t="s">
        <v>430</v>
      </c>
      <c r="B26" s="36">
        <v>3</v>
      </c>
      <c r="C26" s="137">
        <v>30184</v>
      </c>
      <c r="D26" s="149">
        <v>85676</v>
      </c>
      <c r="E26" s="135">
        <v>43792</v>
      </c>
      <c r="F26" s="135">
        <v>41884</v>
      </c>
      <c r="G26" s="138">
        <f>ROUND(E26/F26,3)*100</f>
        <v>104.60000000000001</v>
      </c>
      <c r="H26" s="138">
        <f>ROUND(D26/C26,1)</f>
        <v>2.8</v>
      </c>
      <c r="I26" s="138">
        <f>ROUND(D26/$D$8,3)*100</f>
        <v>190.1</v>
      </c>
    </row>
    <row r="27" spans="1:9" s="376" customFormat="1" ht="11.25" customHeight="1">
      <c r="A27" s="46" t="s">
        <v>430</v>
      </c>
      <c r="B27" s="47"/>
      <c r="C27" s="37">
        <v>-12374</v>
      </c>
      <c r="D27" s="150">
        <v>-33847</v>
      </c>
      <c r="E27" s="136">
        <v>-17183</v>
      </c>
      <c r="F27" s="136">
        <v>-16664</v>
      </c>
      <c r="G27" s="136"/>
      <c r="H27" s="136"/>
      <c r="I27" s="136"/>
    </row>
    <row r="28" spans="1:9" ht="11.25" customHeight="1">
      <c r="A28" s="38" t="s">
        <v>430</v>
      </c>
      <c r="B28" s="36">
        <v>4</v>
      </c>
      <c r="C28" s="137">
        <v>31424</v>
      </c>
      <c r="D28" s="149">
        <v>87316</v>
      </c>
      <c r="E28" s="135">
        <v>44720</v>
      </c>
      <c r="F28" s="135">
        <v>42596</v>
      </c>
      <c r="G28" s="138">
        <f>ROUND(E28/F28,3)*100</f>
        <v>105</v>
      </c>
      <c r="H28" s="138">
        <f>ROUND(D28/C28,1)</f>
        <v>2.8</v>
      </c>
      <c r="I28" s="138">
        <f>ROUND(D28/$D$8,3)*100</f>
        <v>193.70000000000002</v>
      </c>
    </row>
    <row r="29" spans="1:9" s="376" customFormat="1" ht="11.25" customHeight="1">
      <c r="A29" s="46"/>
      <c r="B29" s="47"/>
      <c r="C29" s="37">
        <v>-13030</v>
      </c>
      <c r="D29" s="150">
        <v>-34678</v>
      </c>
      <c r="E29" s="136">
        <v>-17604</v>
      </c>
      <c r="F29" s="136">
        <v>-17074</v>
      </c>
      <c r="G29" s="136"/>
      <c r="H29" s="136"/>
      <c r="I29" s="136"/>
    </row>
    <row r="30" spans="1:9" ht="11.25" customHeight="1">
      <c r="A30" s="38" t="s">
        <v>430</v>
      </c>
      <c r="B30" s="36">
        <v>5</v>
      </c>
      <c r="C30" s="137">
        <v>32709</v>
      </c>
      <c r="D30" s="149">
        <v>88864</v>
      </c>
      <c r="E30" s="135">
        <v>45495</v>
      </c>
      <c r="F30" s="135">
        <v>43369</v>
      </c>
      <c r="G30" s="138">
        <f>ROUND(E30/F30,3)*100</f>
        <v>104.89999999999999</v>
      </c>
      <c r="H30" s="138">
        <f>ROUND(D30/C30,1)</f>
        <v>2.7</v>
      </c>
      <c r="I30" s="138">
        <f>ROUND(D30/$D$8,3)*100</f>
        <v>197.10000000000002</v>
      </c>
    </row>
    <row r="31" spans="1:9" s="376" customFormat="1" ht="11.25" customHeight="1">
      <c r="A31" s="46"/>
      <c r="B31" s="47"/>
      <c r="C31" s="37">
        <v>-13620</v>
      </c>
      <c r="D31" s="150">
        <v>-35248</v>
      </c>
      <c r="E31" s="136">
        <v>-17899</v>
      </c>
      <c r="F31" s="136">
        <v>-17349</v>
      </c>
      <c r="G31" s="136"/>
      <c r="H31" s="136"/>
      <c r="I31" s="136"/>
    </row>
    <row r="32" spans="1:9" ht="11.25" customHeight="1">
      <c r="A32" s="38" t="s">
        <v>430</v>
      </c>
      <c r="B32" s="36">
        <v>6</v>
      </c>
      <c r="C32" s="137">
        <v>33324</v>
      </c>
      <c r="D32" s="149">
        <v>89748</v>
      </c>
      <c r="E32" s="135">
        <v>45903</v>
      </c>
      <c r="F32" s="135">
        <v>43845</v>
      </c>
      <c r="G32" s="138">
        <f>ROUND(E32/F32,3)*100</f>
        <v>104.69999999999999</v>
      </c>
      <c r="H32" s="138">
        <f>ROUND(D32/C32,1)</f>
        <v>2.7</v>
      </c>
      <c r="I32" s="138">
        <f>ROUND(D32/$D$8,3)*100</f>
        <v>199.10000000000002</v>
      </c>
    </row>
    <row r="33" spans="1:9" s="376" customFormat="1" ht="11.25" customHeight="1">
      <c r="A33" s="46"/>
      <c r="B33" s="47"/>
      <c r="C33" s="37">
        <v>-13280</v>
      </c>
      <c r="D33" s="150">
        <v>-34903</v>
      </c>
      <c r="E33" s="136">
        <v>-17606</v>
      </c>
      <c r="F33" s="136">
        <v>-17297</v>
      </c>
      <c r="G33" s="136"/>
      <c r="H33" s="136"/>
      <c r="I33" s="136"/>
    </row>
    <row r="34" spans="1:9" ht="11.25" customHeight="1">
      <c r="A34" s="38" t="s">
        <v>430</v>
      </c>
      <c r="B34" s="36">
        <v>7</v>
      </c>
      <c r="C34" s="137">
        <v>33626</v>
      </c>
      <c r="D34" s="149">
        <v>89842</v>
      </c>
      <c r="E34" s="135">
        <v>46012</v>
      </c>
      <c r="F34" s="135">
        <v>43830</v>
      </c>
      <c r="G34" s="138">
        <f>ROUND(E34/F34,3)*100</f>
        <v>105</v>
      </c>
      <c r="H34" s="138">
        <f>ROUND(D34/C34,1)</f>
        <v>2.7</v>
      </c>
      <c r="I34" s="138">
        <f>ROUND(D34/$D$8,3)*100</f>
        <v>199.3</v>
      </c>
    </row>
    <row r="35" spans="1:9" s="376" customFormat="1" ht="11.25" customHeight="1">
      <c r="A35" s="46"/>
      <c r="B35" s="47"/>
      <c r="C35" s="37">
        <v>-13076</v>
      </c>
      <c r="D35" s="150">
        <v>-34413</v>
      </c>
      <c r="E35" s="136">
        <v>-17354</v>
      </c>
      <c r="F35" s="136">
        <v>-17059</v>
      </c>
      <c r="G35" s="136"/>
      <c r="H35" s="136"/>
      <c r="I35" s="136"/>
    </row>
    <row r="36" spans="1:9" ht="11.25" customHeight="1">
      <c r="A36" s="38" t="s">
        <v>430</v>
      </c>
      <c r="B36" s="36">
        <v>8</v>
      </c>
      <c r="C36" s="137">
        <v>34035</v>
      </c>
      <c r="D36" s="149">
        <v>90528</v>
      </c>
      <c r="E36" s="135">
        <v>46222</v>
      </c>
      <c r="F36" s="135">
        <v>44306</v>
      </c>
      <c r="G36" s="138">
        <f>ROUND(E36/F36,3)*100</f>
        <v>104.3</v>
      </c>
      <c r="H36" s="138">
        <f>ROUND(D36/C36,1)</f>
        <v>2.7</v>
      </c>
      <c r="I36" s="138">
        <f>ROUND(D36/$D$8,3)*100</f>
        <v>200.8</v>
      </c>
    </row>
    <row r="37" spans="1:9" s="376" customFormat="1" ht="11.25" customHeight="1">
      <c r="A37" s="46"/>
      <c r="B37" s="47"/>
      <c r="C37" s="37">
        <v>-12888</v>
      </c>
      <c r="D37" s="150">
        <v>-34066</v>
      </c>
      <c r="E37" s="136">
        <v>-17079</v>
      </c>
      <c r="F37" s="136">
        <v>-16987</v>
      </c>
      <c r="G37" s="136"/>
      <c r="H37" s="136"/>
      <c r="I37" s="136"/>
    </row>
    <row r="38" spans="1:9" ht="11.25" customHeight="1">
      <c r="A38" s="38" t="s">
        <v>430</v>
      </c>
      <c r="B38" s="36">
        <v>9</v>
      </c>
      <c r="C38" s="137">
        <v>34699</v>
      </c>
      <c r="D38" s="149">
        <v>91192</v>
      </c>
      <c r="E38" s="135">
        <v>46455</v>
      </c>
      <c r="F38" s="135">
        <v>44737</v>
      </c>
      <c r="G38" s="138">
        <f>ROUND(E38/F38,3)*100</f>
        <v>103.8</v>
      </c>
      <c r="H38" s="138">
        <f>ROUND(D38/C38,1)</f>
        <v>2.6</v>
      </c>
      <c r="I38" s="138">
        <f>ROUND(D38/$D$8,3)*100</f>
        <v>202.3</v>
      </c>
    </row>
    <row r="39" spans="1:9" s="376" customFormat="1" ht="11.25" customHeight="1">
      <c r="A39" s="46"/>
      <c r="B39" s="47"/>
      <c r="C39" s="37">
        <v>-12908</v>
      </c>
      <c r="D39" s="150">
        <v>-33610</v>
      </c>
      <c r="E39" s="136">
        <v>-16810</v>
      </c>
      <c r="F39" s="136">
        <v>-16800</v>
      </c>
      <c r="G39" s="136"/>
      <c r="H39" s="136"/>
      <c r="I39" s="136"/>
    </row>
    <row r="40" spans="1:9" ht="11.25" customHeight="1">
      <c r="A40" s="38" t="s">
        <v>430</v>
      </c>
      <c r="B40" s="36">
        <v>10</v>
      </c>
      <c r="C40" s="137">
        <v>35422</v>
      </c>
      <c r="D40" s="149">
        <v>92152</v>
      </c>
      <c r="E40" s="135">
        <v>46898</v>
      </c>
      <c r="F40" s="135">
        <v>45254</v>
      </c>
      <c r="G40" s="138">
        <f>ROUND(E40/F40,3)*100</f>
        <v>103.60000000000001</v>
      </c>
      <c r="H40" s="138">
        <f>ROUND(D40/C40,1)</f>
        <v>2.6</v>
      </c>
      <c r="I40" s="138">
        <f>ROUND(D40/$D$8,3)*100</f>
        <v>204.4</v>
      </c>
    </row>
    <row r="41" spans="1:9" s="376" customFormat="1" ht="11.25" customHeight="1">
      <c r="A41" s="46"/>
      <c r="B41" s="47"/>
      <c r="C41" s="37">
        <v>-12826</v>
      </c>
      <c r="D41" s="150">
        <v>-33127</v>
      </c>
      <c r="E41" s="136">
        <v>-16543</v>
      </c>
      <c r="F41" s="136">
        <v>-16584</v>
      </c>
      <c r="G41" s="136"/>
      <c r="H41" s="136"/>
      <c r="I41" s="136"/>
    </row>
    <row r="42" spans="1:9" ht="11.25" customHeight="1">
      <c r="A42" s="38" t="s">
        <v>430</v>
      </c>
      <c r="B42" s="36">
        <v>11</v>
      </c>
      <c r="C42" s="137">
        <v>36077</v>
      </c>
      <c r="D42" s="149">
        <v>92789</v>
      </c>
      <c r="E42" s="135">
        <v>47215</v>
      </c>
      <c r="F42" s="135">
        <v>45574</v>
      </c>
      <c r="G42" s="138">
        <f>ROUND(E42/F42,3)*100</f>
        <v>103.60000000000001</v>
      </c>
      <c r="H42" s="138">
        <f>ROUND(D42/C42,1)</f>
        <v>2.6</v>
      </c>
      <c r="I42" s="138">
        <f>ROUND(D42/$D$8,3)*100</f>
        <v>205.9</v>
      </c>
    </row>
    <row r="43" spans="1:9" s="376" customFormat="1" ht="11.25" customHeight="1">
      <c r="A43" s="48"/>
      <c r="B43" s="47"/>
      <c r="C43" s="37">
        <v>-12980</v>
      </c>
      <c r="D43" s="150">
        <v>-33068</v>
      </c>
      <c r="E43" s="136">
        <v>-16510</v>
      </c>
      <c r="F43" s="136">
        <v>-16558</v>
      </c>
      <c r="G43" s="136"/>
      <c r="H43" s="136"/>
      <c r="I43" s="136"/>
    </row>
    <row r="44" spans="1:9" s="375" customFormat="1" ht="11.25" customHeight="1">
      <c r="A44" s="39" t="s">
        <v>430</v>
      </c>
      <c r="B44" s="36">
        <v>12</v>
      </c>
      <c r="C44" s="137">
        <v>37031</v>
      </c>
      <c r="D44" s="149">
        <v>94163</v>
      </c>
      <c r="E44" s="135">
        <v>47795</v>
      </c>
      <c r="F44" s="135">
        <v>46368</v>
      </c>
      <c r="G44" s="138">
        <f>ROUND(E44/F44,3)*100</f>
        <v>103.1</v>
      </c>
      <c r="H44" s="138">
        <f>ROUND(D44/C44,1)</f>
        <v>2.5</v>
      </c>
      <c r="I44" s="138">
        <f>ROUND(D44/$D$8,3)*100</f>
        <v>208.9</v>
      </c>
    </row>
    <row r="45" spans="1:9" s="376" customFormat="1" ht="11.25" customHeight="1">
      <c r="A45" s="48"/>
      <c r="B45" s="47"/>
      <c r="C45" s="37">
        <v>-13088</v>
      </c>
      <c r="D45" s="150">
        <v>-32982</v>
      </c>
      <c r="E45" s="136">
        <v>-16421</v>
      </c>
      <c r="F45" s="136">
        <v>-16561</v>
      </c>
      <c r="G45" s="136"/>
      <c r="H45" s="136"/>
      <c r="I45" s="136"/>
    </row>
    <row r="46" spans="1:9" s="375" customFormat="1" ht="11.25" customHeight="1">
      <c r="A46" s="39"/>
      <c r="B46" s="36">
        <v>13</v>
      </c>
      <c r="C46" s="137">
        <v>37661</v>
      </c>
      <c r="D46" s="149">
        <v>95011</v>
      </c>
      <c r="E46" s="135">
        <v>48101</v>
      </c>
      <c r="F46" s="135">
        <v>46910</v>
      </c>
      <c r="G46" s="138">
        <f>ROUND(E46/F46,3)*100</f>
        <v>102.49999999999999</v>
      </c>
      <c r="H46" s="138">
        <f>ROUND(D46/C46,1)</f>
        <v>2.5</v>
      </c>
      <c r="I46" s="138">
        <f>ROUND(D46/$D$8,3)*100</f>
        <v>210.8</v>
      </c>
    </row>
    <row r="47" spans="1:9" s="376" customFormat="1" ht="11.25" customHeight="1">
      <c r="A47" s="48"/>
      <c r="B47" s="47"/>
      <c r="C47" s="37">
        <v>-13185</v>
      </c>
      <c r="D47" s="150">
        <v>-32945</v>
      </c>
      <c r="E47" s="136">
        <v>-16278</v>
      </c>
      <c r="F47" s="136">
        <v>-16667</v>
      </c>
      <c r="G47" s="136"/>
      <c r="H47" s="136"/>
      <c r="I47" s="136"/>
    </row>
    <row r="48" spans="1:9" s="377" customFormat="1" ht="11.25" customHeight="1">
      <c r="A48" s="39"/>
      <c r="B48" s="36">
        <v>14</v>
      </c>
      <c r="C48" s="137">
        <v>38603</v>
      </c>
      <c r="D48" s="149">
        <f>SUM(E48:F48)</f>
        <v>95850</v>
      </c>
      <c r="E48" s="135">
        <v>48545</v>
      </c>
      <c r="F48" s="135">
        <v>47305</v>
      </c>
      <c r="G48" s="138">
        <f>ROUND(E48/F48,3)*100</f>
        <v>102.60000000000001</v>
      </c>
      <c r="H48" s="138">
        <f>ROUND(D48/C48,1)</f>
        <v>2.5</v>
      </c>
      <c r="I48" s="138">
        <f>ROUND(D48/$D$8,3)*100</f>
        <v>212.6</v>
      </c>
    </row>
    <row r="49" spans="1:9" s="376" customFormat="1" ht="11.25" customHeight="1">
      <c r="A49" s="48"/>
      <c r="B49" s="47"/>
      <c r="C49" s="37">
        <v>-13490</v>
      </c>
      <c r="D49" s="150">
        <f>SUM(E49:F49)</f>
        <v>-32999</v>
      </c>
      <c r="E49" s="136">
        <v>-16251</v>
      </c>
      <c r="F49" s="136">
        <v>-16748</v>
      </c>
      <c r="G49" s="136"/>
      <c r="H49" s="136"/>
      <c r="I49" s="136"/>
    </row>
    <row r="50" spans="1:9" s="377" customFormat="1" ht="11.25" customHeight="1">
      <c r="A50" s="39"/>
      <c r="B50" s="36">
        <v>15</v>
      </c>
      <c r="C50" s="137">
        <v>39661</v>
      </c>
      <c r="D50" s="149">
        <v>97057</v>
      </c>
      <c r="E50" s="135">
        <v>49037</v>
      </c>
      <c r="F50" s="135">
        <v>48020</v>
      </c>
      <c r="G50" s="138">
        <f>ROUND(E50/F50,3)*100</f>
        <v>102.1</v>
      </c>
      <c r="H50" s="138">
        <f>ROUND(D50/C50,1)</f>
        <v>2.4</v>
      </c>
      <c r="I50" s="138">
        <f>ROUND(D50/$D$8,3)*100</f>
        <v>215.3</v>
      </c>
    </row>
    <row r="51" spans="1:9" s="376" customFormat="1" ht="11.25" customHeight="1">
      <c r="A51" s="48"/>
      <c r="B51" s="47"/>
      <c r="C51" s="37">
        <v>-13840</v>
      </c>
      <c r="D51" s="150">
        <v>-33407</v>
      </c>
      <c r="E51" s="136">
        <v>-16413</v>
      </c>
      <c r="F51" s="136">
        <v>-16994</v>
      </c>
      <c r="G51" s="136"/>
      <c r="H51" s="136"/>
      <c r="I51" s="136"/>
    </row>
    <row r="52" spans="1:9" s="377" customFormat="1" ht="11.25" customHeight="1">
      <c r="A52" s="39"/>
      <c r="B52" s="36">
        <v>16</v>
      </c>
      <c r="C52" s="137">
        <v>40345</v>
      </c>
      <c r="D52" s="149">
        <v>97740</v>
      </c>
      <c r="E52" s="135">
        <v>49370</v>
      </c>
      <c r="F52" s="135">
        <v>48370</v>
      </c>
      <c r="G52" s="138">
        <f>ROUND(E52/F52,3)*100</f>
        <v>102.1</v>
      </c>
      <c r="H52" s="138">
        <f>ROUND(D52/C52,1)</f>
        <v>2.4</v>
      </c>
      <c r="I52" s="138">
        <f>ROUND(D52/$D$8,3)*100</f>
        <v>216.8</v>
      </c>
    </row>
    <row r="53" spans="1:9" s="376" customFormat="1" ht="11.25" customHeight="1">
      <c r="A53" s="48"/>
      <c r="B53" s="47"/>
      <c r="C53" s="37">
        <v>-13918</v>
      </c>
      <c r="D53" s="150">
        <v>-33275</v>
      </c>
      <c r="E53" s="136">
        <v>-16286</v>
      </c>
      <c r="F53" s="136">
        <v>-16989</v>
      </c>
      <c r="G53" s="136"/>
      <c r="H53" s="136"/>
      <c r="I53" s="136"/>
    </row>
    <row r="54" spans="1:9" s="377" customFormat="1" ht="11.25" customHeight="1">
      <c r="A54" s="39"/>
      <c r="B54" s="40">
        <v>17</v>
      </c>
      <c r="C54" s="137">
        <v>41202</v>
      </c>
      <c r="D54" s="149">
        <v>98708</v>
      </c>
      <c r="E54" s="135">
        <v>49637</v>
      </c>
      <c r="F54" s="135">
        <v>49071</v>
      </c>
      <c r="G54" s="138">
        <f>ROUND(E54/F54,3)*100</f>
        <v>101.2</v>
      </c>
      <c r="H54" s="138">
        <f>ROUND(D54/C54,1)</f>
        <v>2.4</v>
      </c>
      <c r="I54" s="138">
        <f>ROUND(D54/$D$8,3)*100</f>
        <v>219</v>
      </c>
    </row>
    <row r="55" spans="1:9" s="377" customFormat="1" ht="11.25" customHeight="1">
      <c r="A55" s="39"/>
      <c r="B55" s="41"/>
      <c r="C55" s="37">
        <v>-13803</v>
      </c>
      <c r="D55" s="150">
        <v>-33020</v>
      </c>
      <c r="E55" s="136">
        <v>-15954</v>
      </c>
      <c r="F55" s="136">
        <v>-17066</v>
      </c>
      <c r="G55" s="136"/>
      <c r="H55" s="136"/>
      <c r="I55" s="136"/>
    </row>
    <row r="56" spans="1:9" s="377" customFormat="1" ht="11.25" customHeight="1">
      <c r="A56" s="39"/>
      <c r="B56" s="40">
        <v>18</v>
      </c>
      <c r="C56" s="137">
        <v>49134</v>
      </c>
      <c r="D56" s="149">
        <v>120534</v>
      </c>
      <c r="E56" s="135">
        <v>60803</v>
      </c>
      <c r="F56" s="135">
        <v>59731</v>
      </c>
      <c r="G56" s="138">
        <f>ROUND(E56/F56,3)*100</f>
        <v>101.8</v>
      </c>
      <c r="H56" s="138">
        <f>ROUND(D56/C56,1)</f>
        <v>2.5</v>
      </c>
      <c r="I56" s="138">
        <f>ROUND(D56/$D$8,3)*100</f>
        <v>267.4</v>
      </c>
    </row>
    <row r="57" spans="1:9" s="377" customFormat="1" ht="11.25" customHeight="1">
      <c r="A57" s="39"/>
      <c r="B57" s="49"/>
      <c r="C57" s="37">
        <v>-14020</v>
      </c>
      <c r="D57" s="150">
        <v>-33268</v>
      </c>
      <c r="E57" s="136">
        <v>-16074</v>
      </c>
      <c r="F57" s="136">
        <v>-17194</v>
      </c>
      <c r="G57" s="136"/>
      <c r="H57" s="136"/>
      <c r="I57" s="136"/>
    </row>
    <row r="58" spans="1:9" s="377" customFormat="1" ht="11.25" customHeight="1">
      <c r="A58" s="39"/>
      <c r="B58" s="40">
        <v>19</v>
      </c>
      <c r="C58" s="137">
        <v>50529</v>
      </c>
      <c r="D58" s="149">
        <v>122231</v>
      </c>
      <c r="E58" s="135">
        <v>61696</v>
      </c>
      <c r="F58" s="135">
        <v>60535</v>
      </c>
      <c r="G58" s="138">
        <f>ROUND(E58/F58,3)*100</f>
        <v>101.89999999999999</v>
      </c>
      <c r="H58" s="138">
        <f>ROUND(D58/C58,1)</f>
        <v>2.4</v>
      </c>
      <c r="I58" s="138">
        <f>ROUND(D58/$D$8,3)*100</f>
        <v>271.20000000000005</v>
      </c>
    </row>
    <row r="59" spans="1:9" s="376" customFormat="1" ht="11.25" customHeight="1">
      <c r="A59" s="48"/>
      <c r="B59" s="49"/>
      <c r="C59" s="37">
        <v>-14373</v>
      </c>
      <c r="D59" s="150">
        <v>-33588</v>
      </c>
      <c r="E59" s="136">
        <v>-16233</v>
      </c>
      <c r="F59" s="136">
        <v>-17355</v>
      </c>
      <c r="G59" s="136"/>
      <c r="H59" s="136"/>
      <c r="I59" s="136"/>
    </row>
    <row r="60" spans="1:9" s="376" customFormat="1" ht="11.25" customHeight="1">
      <c r="A60" s="48"/>
      <c r="B60" s="40">
        <v>20</v>
      </c>
      <c r="C60" s="137">
        <v>51790</v>
      </c>
      <c r="D60" s="149">
        <v>123742</v>
      </c>
      <c r="E60" s="135">
        <v>62519</v>
      </c>
      <c r="F60" s="135">
        <v>61223</v>
      </c>
      <c r="G60" s="138">
        <f>ROUND(E60/F60,3)*100</f>
        <v>102.1</v>
      </c>
      <c r="H60" s="138">
        <f>ROUND(D60/C60,1)</f>
        <v>2.4</v>
      </c>
      <c r="I60" s="138">
        <f>ROUND(D60/$D$8,3)*100</f>
        <v>274.5</v>
      </c>
    </row>
    <row r="61" spans="1:9" s="376" customFormat="1" ht="11.25" customHeight="1">
      <c r="A61" s="48"/>
      <c r="B61" s="49"/>
      <c r="C61" s="37">
        <v>-14719</v>
      </c>
      <c r="D61" s="150">
        <v>-33929</v>
      </c>
      <c r="E61" s="136">
        <v>-16405</v>
      </c>
      <c r="F61" s="136">
        <v>-17524</v>
      </c>
      <c r="G61" s="136"/>
      <c r="H61" s="136"/>
      <c r="I61" s="136"/>
    </row>
    <row r="62" spans="1:9" s="376" customFormat="1" ht="11.25" customHeight="1">
      <c r="A62" s="48"/>
      <c r="B62" s="40">
        <v>21</v>
      </c>
      <c r="C62" s="137">
        <v>53068</v>
      </c>
      <c r="D62" s="149">
        <v>125428</v>
      </c>
      <c r="E62" s="135">
        <v>63455</v>
      </c>
      <c r="F62" s="135">
        <v>61973</v>
      </c>
      <c r="G62" s="138">
        <f>ROUND(E62/F62,3)*100</f>
        <v>102.4</v>
      </c>
      <c r="H62" s="138">
        <f>ROUND(D62/C62,1)</f>
        <v>2.4</v>
      </c>
      <c r="I62" s="138">
        <f>ROUND(D62/$D$8,3)*100</f>
        <v>278.3</v>
      </c>
    </row>
    <row r="63" spans="1:9" s="376" customFormat="1" ht="11.25" customHeight="1">
      <c r="A63" s="48"/>
      <c r="B63" s="49"/>
      <c r="C63" s="37">
        <v>-14867</v>
      </c>
      <c r="D63" s="150">
        <v>-34114</v>
      </c>
      <c r="E63" s="136">
        <v>-16524</v>
      </c>
      <c r="F63" s="136">
        <v>-17590</v>
      </c>
      <c r="G63" s="136"/>
      <c r="H63" s="136"/>
      <c r="I63" s="136"/>
    </row>
    <row r="64" spans="1:9" s="376" customFormat="1" ht="11.25" customHeight="1">
      <c r="A64" s="48"/>
      <c r="B64" s="40">
        <v>22</v>
      </c>
      <c r="C64" s="137">
        <v>53645</v>
      </c>
      <c r="D64" s="149">
        <v>126098</v>
      </c>
      <c r="E64" s="135">
        <v>63785</v>
      </c>
      <c r="F64" s="135">
        <v>62313</v>
      </c>
      <c r="G64" s="138">
        <f>ROUND(E64/F64,3)*100</f>
        <v>102.4</v>
      </c>
      <c r="H64" s="138">
        <f>ROUND(D64/C64,1)</f>
        <v>2.4</v>
      </c>
      <c r="I64" s="138">
        <f>ROUND(D64/$D$8,3)*100</f>
        <v>279.8</v>
      </c>
    </row>
    <row r="65" spans="1:9" s="376" customFormat="1" ht="11.25" customHeight="1">
      <c r="A65" s="48"/>
      <c r="B65" s="49"/>
      <c r="C65" s="37">
        <v>-14725</v>
      </c>
      <c r="D65" s="150">
        <v>-33912</v>
      </c>
      <c r="E65" s="136">
        <v>-16431</v>
      </c>
      <c r="F65" s="136">
        <v>-17481</v>
      </c>
      <c r="G65" s="136"/>
      <c r="H65" s="136"/>
      <c r="I65" s="136"/>
    </row>
    <row r="66" spans="1:9" s="376" customFormat="1" ht="11.25" customHeight="1">
      <c r="A66" s="48"/>
      <c r="B66" s="40">
        <v>23</v>
      </c>
      <c r="C66" s="137">
        <v>54021</v>
      </c>
      <c r="D66" s="149">
        <v>126235</v>
      </c>
      <c r="E66" s="135">
        <v>63929</v>
      </c>
      <c r="F66" s="135">
        <v>62306</v>
      </c>
      <c r="G66" s="138">
        <f>ROUND(E66/F66,3)*100</f>
        <v>102.60000000000001</v>
      </c>
      <c r="H66" s="138">
        <f>ROUND(D66/C66,1)</f>
        <v>2.3</v>
      </c>
      <c r="I66" s="138">
        <f>ROUND(D66/$D$8,3)*100</f>
        <v>280.1</v>
      </c>
    </row>
    <row r="67" spans="1:9" s="376" customFormat="1" ht="11.25" customHeight="1">
      <c r="A67" s="48"/>
      <c r="B67" s="49"/>
      <c r="C67" s="37">
        <v>-14381</v>
      </c>
      <c r="D67" s="150">
        <v>-33386</v>
      </c>
      <c r="E67" s="136">
        <v>-16220</v>
      </c>
      <c r="F67" s="136">
        <v>-17166</v>
      </c>
      <c r="G67" s="136"/>
      <c r="H67" s="136"/>
      <c r="I67" s="136"/>
    </row>
    <row r="68" spans="1:9" ht="11.25" customHeight="1">
      <c r="A68" s="39"/>
      <c r="B68" s="36">
        <v>24</v>
      </c>
      <c r="C68" s="137">
        <v>54688</v>
      </c>
      <c r="D68" s="149">
        <v>126801</v>
      </c>
      <c r="E68" s="135">
        <v>64154</v>
      </c>
      <c r="F68" s="135">
        <v>62647</v>
      </c>
      <c r="G68" s="138">
        <f>ROUND(E68/F68,3)*100</f>
        <v>102.4</v>
      </c>
      <c r="H68" s="138">
        <f>ROUND(D68/C68,1)</f>
        <v>2.3</v>
      </c>
      <c r="I68" s="138">
        <f>ROUND(D68/$D$8,3)*100</f>
        <v>281.3</v>
      </c>
    </row>
    <row r="69" spans="1:9" s="376" customFormat="1" ht="11.25" customHeight="1">
      <c r="A69" s="107"/>
      <c r="B69" s="47"/>
      <c r="C69" s="37">
        <v>-14335</v>
      </c>
      <c r="D69" s="378">
        <v>-33023</v>
      </c>
      <c r="E69" s="379">
        <v>-16037</v>
      </c>
      <c r="F69" s="379">
        <v>-16986</v>
      </c>
      <c r="G69" s="379"/>
      <c r="H69" s="379"/>
      <c r="I69" s="136"/>
    </row>
    <row r="70" spans="1:9" ht="16.5" customHeight="1">
      <c r="A70" s="34" t="s">
        <v>708</v>
      </c>
      <c r="B70" s="380"/>
      <c r="C70" s="380"/>
      <c r="D70" s="380"/>
      <c r="E70" s="381"/>
      <c r="F70" s="381"/>
      <c r="G70" s="381"/>
      <c r="H70" s="381"/>
      <c r="I70" s="35" t="s">
        <v>47</v>
      </c>
    </row>
  </sheetData>
  <sheetProtection/>
  <mergeCells count="6">
    <mergeCell ref="A1:I1"/>
    <mergeCell ref="A4:B6"/>
    <mergeCell ref="C4:I4"/>
    <mergeCell ref="C5:C6"/>
    <mergeCell ref="D5:F5"/>
    <mergeCell ref="I5:I6"/>
  </mergeCells>
  <printOptions/>
  <pageMargins left="0.7874015748031497" right="0.7874015748031497" top="0.3937007874015748" bottom="0.5905511811023623" header="0.5118110236220472" footer="0"/>
  <pageSetup horizontalDpi="300" verticalDpi="300" orientation="portrait" paperSize="9" r:id="rId1"/>
  <headerFooter alignWithMargins="0">
    <oddFooter>&amp;C&amp;12-18-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50390625" style="266" customWidth="1"/>
    <col min="2" max="2" width="1.625" style="266" customWidth="1"/>
    <col min="3" max="3" width="4.125" style="361" bestFit="1" customWidth="1"/>
    <col min="4" max="10" width="10.25390625" style="266" customWidth="1"/>
    <col min="11" max="16384" width="9.00390625" style="266" customWidth="1"/>
  </cols>
  <sheetData>
    <row r="1" spans="1:10" ht="24" customHeight="1">
      <c r="A1" s="449" t="s">
        <v>48</v>
      </c>
      <c r="B1" s="449"/>
      <c r="C1" s="449"/>
      <c r="D1" s="449"/>
      <c r="E1" s="449"/>
      <c r="F1" s="449"/>
      <c r="G1" s="449"/>
      <c r="H1" s="449"/>
      <c r="I1" s="449"/>
      <c r="J1" s="449"/>
    </row>
    <row r="2" spans="1:10" ht="16.5" customHeight="1">
      <c r="A2" s="279"/>
      <c r="B2" s="279"/>
      <c r="C2" s="282"/>
      <c r="D2" s="279"/>
      <c r="E2" s="279"/>
      <c r="F2" s="279"/>
      <c r="G2" s="279"/>
      <c r="H2" s="279"/>
      <c r="I2" s="279"/>
      <c r="J2" s="279"/>
    </row>
    <row r="3" spans="1:10" ht="24" customHeight="1">
      <c r="A3" s="450" t="s">
        <v>437</v>
      </c>
      <c r="B3" s="451"/>
      <c r="C3" s="452"/>
      <c r="D3" s="443" t="s">
        <v>49</v>
      </c>
      <c r="E3" s="455"/>
      <c r="F3" s="455"/>
      <c r="G3" s="456"/>
      <c r="H3" s="443" t="s">
        <v>50</v>
      </c>
      <c r="I3" s="455"/>
      <c r="J3" s="455"/>
    </row>
    <row r="4" spans="1:10" ht="24" customHeight="1">
      <c r="A4" s="453"/>
      <c r="B4" s="453"/>
      <c r="C4" s="454"/>
      <c r="D4" s="350" t="s">
        <v>51</v>
      </c>
      <c r="E4" s="350" t="s">
        <v>52</v>
      </c>
      <c r="F4" s="350" t="s">
        <v>53</v>
      </c>
      <c r="G4" s="350" t="s">
        <v>54</v>
      </c>
      <c r="H4" s="350" t="s">
        <v>55</v>
      </c>
      <c r="I4" s="350" t="s">
        <v>56</v>
      </c>
      <c r="J4" s="351" t="s">
        <v>54</v>
      </c>
    </row>
    <row r="5" spans="1:10" ht="9" customHeight="1">
      <c r="A5" s="448"/>
      <c r="B5" s="448"/>
      <c r="C5" s="352"/>
      <c r="D5" s="353"/>
      <c r="E5" s="354"/>
      <c r="F5" s="354"/>
      <c r="G5" s="355"/>
      <c r="H5" s="353"/>
      <c r="I5" s="354"/>
      <c r="J5" s="354"/>
    </row>
    <row r="6" spans="1:10" ht="17.25" customHeight="1">
      <c r="A6" s="356" t="s">
        <v>57</v>
      </c>
      <c r="B6" s="356"/>
      <c r="C6" s="357">
        <v>61</v>
      </c>
      <c r="D6" s="358">
        <v>6551</v>
      </c>
      <c r="E6" s="359">
        <v>5762</v>
      </c>
      <c r="F6" s="359">
        <v>-81</v>
      </c>
      <c r="G6" s="360">
        <v>708</v>
      </c>
      <c r="H6" s="358">
        <v>1156</v>
      </c>
      <c r="I6" s="359">
        <v>388</v>
      </c>
      <c r="J6" s="359">
        <v>768</v>
      </c>
    </row>
    <row r="7" spans="1:10" ht="17.25" customHeight="1">
      <c r="A7" s="356"/>
      <c r="B7" s="356"/>
      <c r="C7" s="357">
        <v>62</v>
      </c>
      <c r="D7" s="358">
        <v>6667</v>
      </c>
      <c r="E7" s="359">
        <v>5806</v>
      </c>
      <c r="F7" s="359">
        <v>-9</v>
      </c>
      <c r="G7" s="360">
        <v>852</v>
      </c>
      <c r="H7" s="358">
        <v>1125</v>
      </c>
      <c r="I7" s="359">
        <v>395</v>
      </c>
      <c r="J7" s="359">
        <v>730</v>
      </c>
    </row>
    <row r="8" spans="1:10" ht="17.25" customHeight="1">
      <c r="A8" s="356"/>
      <c r="B8" s="356"/>
      <c r="C8" s="357">
        <v>63</v>
      </c>
      <c r="D8" s="358">
        <v>8077</v>
      </c>
      <c r="E8" s="359">
        <v>5882</v>
      </c>
      <c r="F8" s="359">
        <v>-32</v>
      </c>
      <c r="G8" s="360">
        <v>2163</v>
      </c>
      <c r="H8" s="358">
        <v>1074</v>
      </c>
      <c r="I8" s="359">
        <v>431</v>
      </c>
      <c r="J8" s="359">
        <v>643</v>
      </c>
    </row>
    <row r="9" spans="1:10" ht="17.25" customHeight="1">
      <c r="A9" s="356"/>
      <c r="B9" s="356"/>
      <c r="C9" s="357" t="s">
        <v>46</v>
      </c>
      <c r="D9" s="358">
        <v>7585</v>
      </c>
      <c r="E9" s="359">
        <v>6450</v>
      </c>
      <c r="F9" s="359">
        <v>26</v>
      </c>
      <c r="G9" s="360">
        <v>1161</v>
      </c>
      <c r="H9" s="358">
        <v>1150</v>
      </c>
      <c r="I9" s="359">
        <v>433</v>
      </c>
      <c r="J9" s="359">
        <v>717</v>
      </c>
    </row>
    <row r="10" spans="1:10" ht="17.25" customHeight="1">
      <c r="A10" s="356" t="s">
        <v>58</v>
      </c>
      <c r="B10" s="356"/>
      <c r="C10" s="361">
        <v>2</v>
      </c>
      <c r="D10" s="358">
        <v>7929</v>
      </c>
      <c r="E10" s="359">
        <v>7113</v>
      </c>
      <c r="F10" s="359">
        <v>44</v>
      </c>
      <c r="G10" s="360">
        <v>860</v>
      </c>
      <c r="H10" s="358">
        <v>1083</v>
      </c>
      <c r="I10" s="359">
        <v>456</v>
      </c>
      <c r="J10" s="359">
        <v>627</v>
      </c>
    </row>
    <row r="11" spans="1:10" ht="17.25" customHeight="1">
      <c r="A11" s="356"/>
      <c r="B11" s="356"/>
      <c r="C11" s="357">
        <v>3</v>
      </c>
      <c r="D11" s="358">
        <v>8388</v>
      </c>
      <c r="E11" s="359">
        <v>7411</v>
      </c>
      <c r="F11" s="359">
        <v>41</v>
      </c>
      <c r="G11" s="360">
        <v>1018</v>
      </c>
      <c r="H11" s="358">
        <v>1100</v>
      </c>
      <c r="I11" s="359">
        <v>478</v>
      </c>
      <c r="J11" s="359">
        <v>622</v>
      </c>
    </row>
    <row r="12" spans="2:10" ht="17.25" customHeight="1">
      <c r="B12" s="356"/>
      <c r="C12" s="357">
        <v>4</v>
      </c>
      <c r="D12" s="358">
        <v>8239</v>
      </c>
      <c r="E12" s="359">
        <v>7147</v>
      </c>
      <c r="F12" s="359">
        <v>-9</v>
      </c>
      <c r="G12" s="360">
        <v>1083</v>
      </c>
      <c r="H12" s="358">
        <v>979</v>
      </c>
      <c r="I12" s="359">
        <v>514</v>
      </c>
      <c r="J12" s="359">
        <v>465</v>
      </c>
    </row>
    <row r="13" spans="1:10" ht="17.25" customHeight="1">
      <c r="A13" s="356"/>
      <c r="B13" s="356"/>
      <c r="C13" s="357">
        <v>5</v>
      </c>
      <c r="D13" s="358">
        <v>8214</v>
      </c>
      <c r="E13" s="359">
        <v>7805</v>
      </c>
      <c r="F13" s="359">
        <v>-14</v>
      </c>
      <c r="G13" s="360">
        <v>395</v>
      </c>
      <c r="H13" s="358">
        <v>1066</v>
      </c>
      <c r="I13" s="359">
        <v>468</v>
      </c>
      <c r="J13" s="359">
        <v>598</v>
      </c>
    </row>
    <row r="14" spans="1:10" ht="17.25" customHeight="1">
      <c r="A14" s="356"/>
      <c r="B14" s="356"/>
      <c r="C14" s="357">
        <v>6</v>
      </c>
      <c r="D14" s="358">
        <v>7194</v>
      </c>
      <c r="E14" s="359">
        <v>7760</v>
      </c>
      <c r="F14" s="359">
        <v>29</v>
      </c>
      <c r="G14" s="360">
        <v>-537</v>
      </c>
      <c r="H14" s="358">
        <v>1116</v>
      </c>
      <c r="I14" s="359">
        <v>485</v>
      </c>
      <c r="J14" s="359">
        <v>631</v>
      </c>
    </row>
    <row r="15" spans="1:10" ht="17.25" customHeight="1">
      <c r="A15" s="356"/>
      <c r="B15" s="356"/>
      <c r="C15" s="357">
        <v>7</v>
      </c>
      <c r="D15" s="358">
        <v>7111</v>
      </c>
      <c r="E15" s="359">
        <v>6994</v>
      </c>
      <c r="F15" s="359">
        <v>40</v>
      </c>
      <c r="G15" s="360">
        <v>157</v>
      </c>
      <c r="H15" s="358">
        <v>1023</v>
      </c>
      <c r="I15" s="359">
        <v>494</v>
      </c>
      <c r="J15" s="359">
        <v>529</v>
      </c>
    </row>
    <row r="16" spans="1:10" ht="17.25" customHeight="1">
      <c r="A16" s="356"/>
      <c r="B16" s="356"/>
      <c r="C16" s="357">
        <v>8</v>
      </c>
      <c r="D16" s="358">
        <v>7530</v>
      </c>
      <c r="E16" s="359">
        <v>7501</v>
      </c>
      <c r="F16" s="359">
        <v>51</v>
      </c>
      <c r="G16" s="360">
        <v>80</v>
      </c>
      <c r="H16" s="358">
        <v>1118</v>
      </c>
      <c r="I16" s="359">
        <v>534</v>
      </c>
      <c r="J16" s="359">
        <v>584</v>
      </c>
    </row>
    <row r="17" spans="1:10" ht="17.25" customHeight="1">
      <c r="A17" s="356"/>
      <c r="B17" s="356"/>
      <c r="C17" s="357">
        <v>9</v>
      </c>
      <c r="D17" s="358">
        <v>7343</v>
      </c>
      <c r="E17" s="359">
        <v>6982</v>
      </c>
      <c r="F17" s="359">
        <v>21</v>
      </c>
      <c r="G17" s="360">
        <v>382</v>
      </c>
      <c r="H17" s="358">
        <v>1135</v>
      </c>
      <c r="I17" s="359">
        <v>557</v>
      </c>
      <c r="J17" s="359">
        <v>578</v>
      </c>
    </row>
    <row r="18" spans="1:10" ht="17.25" customHeight="1">
      <c r="A18" s="356"/>
      <c r="B18" s="356"/>
      <c r="C18" s="362">
        <v>10</v>
      </c>
      <c r="D18" s="358">
        <v>7001</v>
      </c>
      <c r="E18" s="359">
        <v>6905</v>
      </c>
      <c r="F18" s="359">
        <v>64</v>
      </c>
      <c r="G18" s="360">
        <v>160</v>
      </c>
      <c r="H18" s="358">
        <v>1052</v>
      </c>
      <c r="I18" s="359">
        <v>575</v>
      </c>
      <c r="J18" s="359">
        <v>477</v>
      </c>
    </row>
    <row r="19" spans="1:10" ht="17.25" customHeight="1">
      <c r="A19" s="356"/>
      <c r="B19" s="356"/>
      <c r="C19" s="362">
        <v>11</v>
      </c>
      <c r="D19" s="358">
        <v>7300</v>
      </c>
      <c r="E19" s="359">
        <v>6580</v>
      </c>
      <c r="F19" s="359">
        <v>31</v>
      </c>
      <c r="G19" s="360">
        <v>751</v>
      </c>
      <c r="H19" s="358">
        <v>1160</v>
      </c>
      <c r="I19" s="359">
        <v>537</v>
      </c>
      <c r="J19" s="359">
        <v>623</v>
      </c>
    </row>
    <row r="20" spans="1:10" ht="17.25" customHeight="1">
      <c r="A20" s="356"/>
      <c r="B20" s="356"/>
      <c r="C20" s="362">
        <v>12</v>
      </c>
      <c r="D20" s="358">
        <v>6953</v>
      </c>
      <c r="E20" s="359">
        <v>6722</v>
      </c>
      <c r="F20" s="359">
        <v>39</v>
      </c>
      <c r="G20" s="360">
        <v>270</v>
      </c>
      <c r="H20" s="358">
        <v>1160</v>
      </c>
      <c r="I20" s="359">
        <v>582</v>
      </c>
      <c r="J20" s="359">
        <v>578</v>
      </c>
    </row>
    <row r="21" spans="1:10" ht="17.25" customHeight="1">
      <c r="A21" s="356"/>
      <c r="C21" s="362">
        <v>13</v>
      </c>
      <c r="D21" s="358">
        <v>7270</v>
      </c>
      <c r="E21" s="359">
        <v>7059</v>
      </c>
      <c r="F21" s="359">
        <v>25</v>
      </c>
      <c r="G21" s="360">
        <v>236</v>
      </c>
      <c r="H21" s="358">
        <v>1131</v>
      </c>
      <c r="I21" s="359">
        <v>528</v>
      </c>
      <c r="J21" s="359">
        <v>603</v>
      </c>
    </row>
    <row r="22" spans="3:10" ht="17.25" customHeight="1">
      <c r="C22" s="362">
        <v>14</v>
      </c>
      <c r="D22" s="358">
        <v>7683</v>
      </c>
      <c r="E22" s="359">
        <v>7060</v>
      </c>
      <c r="F22" s="359">
        <v>29</v>
      </c>
      <c r="G22" s="360">
        <v>652</v>
      </c>
      <c r="H22" s="358">
        <v>1159</v>
      </c>
      <c r="I22" s="359">
        <v>604</v>
      </c>
      <c r="J22" s="359">
        <v>555</v>
      </c>
    </row>
    <row r="23" spans="3:10" ht="17.25" customHeight="1">
      <c r="C23" s="362">
        <v>15</v>
      </c>
      <c r="D23" s="358">
        <v>7068</v>
      </c>
      <c r="E23" s="359">
        <v>6966</v>
      </c>
      <c r="F23" s="359">
        <v>21</v>
      </c>
      <c r="G23" s="360">
        <v>123</v>
      </c>
      <c r="H23" s="358">
        <v>1175</v>
      </c>
      <c r="I23" s="359">
        <v>615</v>
      </c>
      <c r="J23" s="359">
        <v>560</v>
      </c>
    </row>
    <row r="24" spans="3:10" ht="17.25" customHeight="1">
      <c r="C24" s="362">
        <v>16</v>
      </c>
      <c r="D24" s="358">
        <v>7286</v>
      </c>
      <c r="E24" s="359">
        <v>6848</v>
      </c>
      <c r="F24" s="359">
        <v>1</v>
      </c>
      <c r="G24" s="360">
        <v>439</v>
      </c>
      <c r="H24" s="358">
        <v>1176</v>
      </c>
      <c r="I24" s="359">
        <v>647</v>
      </c>
      <c r="J24" s="359">
        <v>529</v>
      </c>
    </row>
    <row r="25" spans="3:10" ht="17.25" customHeight="1">
      <c r="C25" s="362">
        <v>17</v>
      </c>
      <c r="D25" s="358">
        <v>8208</v>
      </c>
      <c r="E25" s="359">
        <v>7222</v>
      </c>
      <c r="F25" s="359">
        <v>-32</v>
      </c>
      <c r="G25" s="360">
        <v>954</v>
      </c>
      <c r="H25" s="358">
        <v>1239</v>
      </c>
      <c r="I25" s="359">
        <v>786</v>
      </c>
      <c r="J25" s="359">
        <v>453</v>
      </c>
    </row>
    <row r="26" spans="3:10" ht="17.25" customHeight="1">
      <c r="C26" s="362">
        <v>18</v>
      </c>
      <c r="D26" s="358">
        <v>8711</v>
      </c>
      <c r="E26" s="359">
        <v>7451</v>
      </c>
      <c r="F26" s="359">
        <v>30</v>
      </c>
      <c r="G26" s="360">
        <v>1290</v>
      </c>
      <c r="H26" s="358">
        <v>1318</v>
      </c>
      <c r="I26" s="359">
        <v>911</v>
      </c>
      <c r="J26" s="359">
        <v>407</v>
      </c>
    </row>
    <row r="27" spans="3:10" ht="17.25" customHeight="1">
      <c r="C27" s="362">
        <v>19</v>
      </c>
      <c r="D27" s="358">
        <v>8359</v>
      </c>
      <c r="E27" s="359">
        <v>7046</v>
      </c>
      <c r="F27" s="359">
        <v>47</v>
      </c>
      <c r="G27" s="360">
        <v>1360</v>
      </c>
      <c r="H27" s="358">
        <v>1334</v>
      </c>
      <c r="I27" s="359">
        <v>878</v>
      </c>
      <c r="J27" s="359">
        <v>456</v>
      </c>
    </row>
    <row r="28" spans="2:10" ht="17.25" customHeight="1">
      <c r="B28" s="300"/>
      <c r="C28" s="362">
        <v>20</v>
      </c>
      <c r="D28" s="358">
        <v>8063</v>
      </c>
      <c r="E28" s="359">
        <v>7290</v>
      </c>
      <c r="F28" s="359">
        <v>81</v>
      </c>
      <c r="G28" s="360">
        <v>854</v>
      </c>
      <c r="H28" s="358">
        <v>1450</v>
      </c>
      <c r="I28" s="359">
        <v>900</v>
      </c>
      <c r="J28" s="359">
        <v>550</v>
      </c>
    </row>
    <row r="29" spans="2:10" ht="17.25" customHeight="1">
      <c r="B29" s="300"/>
      <c r="C29" s="362">
        <v>21</v>
      </c>
      <c r="D29" s="358">
        <v>8117</v>
      </c>
      <c r="E29" s="359">
        <v>7817</v>
      </c>
      <c r="F29" s="359">
        <v>20</v>
      </c>
      <c r="G29" s="360">
        <v>320</v>
      </c>
      <c r="H29" s="358">
        <v>1322</v>
      </c>
      <c r="I29" s="359">
        <v>931</v>
      </c>
      <c r="J29" s="359">
        <v>391</v>
      </c>
    </row>
    <row r="30" spans="2:10" ht="17.25" customHeight="1">
      <c r="B30" s="300"/>
      <c r="C30" s="362">
        <v>22</v>
      </c>
      <c r="D30" s="358">
        <v>8132</v>
      </c>
      <c r="E30" s="359">
        <v>8431</v>
      </c>
      <c r="F30" s="359">
        <v>43</v>
      </c>
      <c r="G30" s="360">
        <v>-256</v>
      </c>
      <c r="H30" s="358">
        <v>1356</v>
      </c>
      <c r="I30" s="359">
        <v>911</v>
      </c>
      <c r="J30" s="359">
        <v>445</v>
      </c>
    </row>
    <row r="31" spans="2:10" ht="17.25" customHeight="1">
      <c r="B31" s="300"/>
      <c r="C31" s="362">
        <v>23</v>
      </c>
      <c r="D31" s="358">
        <v>8670</v>
      </c>
      <c r="E31" s="359">
        <v>8558</v>
      </c>
      <c r="F31" s="359">
        <v>-1</v>
      </c>
      <c r="G31" s="360">
        <v>111</v>
      </c>
      <c r="H31" s="358">
        <v>1354</v>
      </c>
      <c r="I31" s="359">
        <v>1030</v>
      </c>
      <c r="J31" s="359">
        <v>324</v>
      </c>
    </row>
    <row r="32" spans="3:10" ht="15" customHeight="1">
      <c r="C32" s="362"/>
      <c r="D32" s="358"/>
      <c r="E32" s="359"/>
      <c r="F32" s="359"/>
      <c r="G32" s="360"/>
      <c r="H32" s="358"/>
      <c r="I32" s="359"/>
      <c r="J32" s="359"/>
    </row>
    <row r="33" spans="2:10" ht="17.25" customHeight="1">
      <c r="B33" s="279"/>
      <c r="C33" s="362">
        <v>4</v>
      </c>
      <c r="D33" s="363">
        <v>1319</v>
      </c>
      <c r="E33" s="364">
        <v>1154</v>
      </c>
      <c r="F33" s="364">
        <v>4</v>
      </c>
      <c r="G33" s="360">
        <v>169</v>
      </c>
      <c r="H33" s="363">
        <v>100</v>
      </c>
      <c r="I33" s="364">
        <v>82</v>
      </c>
      <c r="J33" s="359">
        <v>18</v>
      </c>
    </row>
    <row r="34" spans="2:10" ht="17.25" customHeight="1">
      <c r="B34" s="279"/>
      <c r="C34" s="362">
        <v>5</v>
      </c>
      <c r="D34" s="363">
        <v>730</v>
      </c>
      <c r="E34" s="364">
        <v>625</v>
      </c>
      <c r="F34" s="364">
        <v>1</v>
      </c>
      <c r="G34" s="360">
        <v>106</v>
      </c>
      <c r="H34" s="363">
        <v>113</v>
      </c>
      <c r="I34" s="364">
        <v>91</v>
      </c>
      <c r="J34" s="359">
        <v>22</v>
      </c>
    </row>
    <row r="35" spans="2:10" ht="17.25" customHeight="1">
      <c r="B35" s="279"/>
      <c r="C35" s="362">
        <v>6</v>
      </c>
      <c r="D35" s="363">
        <v>479</v>
      </c>
      <c r="E35" s="364">
        <v>517</v>
      </c>
      <c r="F35" s="364">
        <v>-2</v>
      </c>
      <c r="G35" s="360">
        <v>-40</v>
      </c>
      <c r="H35" s="363">
        <v>112</v>
      </c>
      <c r="I35" s="364">
        <v>72</v>
      </c>
      <c r="J35" s="359">
        <v>40</v>
      </c>
    </row>
    <row r="36" spans="2:10" ht="17.25" customHeight="1">
      <c r="B36" s="279"/>
      <c r="C36" s="362">
        <v>7</v>
      </c>
      <c r="D36" s="363">
        <v>538</v>
      </c>
      <c r="E36" s="364">
        <v>573</v>
      </c>
      <c r="F36" s="364">
        <v>0</v>
      </c>
      <c r="G36" s="360">
        <v>-35</v>
      </c>
      <c r="H36" s="363">
        <v>124</v>
      </c>
      <c r="I36" s="364">
        <v>71</v>
      </c>
      <c r="J36" s="359">
        <v>53</v>
      </c>
    </row>
    <row r="37" spans="2:10" ht="17.25" customHeight="1">
      <c r="B37" s="279"/>
      <c r="C37" s="362">
        <v>8</v>
      </c>
      <c r="D37" s="363">
        <v>632</v>
      </c>
      <c r="E37" s="364">
        <v>596</v>
      </c>
      <c r="F37" s="364">
        <v>4</v>
      </c>
      <c r="G37" s="360">
        <v>40</v>
      </c>
      <c r="H37" s="363">
        <v>124</v>
      </c>
      <c r="I37" s="364">
        <v>87</v>
      </c>
      <c r="J37" s="359">
        <v>37</v>
      </c>
    </row>
    <row r="38" spans="1:10" ht="17.25" customHeight="1">
      <c r="A38" s="365" t="s">
        <v>533</v>
      </c>
      <c r="B38" s="279"/>
      <c r="C38" s="362">
        <v>9</v>
      </c>
      <c r="D38" s="363">
        <v>836</v>
      </c>
      <c r="E38" s="364">
        <v>833</v>
      </c>
      <c r="F38" s="364">
        <v>5</v>
      </c>
      <c r="G38" s="360">
        <v>8</v>
      </c>
      <c r="H38" s="363">
        <v>123</v>
      </c>
      <c r="I38" s="364">
        <v>61</v>
      </c>
      <c r="J38" s="359">
        <v>62</v>
      </c>
    </row>
    <row r="39" spans="1:10" ht="17.25" customHeight="1">
      <c r="A39" s="356" t="s">
        <v>191</v>
      </c>
      <c r="B39" s="279"/>
      <c r="C39" s="362">
        <v>10</v>
      </c>
      <c r="D39" s="363">
        <v>767</v>
      </c>
      <c r="E39" s="364">
        <v>550</v>
      </c>
      <c r="F39" s="364">
        <v>-1</v>
      </c>
      <c r="G39" s="360">
        <v>216</v>
      </c>
      <c r="H39" s="363">
        <v>128</v>
      </c>
      <c r="I39" s="364">
        <v>93</v>
      </c>
      <c r="J39" s="359">
        <v>35</v>
      </c>
    </row>
    <row r="40" spans="2:10" ht="17.25" customHeight="1">
      <c r="B40" s="279"/>
      <c r="C40" s="362">
        <v>11</v>
      </c>
      <c r="D40" s="363">
        <v>547</v>
      </c>
      <c r="E40" s="364">
        <v>507</v>
      </c>
      <c r="F40" s="364">
        <v>2</v>
      </c>
      <c r="G40" s="360">
        <v>42</v>
      </c>
      <c r="H40" s="363">
        <v>88</v>
      </c>
      <c r="I40" s="364">
        <v>88</v>
      </c>
      <c r="J40" s="359">
        <v>0</v>
      </c>
    </row>
    <row r="41" spans="2:10" ht="17.25" customHeight="1">
      <c r="B41" s="279"/>
      <c r="C41" s="362">
        <v>12</v>
      </c>
      <c r="D41" s="363">
        <v>508</v>
      </c>
      <c r="E41" s="364">
        <v>513</v>
      </c>
      <c r="F41" s="364">
        <v>3</v>
      </c>
      <c r="G41" s="360">
        <v>-2</v>
      </c>
      <c r="H41" s="363">
        <v>98</v>
      </c>
      <c r="I41" s="364">
        <v>88</v>
      </c>
      <c r="J41" s="359">
        <v>10</v>
      </c>
    </row>
    <row r="42" spans="2:10" ht="17.25" customHeight="1">
      <c r="B42" s="279"/>
      <c r="C42" s="362">
        <v>1</v>
      </c>
      <c r="D42" s="363">
        <v>483</v>
      </c>
      <c r="E42" s="364">
        <v>481</v>
      </c>
      <c r="F42" s="364">
        <v>0</v>
      </c>
      <c r="G42" s="360">
        <v>2</v>
      </c>
      <c r="H42" s="363">
        <v>121</v>
      </c>
      <c r="I42" s="364">
        <v>103</v>
      </c>
      <c r="J42" s="359">
        <v>18</v>
      </c>
    </row>
    <row r="43" spans="2:10" ht="17.25" customHeight="1">
      <c r="B43" s="279"/>
      <c r="C43" s="362">
        <v>2</v>
      </c>
      <c r="D43" s="363">
        <v>581</v>
      </c>
      <c r="E43" s="364">
        <v>635</v>
      </c>
      <c r="F43" s="364">
        <v>-17</v>
      </c>
      <c r="G43" s="360">
        <v>-71</v>
      </c>
      <c r="H43" s="363">
        <v>116</v>
      </c>
      <c r="I43" s="364">
        <v>104</v>
      </c>
      <c r="J43" s="359">
        <v>12</v>
      </c>
    </row>
    <row r="44" spans="1:10" ht="17.25" customHeight="1">
      <c r="A44" s="291"/>
      <c r="B44" s="291"/>
      <c r="C44" s="366">
        <v>3</v>
      </c>
      <c r="D44" s="367">
        <v>1250</v>
      </c>
      <c r="E44" s="368">
        <v>1574</v>
      </c>
      <c r="F44" s="368">
        <v>0</v>
      </c>
      <c r="G44" s="369">
        <v>-324</v>
      </c>
      <c r="H44" s="367">
        <v>107</v>
      </c>
      <c r="I44" s="368">
        <v>90</v>
      </c>
      <c r="J44" s="370">
        <v>17</v>
      </c>
    </row>
    <row r="45" spans="1:10" ht="16.5" customHeight="1">
      <c r="A45" s="59" t="s">
        <v>499</v>
      </c>
      <c r="D45" s="371"/>
      <c r="E45" s="371"/>
      <c r="F45" s="371"/>
      <c r="G45" s="371"/>
      <c r="H45" s="371"/>
      <c r="J45" s="35" t="s">
        <v>271</v>
      </c>
    </row>
    <row r="46" spans="4:10" ht="13.5">
      <c r="D46" s="371"/>
      <c r="E46" s="371"/>
      <c r="F46" s="371"/>
      <c r="G46" s="371"/>
      <c r="H46" s="371"/>
      <c r="I46" s="371"/>
      <c r="J46" s="371"/>
    </row>
  </sheetData>
  <sheetProtection/>
  <mergeCells count="5">
    <mergeCell ref="A5:B5"/>
    <mergeCell ref="A1:J1"/>
    <mergeCell ref="A3:C4"/>
    <mergeCell ref="D3:G3"/>
    <mergeCell ref="H3:J3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2"/>
  <headerFooter alignWithMargins="0">
    <oddFooter>&amp;C&amp;12-19-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1" max="1" width="0.875" style="65" customWidth="1"/>
    <col min="2" max="2" width="1.625" style="65" customWidth="1"/>
    <col min="3" max="3" width="14.875" style="65" customWidth="1"/>
    <col min="4" max="4" width="0.875" style="65" customWidth="1"/>
    <col min="5" max="5" width="10.25390625" style="65" customWidth="1"/>
    <col min="6" max="11" width="9.75390625" style="65" customWidth="1"/>
    <col min="12" max="16384" width="9.00390625" style="65" customWidth="1"/>
  </cols>
  <sheetData>
    <row r="1" spans="1:11" ht="24">
      <c r="A1" s="458" t="s">
        <v>268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1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6.5" customHeight="1">
      <c r="A3" s="73" t="s">
        <v>263</v>
      </c>
      <c r="B3" s="73"/>
      <c r="C3" s="73"/>
      <c r="D3" s="73"/>
      <c r="E3" s="73"/>
      <c r="F3" s="73"/>
      <c r="G3" s="73"/>
      <c r="H3" s="73"/>
      <c r="I3" s="73"/>
      <c r="K3" s="335" t="s">
        <v>534</v>
      </c>
    </row>
    <row r="4" spans="1:12" ht="21" customHeight="1">
      <c r="A4" s="74"/>
      <c r="B4" s="459" t="s">
        <v>193</v>
      </c>
      <c r="C4" s="459"/>
      <c r="D4" s="75"/>
      <c r="E4" s="15" t="s">
        <v>190</v>
      </c>
      <c r="F4" s="15" t="s">
        <v>40</v>
      </c>
      <c r="G4" s="15" t="s">
        <v>41</v>
      </c>
      <c r="H4" s="15" t="s">
        <v>264</v>
      </c>
      <c r="I4" s="15" t="s">
        <v>265</v>
      </c>
      <c r="J4" s="15" t="s">
        <v>266</v>
      </c>
      <c r="K4" s="16" t="s">
        <v>194</v>
      </c>
      <c r="L4" s="5"/>
    </row>
    <row r="5" spans="1:12" ht="12" customHeight="1">
      <c r="A5" s="76"/>
      <c r="B5" s="17"/>
      <c r="C5" s="17"/>
      <c r="D5" s="18"/>
      <c r="E5" s="142"/>
      <c r="F5" s="89"/>
      <c r="G5" s="89"/>
      <c r="H5" s="89"/>
      <c r="I5" s="89"/>
      <c r="J5" s="89"/>
      <c r="K5" s="142"/>
      <c r="L5" s="5"/>
    </row>
    <row r="6" spans="1:11" ht="24" customHeight="1">
      <c r="A6" s="77"/>
      <c r="B6" s="457" t="s">
        <v>269</v>
      </c>
      <c r="C6" s="457"/>
      <c r="D6" s="27"/>
      <c r="E6" s="341">
        <v>126801</v>
      </c>
      <c r="F6" s="342">
        <v>64154</v>
      </c>
      <c r="G6" s="342">
        <v>62647</v>
      </c>
      <c r="H6" s="342">
        <v>18336</v>
      </c>
      <c r="I6" s="342">
        <v>85391</v>
      </c>
      <c r="J6" s="342">
        <v>23074</v>
      </c>
      <c r="K6" s="341">
        <v>54688</v>
      </c>
    </row>
    <row r="7" spans="1:11" ht="12" customHeight="1">
      <c r="A7" s="5"/>
      <c r="B7" s="70"/>
      <c r="C7" s="70"/>
      <c r="D7" s="70"/>
      <c r="E7" s="143"/>
      <c r="F7" s="86"/>
      <c r="G7" s="86"/>
      <c r="H7" s="86"/>
      <c r="I7" s="86"/>
      <c r="J7" s="86"/>
      <c r="K7" s="143"/>
    </row>
    <row r="8" spans="1:11" ht="24" customHeight="1">
      <c r="A8" s="77"/>
      <c r="B8" s="457" t="s">
        <v>195</v>
      </c>
      <c r="C8" s="457"/>
      <c r="D8" s="27"/>
      <c r="E8" s="341">
        <v>18954</v>
      </c>
      <c r="F8" s="342">
        <v>9555</v>
      </c>
      <c r="G8" s="342">
        <v>9399</v>
      </c>
      <c r="H8" s="342">
        <v>2473</v>
      </c>
      <c r="I8" s="342">
        <v>13013</v>
      </c>
      <c r="J8" s="342">
        <v>3468</v>
      </c>
      <c r="K8" s="341">
        <v>9075</v>
      </c>
    </row>
    <row r="9" spans="1:11" ht="12" customHeight="1">
      <c r="A9" s="5"/>
      <c r="B9" s="70"/>
      <c r="C9" s="19" t="s">
        <v>65</v>
      </c>
      <c r="D9" s="70"/>
      <c r="E9" s="143">
        <v>55</v>
      </c>
      <c r="F9" s="87">
        <v>37</v>
      </c>
      <c r="G9" s="87">
        <v>18</v>
      </c>
      <c r="H9" s="87">
        <v>5</v>
      </c>
      <c r="I9" s="87">
        <v>31</v>
      </c>
      <c r="J9" s="87">
        <v>19</v>
      </c>
      <c r="K9" s="146">
        <v>18</v>
      </c>
    </row>
    <row r="10" spans="1:11" ht="12" customHeight="1">
      <c r="A10" s="5"/>
      <c r="B10" s="70"/>
      <c r="C10" s="19" t="s">
        <v>68</v>
      </c>
      <c r="D10" s="70"/>
      <c r="E10" s="143">
        <v>377</v>
      </c>
      <c r="F10" s="87">
        <v>187</v>
      </c>
      <c r="G10" s="87">
        <v>190</v>
      </c>
      <c r="H10" s="87">
        <v>38</v>
      </c>
      <c r="I10" s="87">
        <v>232</v>
      </c>
      <c r="J10" s="87">
        <v>107</v>
      </c>
      <c r="K10" s="146">
        <v>168</v>
      </c>
    </row>
    <row r="11" spans="1:11" ht="12" customHeight="1">
      <c r="A11" s="5"/>
      <c r="B11" s="70"/>
      <c r="C11" s="19" t="s">
        <v>71</v>
      </c>
      <c r="D11" s="70"/>
      <c r="E11" s="143">
        <v>560</v>
      </c>
      <c r="F11" s="87">
        <v>284</v>
      </c>
      <c r="G11" s="87">
        <v>276</v>
      </c>
      <c r="H11" s="87">
        <v>50</v>
      </c>
      <c r="I11" s="87">
        <v>337</v>
      </c>
      <c r="J11" s="87">
        <v>173</v>
      </c>
      <c r="K11" s="146">
        <v>269</v>
      </c>
    </row>
    <row r="12" spans="1:11" ht="12" customHeight="1">
      <c r="A12" s="5"/>
      <c r="B12" s="70"/>
      <c r="C12" s="19" t="s">
        <v>74</v>
      </c>
      <c r="D12" s="70"/>
      <c r="E12" s="143">
        <v>214</v>
      </c>
      <c r="F12" s="87">
        <v>105</v>
      </c>
      <c r="G12" s="87">
        <v>109</v>
      </c>
      <c r="H12" s="87">
        <v>26</v>
      </c>
      <c r="I12" s="87">
        <v>126</v>
      </c>
      <c r="J12" s="87">
        <v>62</v>
      </c>
      <c r="K12" s="146">
        <v>89</v>
      </c>
    </row>
    <row r="13" spans="1:11" ht="12" customHeight="1">
      <c r="A13" s="5"/>
      <c r="B13" s="70"/>
      <c r="C13" s="19" t="s">
        <v>77</v>
      </c>
      <c r="D13" s="70"/>
      <c r="E13" s="143">
        <v>67</v>
      </c>
      <c r="F13" s="87">
        <v>31</v>
      </c>
      <c r="G13" s="87">
        <v>36</v>
      </c>
      <c r="H13" s="87">
        <v>4</v>
      </c>
      <c r="I13" s="87">
        <v>41</v>
      </c>
      <c r="J13" s="87">
        <v>22</v>
      </c>
      <c r="K13" s="146">
        <v>20</v>
      </c>
    </row>
    <row r="14" spans="1:11" ht="12" customHeight="1">
      <c r="A14" s="5"/>
      <c r="B14" s="70"/>
      <c r="C14" s="19" t="s">
        <v>80</v>
      </c>
      <c r="D14" s="70"/>
      <c r="E14" s="143">
        <v>1095</v>
      </c>
      <c r="F14" s="87">
        <v>539</v>
      </c>
      <c r="G14" s="87">
        <v>556</v>
      </c>
      <c r="H14" s="87">
        <v>107</v>
      </c>
      <c r="I14" s="87">
        <v>695</v>
      </c>
      <c r="J14" s="87">
        <v>293</v>
      </c>
      <c r="K14" s="146">
        <v>533</v>
      </c>
    </row>
    <row r="15" spans="1:11" ht="12" customHeight="1">
      <c r="A15" s="5"/>
      <c r="B15" s="70"/>
      <c r="C15" s="19" t="s">
        <v>83</v>
      </c>
      <c r="D15" s="70"/>
      <c r="E15" s="143">
        <v>360</v>
      </c>
      <c r="F15" s="87">
        <v>153</v>
      </c>
      <c r="G15" s="87">
        <v>207</v>
      </c>
      <c r="H15" s="87">
        <v>24</v>
      </c>
      <c r="I15" s="87">
        <v>185</v>
      </c>
      <c r="J15" s="87">
        <v>151</v>
      </c>
      <c r="K15" s="146">
        <v>169</v>
      </c>
    </row>
    <row r="16" spans="1:11" ht="12" customHeight="1">
      <c r="A16" s="5"/>
      <c r="B16" s="70"/>
      <c r="C16" s="19" t="s">
        <v>86</v>
      </c>
      <c r="D16" s="70"/>
      <c r="E16" s="143">
        <v>1271</v>
      </c>
      <c r="F16" s="87">
        <v>641</v>
      </c>
      <c r="G16" s="87">
        <v>630</v>
      </c>
      <c r="H16" s="87">
        <v>98</v>
      </c>
      <c r="I16" s="87">
        <v>827</v>
      </c>
      <c r="J16" s="87">
        <v>346</v>
      </c>
      <c r="K16" s="146">
        <v>718</v>
      </c>
    </row>
    <row r="17" spans="1:11" ht="12" customHeight="1">
      <c r="A17" s="5"/>
      <c r="B17" s="70"/>
      <c r="C17" s="19" t="s">
        <v>88</v>
      </c>
      <c r="D17" s="70"/>
      <c r="E17" s="143">
        <v>214</v>
      </c>
      <c r="F17" s="87">
        <v>109</v>
      </c>
      <c r="G17" s="87">
        <v>105</v>
      </c>
      <c r="H17" s="87">
        <v>20</v>
      </c>
      <c r="I17" s="87">
        <v>149</v>
      </c>
      <c r="J17" s="87">
        <v>45</v>
      </c>
      <c r="K17" s="146">
        <v>125</v>
      </c>
    </row>
    <row r="18" spans="1:11" ht="12" customHeight="1">
      <c r="A18" s="5"/>
      <c r="B18" s="70"/>
      <c r="C18" s="19" t="s">
        <v>89</v>
      </c>
      <c r="D18" s="70"/>
      <c r="E18" s="143">
        <v>343</v>
      </c>
      <c r="F18" s="87">
        <v>155</v>
      </c>
      <c r="G18" s="87">
        <v>188</v>
      </c>
      <c r="H18" s="87">
        <v>17</v>
      </c>
      <c r="I18" s="87">
        <v>204</v>
      </c>
      <c r="J18" s="87">
        <v>122</v>
      </c>
      <c r="K18" s="146">
        <v>193</v>
      </c>
    </row>
    <row r="19" spans="1:11" ht="12" customHeight="1">
      <c r="A19" s="5"/>
      <c r="B19" s="70"/>
      <c r="C19" s="19" t="s">
        <v>90</v>
      </c>
      <c r="D19" s="70"/>
      <c r="E19" s="143">
        <v>317</v>
      </c>
      <c r="F19" s="87">
        <v>161</v>
      </c>
      <c r="G19" s="87">
        <v>156</v>
      </c>
      <c r="H19" s="87">
        <v>28</v>
      </c>
      <c r="I19" s="87">
        <v>188</v>
      </c>
      <c r="J19" s="87">
        <v>101</v>
      </c>
      <c r="K19" s="146">
        <v>128</v>
      </c>
    </row>
    <row r="20" spans="1:11" ht="12" customHeight="1">
      <c r="A20" s="5"/>
      <c r="B20" s="70"/>
      <c r="C20" s="19" t="s">
        <v>91</v>
      </c>
      <c r="D20" s="70"/>
      <c r="E20" s="143">
        <v>2585</v>
      </c>
      <c r="F20" s="87">
        <v>1290</v>
      </c>
      <c r="G20" s="87">
        <v>1295</v>
      </c>
      <c r="H20" s="87">
        <v>395</v>
      </c>
      <c r="I20" s="87">
        <v>1668</v>
      </c>
      <c r="J20" s="87">
        <v>522</v>
      </c>
      <c r="K20" s="146">
        <v>1096</v>
      </c>
    </row>
    <row r="21" spans="1:11" ht="12" customHeight="1">
      <c r="A21" s="5"/>
      <c r="B21" s="70"/>
      <c r="C21" s="19" t="s">
        <v>94</v>
      </c>
      <c r="D21" s="70"/>
      <c r="E21" s="143">
        <v>926</v>
      </c>
      <c r="F21" s="87">
        <v>475</v>
      </c>
      <c r="G21" s="87">
        <v>451</v>
      </c>
      <c r="H21" s="87">
        <v>90</v>
      </c>
      <c r="I21" s="87">
        <v>580</v>
      </c>
      <c r="J21" s="87">
        <v>256</v>
      </c>
      <c r="K21" s="146">
        <v>421</v>
      </c>
    </row>
    <row r="22" spans="1:11" ht="12" customHeight="1">
      <c r="A22" s="5"/>
      <c r="B22" s="70"/>
      <c r="C22" s="19" t="s">
        <v>97</v>
      </c>
      <c r="D22" s="70"/>
      <c r="E22" s="143">
        <v>1812</v>
      </c>
      <c r="F22" s="87">
        <v>919</v>
      </c>
      <c r="G22" s="87">
        <v>893</v>
      </c>
      <c r="H22" s="87">
        <v>239</v>
      </c>
      <c r="I22" s="87">
        <v>1314</v>
      </c>
      <c r="J22" s="87">
        <v>259</v>
      </c>
      <c r="K22" s="146">
        <v>898</v>
      </c>
    </row>
    <row r="23" spans="1:11" ht="12" customHeight="1">
      <c r="A23" s="5"/>
      <c r="B23" s="70"/>
      <c r="C23" s="19" t="s">
        <v>100</v>
      </c>
      <c r="D23" s="70"/>
      <c r="E23" s="143">
        <v>2062</v>
      </c>
      <c r="F23" s="87">
        <v>1034</v>
      </c>
      <c r="G23" s="87">
        <v>1028</v>
      </c>
      <c r="H23" s="87">
        <v>331</v>
      </c>
      <c r="I23" s="87">
        <v>1396</v>
      </c>
      <c r="J23" s="87">
        <v>335</v>
      </c>
      <c r="K23" s="146">
        <v>927</v>
      </c>
    </row>
    <row r="24" spans="1:11" ht="12" customHeight="1">
      <c r="A24" s="5"/>
      <c r="B24" s="70"/>
      <c r="C24" s="19" t="s">
        <v>192</v>
      </c>
      <c r="D24" s="70"/>
      <c r="E24" s="143">
        <v>16</v>
      </c>
      <c r="F24" s="87">
        <v>8</v>
      </c>
      <c r="G24" s="87">
        <v>8</v>
      </c>
      <c r="H24" s="87">
        <v>4</v>
      </c>
      <c r="I24" s="87">
        <v>8</v>
      </c>
      <c r="J24" s="87">
        <v>4</v>
      </c>
      <c r="K24" s="146">
        <v>8</v>
      </c>
    </row>
    <row r="25" spans="1:11" ht="12" customHeight="1">
      <c r="A25" s="5"/>
      <c r="B25" s="70"/>
      <c r="C25" s="19" t="s">
        <v>103</v>
      </c>
      <c r="D25" s="70"/>
      <c r="E25" s="143">
        <v>1924</v>
      </c>
      <c r="F25" s="87">
        <v>991</v>
      </c>
      <c r="G25" s="87">
        <v>933</v>
      </c>
      <c r="H25" s="87">
        <v>264</v>
      </c>
      <c r="I25" s="87">
        <v>1442</v>
      </c>
      <c r="J25" s="87">
        <v>218</v>
      </c>
      <c r="K25" s="146">
        <v>982</v>
      </c>
    </row>
    <row r="26" spans="1:11" ht="12" customHeight="1">
      <c r="A26" s="5"/>
      <c r="B26" s="70"/>
      <c r="C26" s="19" t="s">
        <v>197</v>
      </c>
      <c r="D26" s="70"/>
      <c r="E26" s="143">
        <v>448</v>
      </c>
      <c r="F26" s="87">
        <v>220</v>
      </c>
      <c r="G26" s="87">
        <v>228</v>
      </c>
      <c r="H26" s="87">
        <v>51</v>
      </c>
      <c r="I26" s="87">
        <v>347</v>
      </c>
      <c r="J26" s="87">
        <v>50</v>
      </c>
      <c r="K26" s="146">
        <v>266</v>
      </c>
    </row>
    <row r="27" spans="1:11" ht="12" customHeight="1">
      <c r="A27" s="5"/>
      <c r="B27" s="70"/>
      <c r="C27" s="19" t="s">
        <v>108</v>
      </c>
      <c r="D27" s="70"/>
      <c r="E27" s="143">
        <v>448</v>
      </c>
      <c r="F27" s="87">
        <v>221</v>
      </c>
      <c r="G27" s="87">
        <v>227</v>
      </c>
      <c r="H27" s="87">
        <v>34</v>
      </c>
      <c r="I27" s="87">
        <v>342</v>
      </c>
      <c r="J27" s="87">
        <v>72</v>
      </c>
      <c r="K27" s="146">
        <v>261</v>
      </c>
    </row>
    <row r="28" spans="1:11" ht="12" customHeight="1">
      <c r="A28" s="5"/>
      <c r="B28" s="70"/>
      <c r="C28" s="19" t="s">
        <v>111</v>
      </c>
      <c r="D28" s="70"/>
      <c r="E28" s="143">
        <v>385</v>
      </c>
      <c r="F28" s="87">
        <v>187</v>
      </c>
      <c r="G28" s="87">
        <v>198</v>
      </c>
      <c r="H28" s="87">
        <v>26</v>
      </c>
      <c r="I28" s="87">
        <v>295</v>
      </c>
      <c r="J28" s="87">
        <v>64</v>
      </c>
      <c r="K28" s="146">
        <v>239</v>
      </c>
    </row>
    <row r="29" spans="1:11" ht="12" customHeight="1">
      <c r="A29" s="5"/>
      <c r="B29" s="70"/>
      <c r="C29" s="19" t="s">
        <v>114</v>
      </c>
      <c r="D29" s="70"/>
      <c r="E29" s="143">
        <v>859</v>
      </c>
      <c r="F29" s="87">
        <v>427</v>
      </c>
      <c r="G29" s="87">
        <v>432</v>
      </c>
      <c r="H29" s="87">
        <v>113</v>
      </c>
      <c r="I29" s="87">
        <v>667</v>
      </c>
      <c r="J29" s="87">
        <v>79</v>
      </c>
      <c r="K29" s="146">
        <v>352</v>
      </c>
    </row>
    <row r="30" spans="1:11" ht="12" customHeight="1">
      <c r="A30" s="5"/>
      <c r="B30" s="70"/>
      <c r="C30" s="19" t="s">
        <v>117</v>
      </c>
      <c r="D30" s="70"/>
      <c r="E30" s="143">
        <v>1637</v>
      </c>
      <c r="F30" s="87">
        <v>860</v>
      </c>
      <c r="G30" s="87">
        <v>777</v>
      </c>
      <c r="H30" s="87">
        <v>319</v>
      </c>
      <c r="I30" s="87">
        <v>1212</v>
      </c>
      <c r="J30" s="87">
        <v>106</v>
      </c>
      <c r="K30" s="146">
        <v>725</v>
      </c>
    </row>
    <row r="31" spans="1:11" ht="12" customHeight="1">
      <c r="A31" s="5"/>
      <c r="B31" s="70"/>
      <c r="C31" s="19" t="s">
        <v>120</v>
      </c>
      <c r="D31" s="70"/>
      <c r="E31" s="143">
        <v>979</v>
      </c>
      <c r="F31" s="87">
        <v>521</v>
      </c>
      <c r="G31" s="87">
        <v>458</v>
      </c>
      <c r="H31" s="87">
        <v>190</v>
      </c>
      <c r="I31" s="87">
        <v>727</v>
      </c>
      <c r="J31" s="87">
        <v>62</v>
      </c>
      <c r="K31" s="146">
        <v>470</v>
      </c>
    </row>
    <row r="32" spans="1:11" ht="12" customHeight="1">
      <c r="A32" s="5"/>
      <c r="B32" s="70"/>
      <c r="C32" s="19"/>
      <c r="D32" s="70"/>
      <c r="E32" s="143"/>
      <c r="F32" s="86"/>
      <c r="G32" s="86"/>
      <c r="H32" s="86"/>
      <c r="I32" s="86"/>
      <c r="J32" s="86"/>
      <c r="K32" s="143"/>
    </row>
    <row r="33" spans="1:11" ht="24" customHeight="1">
      <c r="A33" s="77"/>
      <c r="B33" s="457" t="s">
        <v>199</v>
      </c>
      <c r="C33" s="457"/>
      <c r="D33" s="27"/>
      <c r="E33" s="341">
        <v>27854</v>
      </c>
      <c r="F33" s="342">
        <v>13991</v>
      </c>
      <c r="G33" s="342">
        <v>13863</v>
      </c>
      <c r="H33" s="342">
        <v>5119</v>
      </c>
      <c r="I33" s="342">
        <v>19084</v>
      </c>
      <c r="J33" s="342">
        <v>3651</v>
      </c>
      <c r="K33" s="341">
        <v>11842</v>
      </c>
    </row>
    <row r="34" spans="1:11" ht="12" customHeight="1">
      <c r="A34" s="5"/>
      <c r="B34" s="70"/>
      <c r="C34" s="19" t="s">
        <v>128</v>
      </c>
      <c r="D34" s="70"/>
      <c r="E34" s="143">
        <v>388</v>
      </c>
      <c r="F34" s="87">
        <v>188</v>
      </c>
      <c r="G34" s="87">
        <v>200</v>
      </c>
      <c r="H34" s="87">
        <v>41</v>
      </c>
      <c r="I34" s="87">
        <v>259</v>
      </c>
      <c r="J34" s="87">
        <v>88</v>
      </c>
      <c r="K34" s="146">
        <v>138</v>
      </c>
    </row>
    <row r="35" spans="1:11" ht="12" customHeight="1">
      <c r="A35" s="5"/>
      <c r="B35" s="70"/>
      <c r="C35" s="19" t="s">
        <v>130</v>
      </c>
      <c r="D35" s="70"/>
      <c r="E35" s="143">
        <v>364</v>
      </c>
      <c r="F35" s="87">
        <v>174</v>
      </c>
      <c r="G35" s="87">
        <v>190</v>
      </c>
      <c r="H35" s="87">
        <v>19</v>
      </c>
      <c r="I35" s="87">
        <v>258</v>
      </c>
      <c r="J35" s="87">
        <v>87</v>
      </c>
      <c r="K35" s="146">
        <v>136</v>
      </c>
    </row>
    <row r="36" spans="1:11" ht="12" customHeight="1">
      <c r="A36" s="5"/>
      <c r="B36" s="70"/>
      <c r="C36" s="19" t="s">
        <v>200</v>
      </c>
      <c r="D36" s="70"/>
      <c r="E36" s="143">
        <v>612</v>
      </c>
      <c r="F36" s="87">
        <v>296</v>
      </c>
      <c r="G36" s="87">
        <v>316</v>
      </c>
      <c r="H36" s="87">
        <v>56</v>
      </c>
      <c r="I36" s="87">
        <v>362</v>
      </c>
      <c r="J36" s="87">
        <v>194</v>
      </c>
      <c r="K36" s="146">
        <v>209</v>
      </c>
    </row>
    <row r="37" spans="1:11" ht="12" customHeight="1">
      <c r="A37" s="5"/>
      <c r="B37" s="70"/>
      <c r="C37" s="19" t="s">
        <v>135</v>
      </c>
      <c r="D37" s="70"/>
      <c r="E37" s="143">
        <v>568</v>
      </c>
      <c r="F37" s="87">
        <v>286</v>
      </c>
      <c r="G37" s="87">
        <v>282</v>
      </c>
      <c r="H37" s="87">
        <v>55</v>
      </c>
      <c r="I37" s="87">
        <v>340</v>
      </c>
      <c r="J37" s="87">
        <v>173</v>
      </c>
      <c r="K37" s="146">
        <v>194</v>
      </c>
    </row>
    <row r="38" spans="1:11" ht="12" customHeight="1">
      <c r="A38" s="5"/>
      <c r="B38" s="70"/>
      <c r="C38" s="19" t="s">
        <v>138</v>
      </c>
      <c r="D38" s="70"/>
      <c r="E38" s="143">
        <v>357</v>
      </c>
      <c r="F38" s="87">
        <v>169</v>
      </c>
      <c r="G38" s="87">
        <v>188</v>
      </c>
      <c r="H38" s="87">
        <v>22</v>
      </c>
      <c r="I38" s="87">
        <v>206</v>
      </c>
      <c r="J38" s="87">
        <v>129</v>
      </c>
      <c r="K38" s="146">
        <v>160</v>
      </c>
    </row>
    <row r="39" spans="1:11" ht="12" customHeight="1">
      <c r="A39" s="5"/>
      <c r="B39" s="70"/>
      <c r="C39" s="19" t="s">
        <v>141</v>
      </c>
      <c r="D39" s="70"/>
      <c r="E39" s="143">
        <v>861</v>
      </c>
      <c r="F39" s="87">
        <v>426</v>
      </c>
      <c r="G39" s="87">
        <v>435</v>
      </c>
      <c r="H39" s="87">
        <v>120</v>
      </c>
      <c r="I39" s="87">
        <v>555</v>
      </c>
      <c r="J39" s="87">
        <v>186</v>
      </c>
      <c r="K39" s="146">
        <v>377</v>
      </c>
    </row>
    <row r="40" spans="1:11" ht="12" customHeight="1">
      <c r="A40" s="5"/>
      <c r="B40" s="70"/>
      <c r="C40" s="19" t="s">
        <v>144</v>
      </c>
      <c r="D40" s="70"/>
      <c r="E40" s="143">
        <v>1680</v>
      </c>
      <c r="F40" s="87">
        <v>848</v>
      </c>
      <c r="G40" s="87">
        <v>832</v>
      </c>
      <c r="H40" s="87">
        <v>342</v>
      </c>
      <c r="I40" s="87">
        <v>1182</v>
      </c>
      <c r="J40" s="87">
        <v>156</v>
      </c>
      <c r="K40" s="146">
        <v>630</v>
      </c>
    </row>
    <row r="41" spans="1:11" ht="12" customHeight="1">
      <c r="A41" s="5"/>
      <c r="B41" s="70"/>
      <c r="C41" s="19" t="s">
        <v>147</v>
      </c>
      <c r="D41" s="70"/>
      <c r="E41" s="143">
        <v>3820</v>
      </c>
      <c r="F41" s="87">
        <v>1849</v>
      </c>
      <c r="G41" s="87">
        <v>1971</v>
      </c>
      <c r="H41" s="87">
        <v>514</v>
      </c>
      <c r="I41" s="87">
        <v>2666</v>
      </c>
      <c r="J41" s="87">
        <v>640</v>
      </c>
      <c r="K41" s="146">
        <v>1795</v>
      </c>
    </row>
    <row r="42" spans="1:11" ht="12" customHeight="1">
      <c r="A42" s="5"/>
      <c r="B42" s="70"/>
      <c r="C42" s="19" t="s">
        <v>150</v>
      </c>
      <c r="D42" s="70"/>
      <c r="E42" s="143">
        <v>6169</v>
      </c>
      <c r="F42" s="87">
        <v>3164</v>
      </c>
      <c r="G42" s="87">
        <v>3005</v>
      </c>
      <c r="H42" s="87">
        <v>1107</v>
      </c>
      <c r="I42" s="87">
        <v>4333</v>
      </c>
      <c r="J42" s="87">
        <v>729</v>
      </c>
      <c r="K42" s="146">
        <v>2730</v>
      </c>
    </row>
    <row r="43" spans="1:11" ht="12" customHeight="1">
      <c r="A43" s="5"/>
      <c r="B43" s="70"/>
      <c r="C43" s="19" t="s">
        <v>153</v>
      </c>
      <c r="D43" s="70"/>
      <c r="E43" s="143">
        <v>559</v>
      </c>
      <c r="F43" s="87">
        <v>277</v>
      </c>
      <c r="G43" s="87">
        <v>282</v>
      </c>
      <c r="H43" s="87">
        <v>85</v>
      </c>
      <c r="I43" s="87">
        <v>343</v>
      </c>
      <c r="J43" s="87">
        <v>131</v>
      </c>
      <c r="K43" s="146">
        <v>246</v>
      </c>
    </row>
    <row r="44" spans="1:11" ht="12" customHeight="1">
      <c r="A44" s="5"/>
      <c r="B44" s="70"/>
      <c r="C44" s="19" t="s">
        <v>155</v>
      </c>
      <c r="D44" s="70"/>
      <c r="E44" s="143">
        <v>126</v>
      </c>
      <c r="F44" s="87">
        <v>60</v>
      </c>
      <c r="G44" s="87">
        <v>66</v>
      </c>
      <c r="H44" s="87">
        <v>15</v>
      </c>
      <c r="I44" s="87">
        <v>72</v>
      </c>
      <c r="J44" s="87">
        <v>39</v>
      </c>
      <c r="K44" s="146">
        <v>51</v>
      </c>
    </row>
    <row r="45" spans="1:11" ht="12" customHeight="1">
      <c r="A45" s="5"/>
      <c r="B45" s="70"/>
      <c r="C45" s="19" t="s">
        <v>158</v>
      </c>
      <c r="D45" s="70"/>
      <c r="E45" s="143">
        <v>485</v>
      </c>
      <c r="F45" s="87">
        <v>250</v>
      </c>
      <c r="G45" s="87">
        <v>235</v>
      </c>
      <c r="H45" s="87">
        <v>46</v>
      </c>
      <c r="I45" s="87">
        <v>302</v>
      </c>
      <c r="J45" s="87">
        <v>137</v>
      </c>
      <c r="K45" s="146">
        <v>228</v>
      </c>
    </row>
    <row r="46" spans="1:11" ht="12" customHeight="1">
      <c r="A46" s="5"/>
      <c r="B46" s="70"/>
      <c r="C46" s="19" t="s">
        <v>160</v>
      </c>
      <c r="D46" s="70"/>
      <c r="E46" s="143">
        <v>638</v>
      </c>
      <c r="F46" s="87">
        <v>318</v>
      </c>
      <c r="G46" s="87">
        <v>320</v>
      </c>
      <c r="H46" s="87">
        <v>66</v>
      </c>
      <c r="I46" s="87">
        <v>414</v>
      </c>
      <c r="J46" s="87">
        <v>158</v>
      </c>
      <c r="K46" s="146">
        <v>286</v>
      </c>
    </row>
    <row r="47" spans="1:11" ht="12" customHeight="1">
      <c r="A47" s="5"/>
      <c r="B47" s="70"/>
      <c r="C47" s="19" t="s">
        <v>163</v>
      </c>
      <c r="D47" s="70"/>
      <c r="E47" s="143">
        <v>795</v>
      </c>
      <c r="F47" s="87">
        <v>388</v>
      </c>
      <c r="G47" s="87">
        <v>407</v>
      </c>
      <c r="H47" s="87">
        <v>51</v>
      </c>
      <c r="I47" s="87">
        <v>582</v>
      </c>
      <c r="J47" s="87">
        <v>162</v>
      </c>
      <c r="K47" s="146">
        <v>296</v>
      </c>
    </row>
    <row r="48" spans="1:11" ht="12" customHeight="1">
      <c r="A48" s="5"/>
      <c r="B48" s="19"/>
      <c r="C48" s="19" t="s">
        <v>201</v>
      </c>
      <c r="D48" s="70"/>
      <c r="E48" s="143">
        <v>991</v>
      </c>
      <c r="F48" s="87">
        <v>473</v>
      </c>
      <c r="G48" s="87">
        <v>518</v>
      </c>
      <c r="H48" s="87">
        <v>167</v>
      </c>
      <c r="I48" s="87">
        <v>705</v>
      </c>
      <c r="J48" s="87">
        <v>119</v>
      </c>
      <c r="K48" s="146">
        <v>389</v>
      </c>
    </row>
    <row r="49" spans="1:11" ht="12" customHeight="1">
      <c r="A49" s="5"/>
      <c r="B49" s="20"/>
      <c r="C49" s="19" t="s">
        <v>202</v>
      </c>
      <c r="D49" s="70"/>
      <c r="E49" s="143">
        <v>1236</v>
      </c>
      <c r="F49" s="87">
        <v>601</v>
      </c>
      <c r="G49" s="87">
        <v>635</v>
      </c>
      <c r="H49" s="87">
        <v>246</v>
      </c>
      <c r="I49" s="87">
        <v>851</v>
      </c>
      <c r="J49" s="87">
        <v>139</v>
      </c>
      <c r="K49" s="146">
        <v>525</v>
      </c>
    </row>
    <row r="50" spans="1:11" ht="12" customHeight="1">
      <c r="A50" s="5"/>
      <c r="B50" s="20"/>
      <c r="C50" s="19" t="s">
        <v>203</v>
      </c>
      <c r="D50" s="70"/>
      <c r="E50" s="143">
        <v>1063</v>
      </c>
      <c r="F50" s="87">
        <v>510</v>
      </c>
      <c r="G50" s="87">
        <v>553</v>
      </c>
      <c r="H50" s="87">
        <v>202</v>
      </c>
      <c r="I50" s="87">
        <v>784</v>
      </c>
      <c r="J50" s="87">
        <v>77</v>
      </c>
      <c r="K50" s="146">
        <v>460</v>
      </c>
    </row>
    <row r="51" spans="1:11" ht="12" customHeight="1">
      <c r="A51" s="5"/>
      <c r="B51" s="20"/>
      <c r="C51" s="19" t="s">
        <v>204</v>
      </c>
      <c r="D51" s="70"/>
      <c r="E51" s="143">
        <v>2765</v>
      </c>
      <c r="F51" s="87">
        <v>1485</v>
      </c>
      <c r="G51" s="87">
        <v>1280</v>
      </c>
      <c r="H51" s="87">
        <v>645</v>
      </c>
      <c r="I51" s="87">
        <v>1975</v>
      </c>
      <c r="J51" s="87">
        <v>145</v>
      </c>
      <c r="K51" s="146">
        <v>1348</v>
      </c>
    </row>
    <row r="52" spans="1:11" ht="12" customHeight="1">
      <c r="A52" s="5"/>
      <c r="B52" s="20"/>
      <c r="C52" s="19" t="s">
        <v>205</v>
      </c>
      <c r="D52" s="70"/>
      <c r="E52" s="143">
        <v>986</v>
      </c>
      <c r="F52" s="87">
        <v>495</v>
      </c>
      <c r="G52" s="87">
        <v>491</v>
      </c>
      <c r="H52" s="87">
        <v>203</v>
      </c>
      <c r="I52" s="87">
        <v>717</v>
      </c>
      <c r="J52" s="87">
        <v>66</v>
      </c>
      <c r="K52" s="146">
        <v>454</v>
      </c>
    </row>
    <row r="53" spans="1:11" ht="12" customHeight="1">
      <c r="A53" s="5"/>
      <c r="B53" s="20"/>
      <c r="C53" s="19" t="s">
        <v>206</v>
      </c>
      <c r="D53" s="70"/>
      <c r="E53" s="143">
        <v>921</v>
      </c>
      <c r="F53" s="87">
        <v>475</v>
      </c>
      <c r="G53" s="87">
        <v>446</v>
      </c>
      <c r="H53" s="87">
        <v>253</v>
      </c>
      <c r="I53" s="87">
        <v>631</v>
      </c>
      <c r="J53" s="87">
        <v>37</v>
      </c>
      <c r="K53" s="146">
        <v>398</v>
      </c>
    </row>
    <row r="54" spans="1:11" ht="12" customHeight="1">
      <c r="A54" s="5"/>
      <c r="B54" s="20"/>
      <c r="C54" s="19" t="s">
        <v>468</v>
      </c>
      <c r="D54" s="70"/>
      <c r="E54" s="143">
        <v>912</v>
      </c>
      <c r="F54" s="87">
        <v>460</v>
      </c>
      <c r="G54" s="87">
        <v>452</v>
      </c>
      <c r="H54" s="87">
        <v>328</v>
      </c>
      <c r="I54" s="87">
        <v>557</v>
      </c>
      <c r="J54" s="87">
        <v>27</v>
      </c>
      <c r="K54" s="146">
        <v>282</v>
      </c>
    </row>
    <row r="55" spans="1:11" ht="12" customHeight="1">
      <c r="A55" s="5"/>
      <c r="B55" s="20"/>
      <c r="C55" s="19" t="s">
        <v>469</v>
      </c>
      <c r="D55" s="70"/>
      <c r="E55" s="143">
        <v>867</v>
      </c>
      <c r="F55" s="87">
        <v>444</v>
      </c>
      <c r="G55" s="87">
        <v>423</v>
      </c>
      <c r="H55" s="87">
        <v>315</v>
      </c>
      <c r="I55" s="87">
        <v>538</v>
      </c>
      <c r="J55" s="87">
        <v>14</v>
      </c>
      <c r="K55" s="146">
        <v>272</v>
      </c>
    </row>
    <row r="56" spans="1:11" ht="12" customHeight="1">
      <c r="A56" s="5"/>
      <c r="B56" s="20"/>
      <c r="C56" s="19" t="s">
        <v>470</v>
      </c>
      <c r="D56" s="70"/>
      <c r="E56" s="143">
        <v>691</v>
      </c>
      <c r="F56" s="87">
        <v>355</v>
      </c>
      <c r="G56" s="87">
        <v>336</v>
      </c>
      <c r="H56" s="87">
        <v>221</v>
      </c>
      <c r="I56" s="87">
        <v>452</v>
      </c>
      <c r="J56" s="87">
        <v>18</v>
      </c>
      <c r="K56" s="146">
        <v>238</v>
      </c>
    </row>
    <row r="57" spans="1:11" ht="12" customHeight="1">
      <c r="A57" s="71"/>
      <c r="B57" s="71"/>
      <c r="C57" s="25"/>
      <c r="D57" s="71"/>
      <c r="E57" s="144"/>
      <c r="F57" s="90"/>
      <c r="G57" s="90"/>
      <c r="H57" s="90"/>
      <c r="I57" s="90"/>
      <c r="J57" s="90"/>
      <c r="K57" s="144"/>
    </row>
    <row r="58" spans="1:11" ht="12.75" customHeight="1">
      <c r="A58" s="5"/>
      <c r="B58" s="5"/>
      <c r="C58" s="5"/>
      <c r="D58" s="5"/>
      <c r="E58" s="3"/>
      <c r="F58" s="3"/>
      <c r="G58" s="3"/>
      <c r="H58" s="3"/>
      <c r="I58" s="3"/>
      <c r="J58" s="3"/>
      <c r="K58" s="3"/>
    </row>
    <row r="59" spans="1:11" ht="12.75" customHeight="1">
      <c r="A59" s="5"/>
      <c r="B59" s="5"/>
      <c r="C59" s="2"/>
      <c r="D59" s="5"/>
      <c r="E59" s="3"/>
      <c r="F59" s="4"/>
      <c r="G59" s="4"/>
      <c r="H59" s="4"/>
      <c r="I59" s="4"/>
      <c r="J59" s="4"/>
      <c r="K59" s="4"/>
    </row>
    <row r="60" spans="1:11" ht="12.75" customHeight="1">
      <c r="A60" s="5"/>
      <c r="B60" s="5"/>
      <c r="C60" s="2"/>
      <c r="D60" s="5"/>
      <c r="E60" s="3"/>
      <c r="F60" s="4"/>
      <c r="G60" s="4"/>
      <c r="H60" s="4"/>
      <c r="I60" s="4"/>
      <c r="J60" s="4"/>
      <c r="K60" s="4"/>
    </row>
    <row r="61" spans="1:11" ht="12.75" customHeight="1">
      <c r="A61" s="5"/>
      <c r="B61" s="5"/>
      <c r="C61" s="2"/>
      <c r="D61" s="5"/>
      <c r="E61" s="3"/>
      <c r="F61" s="4"/>
      <c r="G61" s="4"/>
      <c r="H61" s="4"/>
      <c r="I61" s="4"/>
      <c r="J61" s="4"/>
      <c r="K61" s="4"/>
    </row>
    <row r="62" spans="1:11" ht="12" customHeight="1">
      <c r="A62" s="5"/>
      <c r="B62" s="5"/>
      <c r="C62" s="2"/>
      <c r="D62" s="5"/>
      <c r="E62" s="3"/>
      <c r="F62" s="4"/>
      <c r="G62" s="4"/>
      <c r="H62" s="4"/>
      <c r="I62" s="4"/>
      <c r="J62" s="4"/>
      <c r="K62" s="4"/>
    </row>
    <row r="63" spans="1:11" ht="12.75" customHeight="1">
      <c r="A63" s="5"/>
      <c r="B63" s="5"/>
      <c r="C63" s="2"/>
      <c r="D63" s="5"/>
      <c r="E63" s="3"/>
      <c r="F63" s="4"/>
      <c r="G63" s="4"/>
      <c r="H63" s="4"/>
      <c r="I63" s="4"/>
      <c r="J63" s="4"/>
      <c r="K63" s="4"/>
    </row>
    <row r="64" spans="1:11" ht="12.75" customHeight="1">
      <c r="A64" s="5"/>
      <c r="B64" s="5"/>
      <c r="C64" s="2"/>
      <c r="D64" s="5"/>
      <c r="E64" s="3"/>
      <c r="F64" s="4"/>
      <c r="G64" s="4"/>
      <c r="H64" s="4"/>
      <c r="I64" s="4"/>
      <c r="J64" s="4"/>
      <c r="K64" s="4"/>
    </row>
    <row r="65" spans="1:11" ht="12.75" customHeight="1">
      <c r="A65" s="5"/>
      <c r="B65" s="5"/>
      <c r="C65" s="2"/>
      <c r="D65" s="5"/>
      <c r="E65" s="3"/>
      <c r="F65" s="4"/>
      <c r="G65" s="4"/>
      <c r="H65" s="4"/>
      <c r="I65" s="4"/>
      <c r="J65" s="4"/>
      <c r="K65" s="4"/>
    </row>
    <row r="66" spans="1:11" ht="12.75" customHeight="1">
      <c r="A66" s="5"/>
      <c r="B66" s="5"/>
      <c r="C66" s="2"/>
      <c r="D66" s="5"/>
      <c r="E66" s="3"/>
      <c r="F66" s="4"/>
      <c r="G66" s="4"/>
      <c r="H66" s="4"/>
      <c r="I66" s="4"/>
      <c r="J66" s="4"/>
      <c r="K66" s="4"/>
    </row>
    <row r="67" spans="1:11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</sheetData>
  <sheetProtection/>
  <mergeCells count="5">
    <mergeCell ref="B33:C33"/>
    <mergeCell ref="B8:C8"/>
    <mergeCell ref="A1:K1"/>
    <mergeCell ref="B4:C4"/>
    <mergeCell ref="B6:C6"/>
  </mergeCells>
  <printOptions horizontalCentered="1"/>
  <pageMargins left="0.7874015748031497" right="0.7874015748031497" top="0.3937007874015748" bottom="0.5905511811023623" header="0.5118110236220472" footer="0"/>
  <pageSetup horizontalDpi="600" verticalDpi="600" orientation="portrait" paperSize="9" r:id="rId1"/>
  <headerFooter alignWithMargins="0">
    <oddFooter>&amp;C&amp;12-20-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1" max="1" width="0.875" style="65" customWidth="1"/>
    <col min="2" max="2" width="1.625" style="65" customWidth="1"/>
    <col min="3" max="3" width="14.875" style="65" customWidth="1"/>
    <col min="4" max="4" width="0.875" style="65" customWidth="1"/>
    <col min="5" max="5" width="10.25390625" style="65" customWidth="1"/>
    <col min="6" max="11" width="9.75390625" style="65" customWidth="1"/>
    <col min="12" max="16384" width="9.00390625" style="65" customWidth="1"/>
  </cols>
  <sheetData>
    <row r="1" spans="1:11" ht="16.5" customHeight="1">
      <c r="A1" s="460" t="s">
        <v>435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1:11" ht="9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5"/>
      <c r="B3" s="5"/>
      <c r="C3" s="5"/>
      <c r="D3" s="5"/>
      <c r="E3" s="5"/>
      <c r="F3" s="5"/>
      <c r="G3" s="5"/>
      <c r="H3" s="5"/>
      <c r="I3" s="5"/>
      <c r="K3" s="335" t="s">
        <v>535</v>
      </c>
    </row>
    <row r="4" spans="1:11" ht="21" customHeight="1">
      <c r="A4" s="67"/>
      <c r="B4" s="459" t="s">
        <v>193</v>
      </c>
      <c r="C4" s="459"/>
      <c r="D4" s="78"/>
      <c r="E4" s="21" t="s">
        <v>190</v>
      </c>
      <c r="F4" s="21" t="s">
        <v>40</v>
      </c>
      <c r="G4" s="21" t="s">
        <v>41</v>
      </c>
      <c r="H4" s="15" t="s">
        <v>264</v>
      </c>
      <c r="I4" s="21" t="s">
        <v>265</v>
      </c>
      <c r="J4" s="21" t="s">
        <v>266</v>
      </c>
      <c r="K4" s="22" t="s">
        <v>194</v>
      </c>
    </row>
    <row r="5" spans="1:11" ht="24" customHeight="1">
      <c r="A5" s="71"/>
      <c r="B5" s="463" t="s">
        <v>172</v>
      </c>
      <c r="C5" s="463"/>
      <c r="D5" s="27"/>
      <c r="E5" s="344">
        <v>3401</v>
      </c>
      <c r="F5" s="345">
        <v>1674</v>
      </c>
      <c r="G5" s="345">
        <v>1727</v>
      </c>
      <c r="H5" s="345">
        <v>318</v>
      </c>
      <c r="I5" s="345">
        <v>1981</v>
      </c>
      <c r="J5" s="345">
        <v>1102</v>
      </c>
      <c r="K5" s="344">
        <v>1313</v>
      </c>
    </row>
    <row r="6" spans="1:11" ht="12" customHeight="1">
      <c r="A6" s="72"/>
      <c r="B6" s="70"/>
      <c r="C6" s="19" t="s">
        <v>175</v>
      </c>
      <c r="D6" s="70"/>
      <c r="E6" s="143">
        <v>812</v>
      </c>
      <c r="F6" s="87">
        <v>419</v>
      </c>
      <c r="G6" s="87">
        <v>393</v>
      </c>
      <c r="H6" s="86">
        <v>84</v>
      </c>
      <c r="I6" s="86">
        <v>470</v>
      </c>
      <c r="J6" s="86">
        <v>258</v>
      </c>
      <c r="K6" s="346">
        <v>320</v>
      </c>
    </row>
    <row r="7" spans="1:11" ht="12" customHeight="1">
      <c r="A7" s="5"/>
      <c r="B7" s="70"/>
      <c r="C7" s="19" t="s">
        <v>177</v>
      </c>
      <c r="D7" s="70"/>
      <c r="E7" s="143">
        <v>622</v>
      </c>
      <c r="F7" s="87">
        <v>306</v>
      </c>
      <c r="G7" s="87">
        <v>316</v>
      </c>
      <c r="H7" s="347">
        <v>47</v>
      </c>
      <c r="I7" s="347">
        <v>370</v>
      </c>
      <c r="J7" s="347">
        <v>205</v>
      </c>
      <c r="K7" s="146">
        <v>235</v>
      </c>
    </row>
    <row r="8" spans="1:11" ht="12" customHeight="1">
      <c r="A8" s="72"/>
      <c r="B8" s="70"/>
      <c r="C8" s="19" t="s">
        <v>179</v>
      </c>
      <c r="D8" s="70"/>
      <c r="E8" s="143">
        <v>128</v>
      </c>
      <c r="F8" s="87">
        <v>61</v>
      </c>
      <c r="G8" s="87">
        <v>67</v>
      </c>
      <c r="H8" s="86">
        <v>6</v>
      </c>
      <c r="I8" s="86">
        <v>73</v>
      </c>
      <c r="J8" s="86">
        <v>49</v>
      </c>
      <c r="K8" s="146">
        <v>48</v>
      </c>
    </row>
    <row r="9" spans="1:11" ht="12" customHeight="1">
      <c r="A9" s="72"/>
      <c r="B9" s="70"/>
      <c r="C9" s="19" t="s">
        <v>181</v>
      </c>
      <c r="D9" s="70"/>
      <c r="E9" s="143">
        <v>231</v>
      </c>
      <c r="F9" s="87">
        <v>110</v>
      </c>
      <c r="G9" s="87">
        <v>121</v>
      </c>
      <c r="H9" s="348">
        <v>21</v>
      </c>
      <c r="I9" s="348">
        <v>149</v>
      </c>
      <c r="J9" s="348">
        <v>61</v>
      </c>
      <c r="K9" s="146">
        <v>84</v>
      </c>
    </row>
    <row r="10" spans="1:11" ht="12" customHeight="1">
      <c r="A10" s="5"/>
      <c r="B10" s="70"/>
      <c r="C10" s="19" t="s">
        <v>183</v>
      </c>
      <c r="D10" s="70"/>
      <c r="E10" s="143">
        <v>544</v>
      </c>
      <c r="F10" s="87">
        <v>266</v>
      </c>
      <c r="G10" s="87">
        <v>278</v>
      </c>
      <c r="H10" s="87">
        <v>51</v>
      </c>
      <c r="I10" s="87">
        <v>319</v>
      </c>
      <c r="J10" s="87">
        <v>174</v>
      </c>
      <c r="K10" s="146">
        <v>188</v>
      </c>
    </row>
    <row r="11" spans="1:11" ht="12" customHeight="1">
      <c r="A11" s="5"/>
      <c r="B11" s="70"/>
      <c r="C11" s="19" t="s">
        <v>185</v>
      </c>
      <c r="D11" s="70"/>
      <c r="E11" s="143">
        <v>630</v>
      </c>
      <c r="F11" s="87">
        <v>298</v>
      </c>
      <c r="G11" s="87">
        <v>332</v>
      </c>
      <c r="H11" s="87">
        <v>51</v>
      </c>
      <c r="I11" s="87">
        <v>349</v>
      </c>
      <c r="J11" s="87">
        <v>230</v>
      </c>
      <c r="K11" s="146">
        <v>271</v>
      </c>
    </row>
    <row r="12" spans="1:11" ht="12" customHeight="1">
      <c r="A12" s="5"/>
      <c r="B12" s="70"/>
      <c r="C12" s="19" t="s">
        <v>186</v>
      </c>
      <c r="D12" s="70"/>
      <c r="E12" s="143">
        <v>338</v>
      </c>
      <c r="F12" s="87">
        <v>164</v>
      </c>
      <c r="G12" s="87">
        <v>174</v>
      </c>
      <c r="H12" s="87">
        <v>42</v>
      </c>
      <c r="I12" s="87">
        <v>198</v>
      </c>
      <c r="J12" s="87">
        <v>98</v>
      </c>
      <c r="K12" s="146">
        <v>136</v>
      </c>
    </row>
    <row r="13" spans="1:11" ht="12" customHeight="1">
      <c r="A13" s="5"/>
      <c r="B13" s="70"/>
      <c r="C13" s="19" t="s">
        <v>188</v>
      </c>
      <c r="D13" s="70"/>
      <c r="E13" s="143">
        <v>96</v>
      </c>
      <c r="F13" s="87">
        <v>50</v>
      </c>
      <c r="G13" s="87">
        <v>46</v>
      </c>
      <c r="H13" s="87">
        <v>16</v>
      </c>
      <c r="I13" s="87">
        <v>53</v>
      </c>
      <c r="J13" s="87">
        <v>27</v>
      </c>
      <c r="K13" s="146">
        <v>31</v>
      </c>
    </row>
    <row r="14" spans="1:11" ht="12" customHeight="1">
      <c r="A14" s="5"/>
      <c r="B14" s="23"/>
      <c r="C14" s="23"/>
      <c r="D14" s="70"/>
      <c r="E14" s="145"/>
      <c r="F14" s="91"/>
      <c r="G14" s="91"/>
      <c r="H14" s="87"/>
      <c r="I14" s="87"/>
      <c r="J14" s="87"/>
      <c r="K14" s="151"/>
    </row>
    <row r="15" spans="1:11" ht="24" customHeight="1">
      <c r="A15" s="71"/>
      <c r="B15" s="457" t="s">
        <v>196</v>
      </c>
      <c r="C15" s="457"/>
      <c r="D15" s="27"/>
      <c r="E15" s="341">
        <v>1378</v>
      </c>
      <c r="F15" s="342">
        <v>686</v>
      </c>
      <c r="G15" s="342">
        <v>692</v>
      </c>
      <c r="H15" s="349">
        <v>119</v>
      </c>
      <c r="I15" s="349">
        <v>846</v>
      </c>
      <c r="J15" s="349">
        <v>413</v>
      </c>
      <c r="K15" s="341">
        <v>474</v>
      </c>
    </row>
    <row r="16" spans="1:11" ht="12" customHeight="1">
      <c r="A16" s="5"/>
      <c r="B16" s="70"/>
      <c r="C16" s="19" t="s">
        <v>61</v>
      </c>
      <c r="D16" s="70"/>
      <c r="E16" s="143">
        <v>158</v>
      </c>
      <c r="F16" s="87">
        <v>83</v>
      </c>
      <c r="G16" s="87">
        <v>75</v>
      </c>
      <c r="H16" s="87">
        <v>8</v>
      </c>
      <c r="I16" s="87">
        <v>97</v>
      </c>
      <c r="J16" s="87">
        <v>53</v>
      </c>
      <c r="K16" s="146">
        <v>50</v>
      </c>
    </row>
    <row r="17" spans="1:11" ht="12" customHeight="1">
      <c r="A17" s="5"/>
      <c r="B17" s="70"/>
      <c r="C17" s="19" t="s">
        <v>63</v>
      </c>
      <c r="D17" s="70"/>
      <c r="E17" s="143">
        <v>82</v>
      </c>
      <c r="F17" s="87">
        <v>46</v>
      </c>
      <c r="G17" s="87">
        <v>36</v>
      </c>
      <c r="H17" s="87">
        <v>7</v>
      </c>
      <c r="I17" s="87">
        <v>48</v>
      </c>
      <c r="J17" s="87">
        <v>27</v>
      </c>
      <c r="K17" s="146">
        <v>35</v>
      </c>
    </row>
    <row r="18" spans="1:11" ht="12" customHeight="1">
      <c r="A18" s="5"/>
      <c r="B18" s="70"/>
      <c r="C18" s="19" t="s">
        <v>66</v>
      </c>
      <c r="D18" s="70"/>
      <c r="E18" s="143">
        <v>65</v>
      </c>
      <c r="F18" s="87">
        <v>34</v>
      </c>
      <c r="G18" s="87">
        <v>31</v>
      </c>
      <c r="H18" s="87">
        <v>5</v>
      </c>
      <c r="I18" s="87">
        <v>38</v>
      </c>
      <c r="J18" s="87">
        <v>22</v>
      </c>
      <c r="K18" s="146">
        <v>26</v>
      </c>
    </row>
    <row r="19" spans="1:11" ht="12" customHeight="1">
      <c r="A19" s="5"/>
      <c r="B19" s="70"/>
      <c r="C19" s="19" t="s">
        <v>69</v>
      </c>
      <c r="D19" s="70"/>
      <c r="E19" s="143">
        <v>140</v>
      </c>
      <c r="F19" s="87">
        <v>70</v>
      </c>
      <c r="G19" s="87">
        <v>70</v>
      </c>
      <c r="H19" s="87">
        <v>15</v>
      </c>
      <c r="I19" s="87">
        <v>79</v>
      </c>
      <c r="J19" s="87">
        <v>46</v>
      </c>
      <c r="K19" s="146">
        <v>51</v>
      </c>
    </row>
    <row r="20" spans="1:11" ht="12" customHeight="1">
      <c r="A20" s="5"/>
      <c r="B20" s="70"/>
      <c r="C20" s="19" t="s">
        <v>72</v>
      </c>
      <c r="D20" s="70"/>
      <c r="E20" s="143">
        <v>154</v>
      </c>
      <c r="F20" s="87">
        <v>81</v>
      </c>
      <c r="G20" s="87">
        <v>73</v>
      </c>
      <c r="H20" s="87">
        <v>23</v>
      </c>
      <c r="I20" s="87">
        <v>92</v>
      </c>
      <c r="J20" s="87">
        <v>39</v>
      </c>
      <c r="K20" s="146">
        <v>43</v>
      </c>
    </row>
    <row r="21" spans="1:11" ht="12" customHeight="1">
      <c r="A21" s="5"/>
      <c r="B21" s="70"/>
      <c r="C21" s="19" t="s">
        <v>75</v>
      </c>
      <c r="D21" s="70"/>
      <c r="E21" s="143">
        <v>269</v>
      </c>
      <c r="F21" s="87">
        <v>134</v>
      </c>
      <c r="G21" s="87">
        <v>135</v>
      </c>
      <c r="H21" s="87">
        <v>15</v>
      </c>
      <c r="I21" s="87">
        <v>179</v>
      </c>
      <c r="J21" s="87">
        <v>75</v>
      </c>
      <c r="K21" s="146">
        <v>98</v>
      </c>
    </row>
    <row r="22" spans="1:11" ht="12" customHeight="1">
      <c r="A22" s="5"/>
      <c r="B22" s="70"/>
      <c r="C22" s="19" t="s">
        <v>78</v>
      </c>
      <c r="D22" s="70"/>
      <c r="E22" s="143">
        <v>155</v>
      </c>
      <c r="F22" s="87">
        <v>73</v>
      </c>
      <c r="G22" s="87">
        <v>82</v>
      </c>
      <c r="H22" s="87">
        <v>9</v>
      </c>
      <c r="I22" s="87">
        <v>97</v>
      </c>
      <c r="J22" s="87">
        <v>49</v>
      </c>
      <c r="K22" s="146">
        <v>54</v>
      </c>
    </row>
    <row r="23" spans="1:11" ht="12" customHeight="1">
      <c r="A23" s="5"/>
      <c r="B23" s="70"/>
      <c r="C23" s="19" t="s">
        <v>81</v>
      </c>
      <c r="D23" s="70"/>
      <c r="E23" s="143">
        <v>81</v>
      </c>
      <c r="F23" s="87">
        <v>39</v>
      </c>
      <c r="G23" s="87">
        <v>42</v>
      </c>
      <c r="H23" s="87">
        <v>4</v>
      </c>
      <c r="I23" s="87">
        <v>56</v>
      </c>
      <c r="J23" s="87">
        <v>21</v>
      </c>
      <c r="K23" s="146">
        <v>25</v>
      </c>
    </row>
    <row r="24" spans="1:11" ht="12" customHeight="1">
      <c r="A24" s="5"/>
      <c r="B24" s="70"/>
      <c r="C24" s="19" t="s">
        <v>84</v>
      </c>
      <c r="D24" s="70"/>
      <c r="E24" s="143">
        <v>51</v>
      </c>
      <c r="F24" s="87">
        <v>19</v>
      </c>
      <c r="G24" s="87">
        <v>32</v>
      </c>
      <c r="H24" s="87">
        <v>10</v>
      </c>
      <c r="I24" s="87">
        <v>26</v>
      </c>
      <c r="J24" s="87">
        <v>15</v>
      </c>
      <c r="K24" s="146">
        <v>17</v>
      </c>
    </row>
    <row r="25" spans="1:11" ht="12" customHeight="1">
      <c r="A25" s="5"/>
      <c r="B25" s="70"/>
      <c r="C25" s="19" t="s">
        <v>87</v>
      </c>
      <c r="D25" s="70"/>
      <c r="E25" s="143">
        <v>223</v>
      </c>
      <c r="F25" s="87">
        <v>107</v>
      </c>
      <c r="G25" s="87">
        <v>116</v>
      </c>
      <c r="H25" s="87">
        <v>23</v>
      </c>
      <c r="I25" s="87">
        <v>134</v>
      </c>
      <c r="J25" s="87">
        <v>66</v>
      </c>
      <c r="K25" s="146">
        <v>75</v>
      </c>
    </row>
    <row r="26" spans="1:11" ht="12" customHeight="1">
      <c r="A26" s="5"/>
      <c r="B26" s="23"/>
      <c r="C26" s="23"/>
      <c r="D26" s="70"/>
      <c r="E26" s="145"/>
      <c r="F26" s="91"/>
      <c r="G26" s="91"/>
      <c r="H26" s="87"/>
      <c r="I26" s="87"/>
      <c r="J26" s="87"/>
      <c r="K26" s="145"/>
    </row>
    <row r="27" spans="1:11" ht="24" customHeight="1">
      <c r="A27" s="71"/>
      <c r="B27" s="457" t="s">
        <v>198</v>
      </c>
      <c r="C27" s="457"/>
      <c r="D27" s="27"/>
      <c r="E27" s="341">
        <v>3925</v>
      </c>
      <c r="F27" s="342">
        <v>1941</v>
      </c>
      <c r="G27" s="342">
        <v>1984</v>
      </c>
      <c r="H27" s="349">
        <v>627</v>
      </c>
      <c r="I27" s="349">
        <v>2396</v>
      </c>
      <c r="J27" s="349">
        <v>902</v>
      </c>
      <c r="K27" s="341">
        <v>1423</v>
      </c>
    </row>
    <row r="28" spans="1:11" ht="12" customHeight="1">
      <c r="A28" s="5"/>
      <c r="B28" s="70"/>
      <c r="C28" s="19" t="s">
        <v>92</v>
      </c>
      <c r="D28" s="70"/>
      <c r="E28" s="143">
        <v>302</v>
      </c>
      <c r="F28" s="87">
        <v>153</v>
      </c>
      <c r="G28" s="87">
        <v>149</v>
      </c>
      <c r="H28" s="87">
        <v>24</v>
      </c>
      <c r="I28" s="87">
        <v>184</v>
      </c>
      <c r="J28" s="87">
        <v>94</v>
      </c>
      <c r="K28" s="146">
        <v>102</v>
      </c>
    </row>
    <row r="29" spans="1:11" ht="12" customHeight="1">
      <c r="A29" s="5"/>
      <c r="B29" s="70"/>
      <c r="C29" s="19" t="s">
        <v>95</v>
      </c>
      <c r="D29" s="70"/>
      <c r="E29" s="143">
        <v>448</v>
      </c>
      <c r="F29" s="87">
        <v>210</v>
      </c>
      <c r="G29" s="87">
        <v>238</v>
      </c>
      <c r="H29" s="87">
        <v>27</v>
      </c>
      <c r="I29" s="87">
        <v>259</v>
      </c>
      <c r="J29" s="87">
        <v>162</v>
      </c>
      <c r="K29" s="146">
        <v>168</v>
      </c>
    </row>
    <row r="30" spans="1:11" ht="12" customHeight="1">
      <c r="A30" s="5"/>
      <c r="B30" s="70"/>
      <c r="C30" s="19" t="s">
        <v>98</v>
      </c>
      <c r="D30" s="70"/>
      <c r="E30" s="143">
        <v>169</v>
      </c>
      <c r="F30" s="87">
        <v>78</v>
      </c>
      <c r="G30" s="87">
        <v>91</v>
      </c>
      <c r="H30" s="87">
        <v>15</v>
      </c>
      <c r="I30" s="87">
        <v>109</v>
      </c>
      <c r="J30" s="87">
        <v>45</v>
      </c>
      <c r="K30" s="146">
        <v>60</v>
      </c>
    </row>
    <row r="31" spans="1:11" ht="12" customHeight="1">
      <c r="A31" s="5"/>
      <c r="B31" s="70"/>
      <c r="C31" s="19" t="s">
        <v>101</v>
      </c>
      <c r="D31" s="70"/>
      <c r="E31" s="143">
        <v>187</v>
      </c>
      <c r="F31" s="87">
        <v>96</v>
      </c>
      <c r="G31" s="87">
        <v>91</v>
      </c>
      <c r="H31" s="86">
        <v>23</v>
      </c>
      <c r="I31" s="86">
        <v>109</v>
      </c>
      <c r="J31" s="86">
        <v>55</v>
      </c>
      <c r="K31" s="146">
        <v>69</v>
      </c>
    </row>
    <row r="32" spans="1:11" ht="12" customHeight="1">
      <c r="A32" s="72"/>
      <c r="B32" s="23"/>
      <c r="C32" s="19" t="s">
        <v>104</v>
      </c>
      <c r="D32" s="23"/>
      <c r="E32" s="143">
        <v>149</v>
      </c>
      <c r="F32" s="87">
        <v>71</v>
      </c>
      <c r="G32" s="87">
        <v>78</v>
      </c>
      <c r="H32" s="86">
        <v>16</v>
      </c>
      <c r="I32" s="86">
        <v>91</v>
      </c>
      <c r="J32" s="86">
        <v>42</v>
      </c>
      <c r="K32" s="146">
        <v>43</v>
      </c>
    </row>
    <row r="33" spans="1:11" ht="12" customHeight="1">
      <c r="A33" s="72"/>
      <c r="B33" s="70"/>
      <c r="C33" s="19" t="s">
        <v>106</v>
      </c>
      <c r="D33" s="70"/>
      <c r="E33" s="143">
        <v>87</v>
      </c>
      <c r="F33" s="87">
        <v>39</v>
      </c>
      <c r="G33" s="87">
        <v>48</v>
      </c>
      <c r="H33" s="348">
        <v>5</v>
      </c>
      <c r="I33" s="348">
        <v>50</v>
      </c>
      <c r="J33" s="348">
        <v>32</v>
      </c>
      <c r="K33" s="146">
        <v>37</v>
      </c>
    </row>
    <row r="34" spans="1:11" ht="12" customHeight="1">
      <c r="A34" s="5"/>
      <c r="B34" s="70"/>
      <c r="C34" s="19" t="s">
        <v>109</v>
      </c>
      <c r="D34" s="70"/>
      <c r="E34" s="143">
        <v>204</v>
      </c>
      <c r="F34" s="87">
        <v>105</v>
      </c>
      <c r="G34" s="87">
        <v>99</v>
      </c>
      <c r="H34" s="87">
        <v>19</v>
      </c>
      <c r="I34" s="87">
        <v>118</v>
      </c>
      <c r="J34" s="87">
        <v>67</v>
      </c>
      <c r="K34" s="146">
        <v>75</v>
      </c>
    </row>
    <row r="35" spans="1:11" ht="12" customHeight="1">
      <c r="A35" s="5"/>
      <c r="B35" s="70"/>
      <c r="C35" s="19" t="s">
        <v>112</v>
      </c>
      <c r="D35" s="70"/>
      <c r="E35" s="143">
        <v>264</v>
      </c>
      <c r="F35" s="87">
        <v>125</v>
      </c>
      <c r="G35" s="87">
        <v>139</v>
      </c>
      <c r="H35" s="87">
        <v>19</v>
      </c>
      <c r="I35" s="87">
        <v>144</v>
      </c>
      <c r="J35" s="87">
        <v>101</v>
      </c>
      <c r="K35" s="146">
        <v>112</v>
      </c>
    </row>
    <row r="36" spans="1:11" ht="12" customHeight="1">
      <c r="A36" s="5"/>
      <c r="B36" s="70"/>
      <c r="C36" s="19" t="s">
        <v>115</v>
      </c>
      <c r="D36" s="70"/>
      <c r="E36" s="143">
        <v>304</v>
      </c>
      <c r="F36" s="87">
        <v>148</v>
      </c>
      <c r="G36" s="87">
        <v>156</v>
      </c>
      <c r="H36" s="87">
        <v>19</v>
      </c>
      <c r="I36" s="87">
        <v>188</v>
      </c>
      <c r="J36" s="87">
        <v>97</v>
      </c>
      <c r="K36" s="146">
        <v>111</v>
      </c>
    </row>
    <row r="37" spans="1:11" ht="12" customHeight="1">
      <c r="A37" s="5"/>
      <c r="B37" s="23"/>
      <c r="C37" s="19" t="s">
        <v>118</v>
      </c>
      <c r="D37" s="23"/>
      <c r="E37" s="143">
        <v>256</v>
      </c>
      <c r="F37" s="87">
        <v>128</v>
      </c>
      <c r="G37" s="87">
        <v>128</v>
      </c>
      <c r="H37" s="87">
        <v>30</v>
      </c>
      <c r="I37" s="87">
        <v>147</v>
      </c>
      <c r="J37" s="87">
        <v>79</v>
      </c>
      <c r="K37" s="146">
        <v>88</v>
      </c>
    </row>
    <row r="38" spans="1:11" ht="12" customHeight="1">
      <c r="A38" s="5"/>
      <c r="B38" s="70"/>
      <c r="C38" s="19" t="s">
        <v>121</v>
      </c>
      <c r="D38" s="70"/>
      <c r="E38" s="143">
        <v>87</v>
      </c>
      <c r="F38" s="87">
        <v>39</v>
      </c>
      <c r="G38" s="87">
        <v>48</v>
      </c>
      <c r="H38" s="87">
        <v>9</v>
      </c>
      <c r="I38" s="87">
        <v>49</v>
      </c>
      <c r="J38" s="87">
        <v>29</v>
      </c>
      <c r="K38" s="146">
        <v>29</v>
      </c>
    </row>
    <row r="39" spans="1:11" ht="12" customHeight="1">
      <c r="A39" s="5"/>
      <c r="B39" s="70"/>
      <c r="C39" s="19" t="s">
        <v>123</v>
      </c>
      <c r="D39" s="70"/>
      <c r="E39" s="143">
        <v>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143">
        <v>0</v>
      </c>
    </row>
    <row r="40" spans="1:11" ht="12" customHeight="1">
      <c r="A40" s="5"/>
      <c r="B40" s="70"/>
      <c r="C40" s="19" t="s">
        <v>474</v>
      </c>
      <c r="D40" s="70"/>
      <c r="E40" s="143">
        <v>329</v>
      </c>
      <c r="F40" s="86">
        <v>170</v>
      </c>
      <c r="G40" s="86">
        <v>159</v>
      </c>
      <c r="H40" s="86">
        <v>93</v>
      </c>
      <c r="I40" s="86">
        <v>209</v>
      </c>
      <c r="J40" s="86">
        <v>27</v>
      </c>
      <c r="K40" s="143">
        <v>129</v>
      </c>
    </row>
    <row r="41" spans="1:11" ht="12" customHeight="1">
      <c r="A41" s="5"/>
      <c r="B41" s="70"/>
      <c r="C41" s="19" t="s">
        <v>473</v>
      </c>
      <c r="D41" s="70"/>
      <c r="E41" s="143">
        <v>248</v>
      </c>
      <c r="F41" s="86">
        <v>124</v>
      </c>
      <c r="G41" s="86">
        <v>124</v>
      </c>
      <c r="H41" s="86">
        <v>67</v>
      </c>
      <c r="I41" s="86">
        <v>162</v>
      </c>
      <c r="J41" s="86">
        <v>19</v>
      </c>
      <c r="K41" s="143">
        <v>96</v>
      </c>
    </row>
    <row r="42" spans="1:11" ht="12" customHeight="1">
      <c r="A42" s="5"/>
      <c r="B42" s="70"/>
      <c r="C42" s="19" t="s">
        <v>472</v>
      </c>
      <c r="D42" s="70"/>
      <c r="E42" s="143">
        <v>324</v>
      </c>
      <c r="F42" s="86">
        <v>166</v>
      </c>
      <c r="G42" s="86">
        <v>158</v>
      </c>
      <c r="H42" s="86">
        <v>94</v>
      </c>
      <c r="I42" s="86">
        <v>208</v>
      </c>
      <c r="J42" s="86">
        <v>22</v>
      </c>
      <c r="K42" s="143">
        <v>102</v>
      </c>
    </row>
    <row r="43" spans="1:11" ht="12" customHeight="1">
      <c r="A43" s="5"/>
      <c r="B43" s="70"/>
      <c r="C43" s="19" t="s">
        <v>471</v>
      </c>
      <c r="D43" s="70"/>
      <c r="E43" s="143">
        <v>567</v>
      </c>
      <c r="F43" s="86">
        <v>289</v>
      </c>
      <c r="G43" s="86">
        <v>278</v>
      </c>
      <c r="H43" s="86">
        <v>167</v>
      </c>
      <c r="I43" s="86">
        <v>369</v>
      </c>
      <c r="J43" s="86">
        <v>31</v>
      </c>
      <c r="K43" s="143">
        <v>202</v>
      </c>
    </row>
    <row r="44" spans="1:11" ht="12" customHeight="1">
      <c r="A44" s="5"/>
      <c r="B44" s="70"/>
      <c r="C44" s="19"/>
      <c r="D44" s="70"/>
      <c r="E44" s="143"/>
      <c r="F44" s="86"/>
      <c r="G44" s="86"/>
      <c r="H44" s="87"/>
      <c r="I44" s="87"/>
      <c r="J44" s="87"/>
      <c r="K44" s="143"/>
    </row>
    <row r="45" spans="1:11" ht="24" customHeight="1">
      <c r="A45" s="71"/>
      <c r="B45" s="457" t="s">
        <v>126</v>
      </c>
      <c r="C45" s="457"/>
      <c r="D45" s="27"/>
      <c r="E45" s="341">
        <v>2104</v>
      </c>
      <c r="F45" s="342">
        <v>1013</v>
      </c>
      <c r="G45" s="342">
        <v>1091</v>
      </c>
      <c r="H45" s="349">
        <v>162</v>
      </c>
      <c r="I45" s="349">
        <v>1266</v>
      </c>
      <c r="J45" s="349">
        <v>676</v>
      </c>
      <c r="K45" s="341">
        <v>775</v>
      </c>
    </row>
    <row r="46" spans="1:11" ht="12" customHeight="1">
      <c r="A46" s="5"/>
      <c r="B46" s="70"/>
      <c r="C46" s="19" t="s">
        <v>131</v>
      </c>
      <c r="D46" s="70"/>
      <c r="E46" s="143">
        <v>719</v>
      </c>
      <c r="F46" s="87">
        <v>335</v>
      </c>
      <c r="G46" s="87">
        <v>384</v>
      </c>
      <c r="H46" s="87">
        <v>69</v>
      </c>
      <c r="I46" s="87">
        <v>442</v>
      </c>
      <c r="J46" s="87">
        <v>208</v>
      </c>
      <c r="K46" s="146">
        <v>244</v>
      </c>
    </row>
    <row r="47" spans="1:11" ht="12" customHeight="1">
      <c r="A47" s="5"/>
      <c r="B47" s="70"/>
      <c r="C47" s="19" t="s">
        <v>133</v>
      </c>
      <c r="D47" s="70"/>
      <c r="E47" s="143">
        <v>477</v>
      </c>
      <c r="F47" s="87">
        <v>220</v>
      </c>
      <c r="G47" s="87">
        <v>257</v>
      </c>
      <c r="H47" s="87">
        <v>38</v>
      </c>
      <c r="I47" s="87">
        <v>268</v>
      </c>
      <c r="J47" s="87">
        <v>171</v>
      </c>
      <c r="K47" s="146">
        <v>193</v>
      </c>
    </row>
    <row r="48" spans="1:11" ht="12" customHeight="1">
      <c r="A48" s="5"/>
      <c r="B48" s="70"/>
      <c r="C48" s="19" t="s">
        <v>136</v>
      </c>
      <c r="D48" s="70"/>
      <c r="E48" s="143">
        <v>345</v>
      </c>
      <c r="F48" s="87">
        <v>170</v>
      </c>
      <c r="G48" s="87">
        <v>175</v>
      </c>
      <c r="H48" s="87">
        <v>18</v>
      </c>
      <c r="I48" s="87">
        <v>205</v>
      </c>
      <c r="J48" s="87">
        <v>122</v>
      </c>
      <c r="K48" s="146">
        <v>136</v>
      </c>
    </row>
    <row r="49" spans="1:11" ht="12" customHeight="1">
      <c r="A49" s="5"/>
      <c r="B49" s="70"/>
      <c r="C49" s="19" t="s">
        <v>139</v>
      </c>
      <c r="D49" s="70"/>
      <c r="E49" s="143">
        <v>41</v>
      </c>
      <c r="F49" s="87">
        <v>20</v>
      </c>
      <c r="G49" s="87">
        <v>21</v>
      </c>
      <c r="H49" s="87">
        <v>3</v>
      </c>
      <c r="I49" s="87">
        <v>28</v>
      </c>
      <c r="J49" s="87">
        <v>10</v>
      </c>
      <c r="K49" s="146">
        <v>16</v>
      </c>
    </row>
    <row r="50" spans="1:11" ht="12" customHeight="1">
      <c r="A50" s="5"/>
      <c r="B50" s="70"/>
      <c r="C50" s="19" t="s">
        <v>142</v>
      </c>
      <c r="D50" s="70"/>
      <c r="E50" s="143">
        <v>281</v>
      </c>
      <c r="F50" s="87">
        <v>143</v>
      </c>
      <c r="G50" s="87">
        <v>138</v>
      </c>
      <c r="H50" s="87">
        <v>12</v>
      </c>
      <c r="I50" s="87">
        <v>181</v>
      </c>
      <c r="J50" s="87">
        <v>88</v>
      </c>
      <c r="K50" s="146">
        <v>107</v>
      </c>
    </row>
    <row r="51" spans="1:11" ht="12" customHeight="1">
      <c r="A51" s="5"/>
      <c r="B51" s="70"/>
      <c r="C51" s="19" t="s">
        <v>145</v>
      </c>
      <c r="D51" s="70"/>
      <c r="E51" s="143">
        <v>186</v>
      </c>
      <c r="F51" s="87">
        <v>97</v>
      </c>
      <c r="G51" s="87">
        <v>89</v>
      </c>
      <c r="H51" s="87">
        <v>14</v>
      </c>
      <c r="I51" s="87">
        <v>105</v>
      </c>
      <c r="J51" s="87">
        <v>67</v>
      </c>
      <c r="K51" s="146">
        <v>61</v>
      </c>
    </row>
    <row r="52" spans="1:11" ht="12" customHeight="1">
      <c r="A52" s="5"/>
      <c r="B52" s="70"/>
      <c r="C52" s="19" t="s">
        <v>148</v>
      </c>
      <c r="D52" s="70"/>
      <c r="E52" s="143">
        <v>8</v>
      </c>
      <c r="F52" s="87">
        <v>4</v>
      </c>
      <c r="G52" s="87">
        <v>4</v>
      </c>
      <c r="H52" s="87">
        <v>2</v>
      </c>
      <c r="I52" s="87">
        <v>5</v>
      </c>
      <c r="J52" s="87">
        <v>1</v>
      </c>
      <c r="K52" s="146">
        <v>3</v>
      </c>
    </row>
    <row r="53" spans="1:11" ht="12" customHeight="1">
      <c r="A53" s="5"/>
      <c r="B53" s="70"/>
      <c r="C53" s="19" t="s">
        <v>151</v>
      </c>
      <c r="D53" s="70"/>
      <c r="E53" s="143">
        <v>47</v>
      </c>
      <c r="F53" s="87">
        <v>24</v>
      </c>
      <c r="G53" s="87">
        <v>23</v>
      </c>
      <c r="H53" s="87">
        <v>6</v>
      </c>
      <c r="I53" s="87">
        <v>32</v>
      </c>
      <c r="J53" s="87">
        <v>9</v>
      </c>
      <c r="K53" s="146">
        <v>15</v>
      </c>
    </row>
    <row r="54" spans="1:11" ht="12" customHeight="1">
      <c r="A54" s="71"/>
      <c r="B54" s="461"/>
      <c r="C54" s="461"/>
      <c r="D54" s="71"/>
      <c r="E54" s="144"/>
      <c r="F54" s="92"/>
      <c r="G54" s="92"/>
      <c r="H54" s="92"/>
      <c r="I54" s="92"/>
      <c r="J54" s="92"/>
      <c r="K54" s="152"/>
    </row>
    <row r="55" spans="1:11" ht="12" customHeight="1">
      <c r="A55" s="5"/>
      <c r="B55" s="462"/>
      <c r="C55" s="462"/>
      <c r="D55" s="5"/>
      <c r="E55" s="7"/>
      <c r="F55" s="8"/>
      <c r="G55" s="8"/>
      <c r="H55" s="8"/>
      <c r="I55" s="8"/>
      <c r="J55" s="8"/>
      <c r="K55" s="8"/>
    </row>
  </sheetData>
  <sheetProtection/>
  <mergeCells count="8">
    <mergeCell ref="A1:K1"/>
    <mergeCell ref="B4:C4"/>
    <mergeCell ref="B54:C54"/>
    <mergeCell ref="B55:C55"/>
    <mergeCell ref="B5:C5"/>
    <mergeCell ref="B15:C15"/>
    <mergeCell ref="B45:C45"/>
    <mergeCell ref="B27:C27"/>
  </mergeCells>
  <printOptions horizontalCentered="1"/>
  <pageMargins left="0.7874015748031497" right="0.7874015748031497" top="0.3937007874015748" bottom="0.5905511811023623" header="0.5118110236220472" footer="0"/>
  <pageSetup horizontalDpi="600" verticalDpi="600" orientation="portrait" paperSize="9" r:id="rId1"/>
  <headerFooter alignWithMargins="0">
    <oddFooter>&amp;C&amp;12-21-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1" max="1" width="0.875" style="65" customWidth="1"/>
    <col min="2" max="2" width="1.625" style="65" customWidth="1"/>
    <col min="3" max="3" width="14.875" style="65" customWidth="1"/>
    <col min="4" max="4" width="0.875" style="65" customWidth="1"/>
    <col min="5" max="5" width="10.25390625" style="65" customWidth="1"/>
    <col min="6" max="11" width="9.75390625" style="65" customWidth="1"/>
    <col min="12" max="16384" width="9.00390625" style="65" customWidth="1"/>
  </cols>
  <sheetData>
    <row r="1" spans="1:11" ht="16.5" customHeight="1">
      <c r="A1" s="460" t="s">
        <v>435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1:11" ht="9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5"/>
      <c r="B3" s="5"/>
      <c r="C3" s="5"/>
      <c r="D3" s="5"/>
      <c r="E3" s="5"/>
      <c r="F3" s="5"/>
      <c r="G3" s="5"/>
      <c r="H3" s="5"/>
      <c r="I3" s="5"/>
      <c r="K3" s="335" t="s">
        <v>535</v>
      </c>
    </row>
    <row r="4" spans="1:11" ht="21" customHeight="1">
      <c r="A4" s="67"/>
      <c r="B4" s="464" t="s">
        <v>267</v>
      </c>
      <c r="C4" s="464"/>
      <c r="D4" s="24"/>
      <c r="E4" s="21" t="s">
        <v>190</v>
      </c>
      <c r="F4" s="21" t="s">
        <v>40</v>
      </c>
      <c r="G4" s="21" t="s">
        <v>41</v>
      </c>
      <c r="H4" s="21" t="s">
        <v>264</v>
      </c>
      <c r="I4" s="21" t="s">
        <v>265</v>
      </c>
      <c r="J4" s="21" t="s">
        <v>266</v>
      </c>
      <c r="K4" s="22" t="s">
        <v>194</v>
      </c>
    </row>
    <row r="5" spans="1:11" ht="24" customHeight="1">
      <c r="A5" s="77"/>
      <c r="B5" s="457" t="s">
        <v>156</v>
      </c>
      <c r="C5" s="457"/>
      <c r="D5" s="27"/>
      <c r="E5" s="336">
        <v>17105</v>
      </c>
      <c r="F5" s="337">
        <v>9528</v>
      </c>
      <c r="G5" s="337">
        <v>7577</v>
      </c>
      <c r="H5" s="337">
        <v>2337</v>
      </c>
      <c r="I5" s="337">
        <v>12300</v>
      </c>
      <c r="J5" s="337">
        <v>2468</v>
      </c>
      <c r="K5" s="336">
        <v>8505</v>
      </c>
    </row>
    <row r="6" spans="1:11" ht="12" customHeight="1">
      <c r="A6" s="5"/>
      <c r="B6" s="70"/>
      <c r="C6" s="19" t="s">
        <v>161</v>
      </c>
      <c r="D6" s="70"/>
      <c r="E6" s="143">
        <v>184</v>
      </c>
      <c r="F6" s="87">
        <v>91</v>
      </c>
      <c r="G6" s="87">
        <v>93</v>
      </c>
      <c r="H6" s="87">
        <v>19</v>
      </c>
      <c r="I6" s="87">
        <v>108</v>
      </c>
      <c r="J6" s="87">
        <v>57</v>
      </c>
      <c r="K6" s="146">
        <v>73</v>
      </c>
    </row>
    <row r="7" spans="1:11" ht="12" customHeight="1">
      <c r="A7" s="5"/>
      <c r="B7" s="70"/>
      <c r="C7" s="19" t="s">
        <v>164</v>
      </c>
      <c r="D7" s="70"/>
      <c r="E7" s="143">
        <v>91</v>
      </c>
      <c r="F7" s="87">
        <v>41</v>
      </c>
      <c r="G7" s="87">
        <v>50</v>
      </c>
      <c r="H7" s="87">
        <v>5</v>
      </c>
      <c r="I7" s="87">
        <v>62</v>
      </c>
      <c r="J7" s="87">
        <v>24</v>
      </c>
      <c r="K7" s="146">
        <v>28</v>
      </c>
    </row>
    <row r="8" spans="1:11" ht="12" customHeight="1">
      <c r="A8" s="5"/>
      <c r="B8" s="70"/>
      <c r="C8" s="19" t="s">
        <v>166</v>
      </c>
      <c r="D8" s="70"/>
      <c r="E8" s="143">
        <v>45</v>
      </c>
      <c r="F8" s="87">
        <v>23</v>
      </c>
      <c r="G8" s="87">
        <v>22</v>
      </c>
      <c r="H8" s="87">
        <v>5</v>
      </c>
      <c r="I8" s="87">
        <v>26</v>
      </c>
      <c r="J8" s="87">
        <v>14</v>
      </c>
      <c r="K8" s="146">
        <v>15</v>
      </c>
    </row>
    <row r="9" spans="1:11" ht="12" customHeight="1">
      <c r="A9" s="5"/>
      <c r="B9" s="70"/>
      <c r="C9" s="19" t="s">
        <v>167</v>
      </c>
      <c r="D9" s="70"/>
      <c r="E9" s="143">
        <v>80</v>
      </c>
      <c r="F9" s="87">
        <v>47</v>
      </c>
      <c r="G9" s="87">
        <v>33</v>
      </c>
      <c r="H9" s="87">
        <v>5</v>
      </c>
      <c r="I9" s="87">
        <v>48</v>
      </c>
      <c r="J9" s="87">
        <v>27</v>
      </c>
      <c r="K9" s="146">
        <v>32</v>
      </c>
    </row>
    <row r="10" spans="1:11" ht="12" customHeight="1">
      <c r="A10" s="5"/>
      <c r="B10" s="70"/>
      <c r="C10" s="19" t="s">
        <v>168</v>
      </c>
      <c r="D10" s="70"/>
      <c r="E10" s="143">
        <v>215</v>
      </c>
      <c r="F10" s="87">
        <v>122</v>
      </c>
      <c r="G10" s="87">
        <v>93</v>
      </c>
      <c r="H10" s="87">
        <v>22</v>
      </c>
      <c r="I10" s="87">
        <v>139</v>
      </c>
      <c r="J10" s="87">
        <v>54</v>
      </c>
      <c r="K10" s="146">
        <v>99</v>
      </c>
    </row>
    <row r="11" spans="1:11" ht="12" customHeight="1">
      <c r="A11" s="5"/>
      <c r="B11" s="70"/>
      <c r="C11" s="19" t="s">
        <v>169</v>
      </c>
      <c r="D11" s="70"/>
      <c r="E11" s="143">
        <v>170</v>
      </c>
      <c r="F11" s="87">
        <v>96</v>
      </c>
      <c r="G11" s="87">
        <v>74</v>
      </c>
      <c r="H11" s="87">
        <v>14</v>
      </c>
      <c r="I11" s="87">
        <v>98</v>
      </c>
      <c r="J11" s="87">
        <v>58</v>
      </c>
      <c r="K11" s="146">
        <v>81</v>
      </c>
    </row>
    <row r="12" spans="1:11" ht="12" customHeight="1">
      <c r="A12" s="5"/>
      <c r="B12" s="70"/>
      <c r="C12" s="19" t="s">
        <v>170</v>
      </c>
      <c r="D12" s="70"/>
      <c r="E12" s="143">
        <v>360</v>
      </c>
      <c r="F12" s="87">
        <v>189</v>
      </c>
      <c r="G12" s="87">
        <v>171</v>
      </c>
      <c r="H12" s="87">
        <v>37</v>
      </c>
      <c r="I12" s="87">
        <v>206</v>
      </c>
      <c r="J12" s="87">
        <v>117</v>
      </c>
      <c r="K12" s="146">
        <v>144</v>
      </c>
    </row>
    <row r="13" spans="1:11" ht="12" customHeight="1">
      <c r="A13" s="5"/>
      <c r="B13" s="70"/>
      <c r="C13" s="19" t="s">
        <v>215</v>
      </c>
      <c r="D13" s="70"/>
      <c r="E13" s="143">
        <v>1158</v>
      </c>
      <c r="F13" s="87">
        <v>619</v>
      </c>
      <c r="G13" s="87">
        <v>539</v>
      </c>
      <c r="H13" s="87">
        <v>193</v>
      </c>
      <c r="I13" s="87">
        <v>849</v>
      </c>
      <c r="J13" s="87">
        <v>116</v>
      </c>
      <c r="K13" s="146">
        <v>531</v>
      </c>
    </row>
    <row r="14" spans="1:11" ht="12" customHeight="1">
      <c r="A14" s="5"/>
      <c r="B14" s="70"/>
      <c r="C14" s="19" t="s">
        <v>171</v>
      </c>
      <c r="D14" s="70"/>
      <c r="E14" s="143">
        <v>287</v>
      </c>
      <c r="F14" s="87">
        <v>131</v>
      </c>
      <c r="G14" s="87">
        <v>156</v>
      </c>
      <c r="H14" s="87">
        <v>28</v>
      </c>
      <c r="I14" s="87">
        <v>158</v>
      </c>
      <c r="J14" s="87">
        <v>101</v>
      </c>
      <c r="K14" s="146">
        <v>130</v>
      </c>
    </row>
    <row r="15" spans="1:11" ht="12" customHeight="1">
      <c r="A15" s="5"/>
      <c r="B15" s="70"/>
      <c r="C15" s="19" t="s">
        <v>173</v>
      </c>
      <c r="D15" s="70"/>
      <c r="E15" s="143">
        <v>150</v>
      </c>
      <c r="F15" s="87">
        <v>77</v>
      </c>
      <c r="G15" s="87">
        <v>73</v>
      </c>
      <c r="H15" s="87">
        <v>8</v>
      </c>
      <c r="I15" s="87">
        <v>85</v>
      </c>
      <c r="J15" s="87">
        <v>57</v>
      </c>
      <c r="K15" s="146">
        <v>51</v>
      </c>
    </row>
    <row r="16" spans="1:11" ht="12" customHeight="1">
      <c r="A16" s="5"/>
      <c r="B16" s="70"/>
      <c r="C16" s="19" t="s">
        <v>174</v>
      </c>
      <c r="D16" s="70"/>
      <c r="E16" s="143">
        <v>522</v>
      </c>
      <c r="F16" s="87">
        <v>256</v>
      </c>
      <c r="G16" s="87">
        <v>266</v>
      </c>
      <c r="H16" s="87">
        <v>66</v>
      </c>
      <c r="I16" s="87">
        <v>358</v>
      </c>
      <c r="J16" s="87">
        <v>98</v>
      </c>
      <c r="K16" s="146">
        <v>241</v>
      </c>
    </row>
    <row r="17" spans="1:11" ht="12" customHeight="1">
      <c r="A17" s="5"/>
      <c r="B17" s="70"/>
      <c r="C17" s="19" t="s">
        <v>176</v>
      </c>
      <c r="D17" s="70"/>
      <c r="E17" s="143">
        <v>2060</v>
      </c>
      <c r="F17" s="87">
        <v>1399</v>
      </c>
      <c r="G17" s="87">
        <v>661</v>
      </c>
      <c r="H17" s="87">
        <v>170</v>
      </c>
      <c r="I17" s="87">
        <v>1581</v>
      </c>
      <c r="J17" s="87">
        <v>309</v>
      </c>
      <c r="K17" s="146">
        <v>1380</v>
      </c>
    </row>
    <row r="18" spans="1:11" ht="12" customHeight="1">
      <c r="A18" s="5"/>
      <c r="B18" s="70"/>
      <c r="C18" s="19" t="s">
        <v>178</v>
      </c>
      <c r="D18" s="70"/>
      <c r="E18" s="143">
        <v>2591</v>
      </c>
      <c r="F18" s="87">
        <v>1468</v>
      </c>
      <c r="G18" s="87">
        <v>1123</v>
      </c>
      <c r="H18" s="87">
        <v>354</v>
      </c>
      <c r="I18" s="87">
        <v>1967</v>
      </c>
      <c r="J18" s="87">
        <v>270</v>
      </c>
      <c r="K18" s="146">
        <v>1340</v>
      </c>
    </row>
    <row r="19" spans="1:11" ht="12" customHeight="1">
      <c r="A19" s="5"/>
      <c r="B19" s="70"/>
      <c r="C19" s="19" t="s">
        <v>180</v>
      </c>
      <c r="D19" s="70"/>
      <c r="E19" s="143">
        <v>2708</v>
      </c>
      <c r="F19" s="87">
        <v>1448</v>
      </c>
      <c r="G19" s="87">
        <v>1260</v>
      </c>
      <c r="H19" s="87">
        <v>473</v>
      </c>
      <c r="I19" s="87">
        <v>1940</v>
      </c>
      <c r="J19" s="87">
        <v>295</v>
      </c>
      <c r="K19" s="146">
        <v>1204</v>
      </c>
    </row>
    <row r="20" spans="1:11" ht="12" customHeight="1">
      <c r="A20" s="5"/>
      <c r="B20" s="70"/>
      <c r="C20" s="19" t="s">
        <v>182</v>
      </c>
      <c r="D20" s="70"/>
      <c r="E20" s="143">
        <v>128</v>
      </c>
      <c r="F20" s="87">
        <v>63</v>
      </c>
      <c r="G20" s="87">
        <v>65</v>
      </c>
      <c r="H20" s="87">
        <v>6</v>
      </c>
      <c r="I20" s="87">
        <v>86</v>
      </c>
      <c r="J20" s="87">
        <v>36</v>
      </c>
      <c r="K20" s="146">
        <v>50</v>
      </c>
    </row>
    <row r="21" spans="1:11" ht="12" customHeight="1">
      <c r="A21" s="5"/>
      <c r="B21" s="70"/>
      <c r="C21" s="19" t="s">
        <v>184</v>
      </c>
      <c r="D21" s="70"/>
      <c r="E21" s="143">
        <v>2</v>
      </c>
      <c r="F21" s="87">
        <v>1</v>
      </c>
      <c r="G21" s="87">
        <v>1</v>
      </c>
      <c r="H21" s="87">
        <v>0</v>
      </c>
      <c r="I21" s="87">
        <v>2</v>
      </c>
      <c r="J21" s="87">
        <v>0</v>
      </c>
      <c r="K21" s="146">
        <v>2</v>
      </c>
    </row>
    <row r="22" spans="1:11" ht="12" customHeight="1">
      <c r="A22" s="5"/>
      <c r="B22" s="70"/>
      <c r="C22" s="19" t="s">
        <v>225</v>
      </c>
      <c r="D22" s="70"/>
      <c r="E22" s="143">
        <v>47</v>
      </c>
      <c r="F22" s="87">
        <v>27</v>
      </c>
      <c r="G22" s="87">
        <v>20</v>
      </c>
      <c r="H22" s="87">
        <v>1</v>
      </c>
      <c r="I22" s="87">
        <v>33</v>
      </c>
      <c r="J22" s="87">
        <v>13</v>
      </c>
      <c r="K22" s="146">
        <v>24</v>
      </c>
    </row>
    <row r="23" spans="1:11" ht="12" customHeight="1">
      <c r="A23" s="5"/>
      <c r="B23" s="70"/>
      <c r="C23" s="19" t="s">
        <v>187</v>
      </c>
      <c r="D23" s="70"/>
      <c r="E23" s="143">
        <v>170</v>
      </c>
      <c r="F23" s="87">
        <v>74</v>
      </c>
      <c r="G23" s="87">
        <v>96</v>
      </c>
      <c r="H23" s="87">
        <v>10</v>
      </c>
      <c r="I23" s="87">
        <v>116</v>
      </c>
      <c r="J23" s="87">
        <v>44</v>
      </c>
      <c r="K23" s="146">
        <v>98</v>
      </c>
    </row>
    <row r="24" spans="1:11" ht="12" customHeight="1">
      <c r="A24" s="5"/>
      <c r="B24" s="70"/>
      <c r="C24" s="19" t="s">
        <v>189</v>
      </c>
      <c r="D24" s="70"/>
      <c r="E24" s="143">
        <v>117</v>
      </c>
      <c r="F24" s="87">
        <v>52</v>
      </c>
      <c r="G24" s="87">
        <v>65</v>
      </c>
      <c r="H24" s="87">
        <v>6</v>
      </c>
      <c r="I24" s="87">
        <v>70</v>
      </c>
      <c r="J24" s="87">
        <v>41</v>
      </c>
      <c r="K24" s="146">
        <v>45</v>
      </c>
    </row>
    <row r="25" spans="1:11" ht="12" customHeight="1">
      <c r="A25" s="5"/>
      <c r="B25" s="70"/>
      <c r="C25" s="19" t="s">
        <v>59</v>
      </c>
      <c r="D25" s="70"/>
      <c r="E25" s="143">
        <v>420</v>
      </c>
      <c r="F25" s="87">
        <v>224</v>
      </c>
      <c r="G25" s="87">
        <v>196</v>
      </c>
      <c r="H25" s="87">
        <v>68</v>
      </c>
      <c r="I25" s="87">
        <v>299</v>
      </c>
      <c r="J25" s="87">
        <v>53</v>
      </c>
      <c r="K25" s="146">
        <v>184</v>
      </c>
    </row>
    <row r="26" spans="1:11" ht="12" customHeight="1">
      <c r="A26" s="5"/>
      <c r="B26" s="70"/>
      <c r="C26" s="19" t="s">
        <v>60</v>
      </c>
      <c r="D26" s="70"/>
      <c r="E26" s="143">
        <v>80</v>
      </c>
      <c r="F26" s="87">
        <v>37</v>
      </c>
      <c r="G26" s="87">
        <v>43</v>
      </c>
      <c r="H26" s="87">
        <v>4</v>
      </c>
      <c r="I26" s="87">
        <v>41</v>
      </c>
      <c r="J26" s="87">
        <v>35</v>
      </c>
      <c r="K26" s="146">
        <v>29</v>
      </c>
    </row>
    <row r="27" spans="1:11" ht="12" customHeight="1">
      <c r="A27" s="5"/>
      <c r="B27" s="70"/>
      <c r="C27" s="19" t="s">
        <v>62</v>
      </c>
      <c r="D27" s="70"/>
      <c r="E27" s="143">
        <v>444</v>
      </c>
      <c r="F27" s="87">
        <v>214</v>
      </c>
      <c r="G27" s="87">
        <v>230</v>
      </c>
      <c r="H27" s="87">
        <v>44</v>
      </c>
      <c r="I27" s="87">
        <v>263</v>
      </c>
      <c r="J27" s="87">
        <v>137</v>
      </c>
      <c r="K27" s="146">
        <v>167</v>
      </c>
    </row>
    <row r="28" spans="1:11" ht="12" customHeight="1">
      <c r="A28" s="5"/>
      <c r="B28" s="70"/>
      <c r="C28" s="19" t="s">
        <v>64</v>
      </c>
      <c r="D28" s="70"/>
      <c r="E28" s="143">
        <v>5</v>
      </c>
      <c r="F28" s="87">
        <v>4</v>
      </c>
      <c r="G28" s="87">
        <v>1</v>
      </c>
      <c r="H28" s="87">
        <v>0</v>
      </c>
      <c r="I28" s="87">
        <v>3</v>
      </c>
      <c r="J28" s="87">
        <v>2</v>
      </c>
      <c r="K28" s="146">
        <v>5</v>
      </c>
    </row>
    <row r="29" spans="1:11" ht="12" customHeight="1">
      <c r="A29" s="5"/>
      <c r="B29" s="70"/>
      <c r="C29" s="19" t="s">
        <v>67</v>
      </c>
      <c r="D29" s="70"/>
      <c r="E29" s="143">
        <v>21</v>
      </c>
      <c r="F29" s="87">
        <v>10</v>
      </c>
      <c r="G29" s="87">
        <v>11</v>
      </c>
      <c r="H29" s="87">
        <v>3</v>
      </c>
      <c r="I29" s="87">
        <v>14</v>
      </c>
      <c r="J29" s="87">
        <v>4</v>
      </c>
      <c r="K29" s="146">
        <v>6</v>
      </c>
    </row>
    <row r="30" spans="1:11" ht="12" customHeight="1">
      <c r="A30" s="5"/>
      <c r="B30" s="70"/>
      <c r="C30" s="19" t="s">
        <v>70</v>
      </c>
      <c r="D30" s="70"/>
      <c r="E30" s="146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146">
        <v>0</v>
      </c>
    </row>
    <row r="31" spans="1:11" ht="12" customHeight="1">
      <c r="A31" s="5"/>
      <c r="B31" s="70"/>
      <c r="C31" s="19" t="s">
        <v>73</v>
      </c>
      <c r="D31" s="70"/>
      <c r="E31" s="143">
        <v>2</v>
      </c>
      <c r="F31" s="87">
        <v>2</v>
      </c>
      <c r="G31" s="87">
        <v>0</v>
      </c>
      <c r="H31" s="87">
        <v>0</v>
      </c>
      <c r="I31" s="87">
        <v>2</v>
      </c>
      <c r="J31" s="87">
        <v>0</v>
      </c>
      <c r="K31" s="146">
        <v>2</v>
      </c>
    </row>
    <row r="32" spans="1:11" ht="12" customHeight="1">
      <c r="A32" s="5"/>
      <c r="B32" s="70"/>
      <c r="C32" s="19" t="s">
        <v>76</v>
      </c>
      <c r="D32" s="70"/>
      <c r="E32" s="146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146">
        <v>0</v>
      </c>
    </row>
    <row r="33" spans="1:11" ht="12" customHeight="1">
      <c r="A33" s="5"/>
      <c r="B33" s="70"/>
      <c r="C33" s="19" t="s">
        <v>79</v>
      </c>
      <c r="D33" s="70"/>
      <c r="E33" s="143">
        <v>1018</v>
      </c>
      <c r="F33" s="87">
        <v>666</v>
      </c>
      <c r="G33" s="87">
        <v>352</v>
      </c>
      <c r="H33" s="87">
        <v>119</v>
      </c>
      <c r="I33" s="87">
        <v>828</v>
      </c>
      <c r="J33" s="87">
        <v>71</v>
      </c>
      <c r="K33" s="146">
        <v>674</v>
      </c>
    </row>
    <row r="34" spans="1:11" ht="12" customHeight="1">
      <c r="A34" s="5"/>
      <c r="B34" s="70"/>
      <c r="C34" s="19" t="s">
        <v>82</v>
      </c>
      <c r="D34" s="70"/>
      <c r="E34" s="143">
        <v>1444</v>
      </c>
      <c r="F34" s="87">
        <v>778</v>
      </c>
      <c r="G34" s="87">
        <v>666</v>
      </c>
      <c r="H34" s="87">
        <v>209</v>
      </c>
      <c r="I34" s="87">
        <v>1063</v>
      </c>
      <c r="J34" s="87">
        <v>172</v>
      </c>
      <c r="K34" s="146">
        <v>692</v>
      </c>
    </row>
    <row r="35" spans="1:11" ht="12" customHeight="1">
      <c r="A35" s="5"/>
      <c r="B35" s="70"/>
      <c r="C35" s="19" t="s">
        <v>85</v>
      </c>
      <c r="D35" s="70"/>
      <c r="E35" s="143">
        <v>1987</v>
      </c>
      <c r="F35" s="87">
        <v>1067</v>
      </c>
      <c r="G35" s="87">
        <v>920</v>
      </c>
      <c r="H35" s="87">
        <v>319</v>
      </c>
      <c r="I35" s="87">
        <v>1448</v>
      </c>
      <c r="J35" s="87">
        <v>220</v>
      </c>
      <c r="K35" s="146">
        <v>942</v>
      </c>
    </row>
    <row r="36" spans="1:11" ht="12" customHeight="1">
      <c r="A36" s="5"/>
      <c r="B36" s="70"/>
      <c r="C36" s="19" t="s">
        <v>238</v>
      </c>
      <c r="D36" s="70"/>
      <c r="E36" s="143">
        <v>599</v>
      </c>
      <c r="F36" s="87">
        <v>302</v>
      </c>
      <c r="G36" s="87">
        <v>297</v>
      </c>
      <c r="H36" s="87">
        <v>149</v>
      </c>
      <c r="I36" s="87">
        <v>407</v>
      </c>
      <c r="J36" s="87">
        <v>43</v>
      </c>
      <c r="K36" s="146">
        <v>236</v>
      </c>
    </row>
    <row r="37" spans="1:11" ht="12" customHeight="1">
      <c r="A37" s="5"/>
      <c r="B37" s="70"/>
      <c r="C37" s="19"/>
      <c r="D37" s="70"/>
      <c r="E37" s="143"/>
      <c r="F37" s="87"/>
      <c r="G37" s="87"/>
      <c r="H37" s="87"/>
      <c r="I37" s="87"/>
      <c r="J37" s="87"/>
      <c r="K37" s="146"/>
    </row>
    <row r="38" spans="1:11" ht="24" customHeight="1">
      <c r="A38" s="77"/>
      <c r="B38" s="457" t="s">
        <v>707</v>
      </c>
      <c r="C38" s="457"/>
      <c r="D38" s="27"/>
      <c r="E38" s="341">
        <v>33023</v>
      </c>
      <c r="F38" s="342">
        <v>16037</v>
      </c>
      <c r="G38" s="342">
        <v>16986</v>
      </c>
      <c r="H38" s="343">
        <v>5148</v>
      </c>
      <c r="I38" s="343">
        <v>22484</v>
      </c>
      <c r="J38" s="343">
        <v>5391</v>
      </c>
      <c r="K38" s="341">
        <v>14335</v>
      </c>
    </row>
    <row r="39" spans="1:11" ht="12" customHeight="1">
      <c r="A39" s="5"/>
      <c r="B39" s="70"/>
      <c r="C39" s="19" t="s">
        <v>93</v>
      </c>
      <c r="D39" s="70"/>
      <c r="E39" s="146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146">
        <v>0</v>
      </c>
    </row>
    <row r="40" spans="1:11" ht="12" customHeight="1">
      <c r="A40" s="5"/>
      <c r="B40" s="70"/>
      <c r="C40" s="19" t="s">
        <v>96</v>
      </c>
      <c r="D40" s="70"/>
      <c r="E40" s="146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146">
        <v>0</v>
      </c>
    </row>
    <row r="41" spans="1:11" ht="12" customHeight="1">
      <c r="A41" s="5"/>
      <c r="B41" s="70"/>
      <c r="C41" s="19" t="s">
        <v>99</v>
      </c>
      <c r="D41" s="70"/>
      <c r="E41" s="146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146">
        <v>0</v>
      </c>
    </row>
    <row r="42" spans="1:11" ht="12" customHeight="1">
      <c r="A42" s="5"/>
      <c r="B42" s="70"/>
      <c r="C42" s="19" t="s">
        <v>102</v>
      </c>
      <c r="D42" s="70"/>
      <c r="E42" s="143">
        <v>1244</v>
      </c>
      <c r="F42" s="87">
        <v>619</v>
      </c>
      <c r="G42" s="87">
        <v>625</v>
      </c>
      <c r="H42" s="87">
        <v>156</v>
      </c>
      <c r="I42" s="87">
        <v>740</v>
      </c>
      <c r="J42" s="87">
        <v>348</v>
      </c>
      <c r="K42" s="146">
        <v>482</v>
      </c>
    </row>
    <row r="43" spans="1:11" ht="12" customHeight="1">
      <c r="A43" s="5"/>
      <c r="B43" s="70"/>
      <c r="C43" s="19" t="s">
        <v>105</v>
      </c>
      <c r="D43" s="70"/>
      <c r="E43" s="143">
        <v>2308</v>
      </c>
      <c r="F43" s="87">
        <v>1174</v>
      </c>
      <c r="G43" s="87">
        <v>1134</v>
      </c>
      <c r="H43" s="87">
        <v>296</v>
      </c>
      <c r="I43" s="87">
        <v>1628</v>
      </c>
      <c r="J43" s="87">
        <v>384</v>
      </c>
      <c r="K43" s="146">
        <v>1108</v>
      </c>
    </row>
    <row r="44" spans="1:11" ht="12" customHeight="1">
      <c r="A44" s="5"/>
      <c r="B44" s="70"/>
      <c r="C44" s="19" t="s">
        <v>107</v>
      </c>
      <c r="D44" s="70"/>
      <c r="E44" s="143">
        <v>713</v>
      </c>
      <c r="F44" s="87">
        <v>352</v>
      </c>
      <c r="G44" s="87">
        <v>361</v>
      </c>
      <c r="H44" s="87">
        <v>52</v>
      </c>
      <c r="I44" s="87">
        <v>399</v>
      </c>
      <c r="J44" s="87">
        <v>262</v>
      </c>
      <c r="K44" s="146">
        <v>289</v>
      </c>
    </row>
    <row r="45" spans="1:11" ht="12" customHeight="1">
      <c r="A45" s="5"/>
      <c r="B45" s="70"/>
      <c r="C45" s="19" t="s">
        <v>110</v>
      </c>
      <c r="D45" s="70"/>
      <c r="E45" s="143">
        <v>3008</v>
      </c>
      <c r="F45" s="87">
        <v>1355</v>
      </c>
      <c r="G45" s="87">
        <v>1653</v>
      </c>
      <c r="H45" s="87">
        <v>513</v>
      </c>
      <c r="I45" s="87">
        <v>2315</v>
      </c>
      <c r="J45" s="87">
        <v>180</v>
      </c>
      <c r="K45" s="146">
        <v>1520</v>
      </c>
    </row>
    <row r="46" spans="1:11" ht="12" customHeight="1">
      <c r="A46" s="5"/>
      <c r="B46" s="70"/>
      <c r="C46" s="19" t="s">
        <v>113</v>
      </c>
      <c r="D46" s="70"/>
      <c r="E46" s="143">
        <v>1420</v>
      </c>
      <c r="F46" s="87">
        <v>686</v>
      </c>
      <c r="G46" s="87">
        <v>734</v>
      </c>
      <c r="H46" s="87">
        <v>239</v>
      </c>
      <c r="I46" s="87">
        <v>891</v>
      </c>
      <c r="J46" s="87">
        <v>290</v>
      </c>
      <c r="K46" s="146">
        <v>671</v>
      </c>
    </row>
    <row r="47" spans="1:11" ht="12" customHeight="1">
      <c r="A47" s="5"/>
      <c r="B47" s="70"/>
      <c r="C47" s="19" t="s">
        <v>116</v>
      </c>
      <c r="D47" s="70"/>
      <c r="E47" s="143">
        <v>36</v>
      </c>
      <c r="F47" s="87">
        <v>20</v>
      </c>
      <c r="G47" s="87">
        <v>16</v>
      </c>
      <c r="H47" s="87">
        <v>6</v>
      </c>
      <c r="I47" s="87">
        <v>27</v>
      </c>
      <c r="J47" s="87">
        <v>3</v>
      </c>
      <c r="K47" s="146">
        <v>14</v>
      </c>
    </row>
    <row r="48" spans="1:11" ht="12" customHeight="1">
      <c r="A48" s="5"/>
      <c r="B48" s="70"/>
      <c r="C48" s="19" t="s">
        <v>119</v>
      </c>
      <c r="D48" s="70"/>
      <c r="E48" s="143">
        <v>1451</v>
      </c>
      <c r="F48" s="87">
        <v>739</v>
      </c>
      <c r="G48" s="87">
        <v>712</v>
      </c>
      <c r="H48" s="87">
        <v>176</v>
      </c>
      <c r="I48" s="87">
        <v>913</v>
      </c>
      <c r="J48" s="87">
        <v>362</v>
      </c>
      <c r="K48" s="146">
        <v>731</v>
      </c>
    </row>
    <row r="49" spans="1:11" ht="12" customHeight="1">
      <c r="A49" s="5"/>
      <c r="B49" s="70"/>
      <c r="C49" s="19" t="s">
        <v>122</v>
      </c>
      <c r="D49" s="70"/>
      <c r="E49" s="143">
        <v>1758</v>
      </c>
      <c r="F49" s="87">
        <v>867</v>
      </c>
      <c r="G49" s="87">
        <v>891</v>
      </c>
      <c r="H49" s="87">
        <v>259</v>
      </c>
      <c r="I49" s="87">
        <v>1249</v>
      </c>
      <c r="J49" s="87">
        <v>250</v>
      </c>
      <c r="K49" s="146">
        <v>944</v>
      </c>
    </row>
    <row r="50" spans="1:11" ht="12" customHeight="1">
      <c r="A50" s="5"/>
      <c r="B50" s="70"/>
      <c r="C50" s="19" t="s">
        <v>124</v>
      </c>
      <c r="D50" s="70"/>
      <c r="E50" s="143">
        <v>1618</v>
      </c>
      <c r="F50" s="87">
        <v>792</v>
      </c>
      <c r="G50" s="87">
        <v>826</v>
      </c>
      <c r="H50" s="87">
        <v>470</v>
      </c>
      <c r="I50" s="87">
        <v>1078</v>
      </c>
      <c r="J50" s="87">
        <v>70</v>
      </c>
      <c r="K50" s="146">
        <v>553</v>
      </c>
    </row>
    <row r="51" spans="1:11" ht="12" customHeight="1">
      <c r="A51" s="5"/>
      <c r="B51" s="70"/>
      <c r="C51" s="19" t="s">
        <v>125</v>
      </c>
      <c r="D51" s="70"/>
      <c r="E51" s="143">
        <v>1416</v>
      </c>
      <c r="F51" s="87">
        <v>688</v>
      </c>
      <c r="G51" s="87">
        <v>728</v>
      </c>
      <c r="H51" s="87">
        <v>147</v>
      </c>
      <c r="I51" s="87">
        <v>818</v>
      </c>
      <c r="J51" s="87">
        <v>451</v>
      </c>
      <c r="K51" s="146">
        <v>616</v>
      </c>
    </row>
    <row r="52" spans="1:11" ht="12" customHeight="1">
      <c r="A52" s="5"/>
      <c r="B52" s="70"/>
      <c r="C52" s="19" t="s">
        <v>127</v>
      </c>
      <c r="D52" s="70"/>
      <c r="E52" s="143">
        <v>1306</v>
      </c>
      <c r="F52" s="87">
        <v>564</v>
      </c>
      <c r="G52" s="87">
        <v>742</v>
      </c>
      <c r="H52" s="87">
        <v>228</v>
      </c>
      <c r="I52" s="87">
        <v>813</v>
      </c>
      <c r="J52" s="87">
        <v>265</v>
      </c>
      <c r="K52" s="146">
        <v>566</v>
      </c>
    </row>
    <row r="53" spans="1:11" ht="12" customHeight="1">
      <c r="A53" s="5"/>
      <c r="B53" s="70"/>
      <c r="C53" s="19" t="s">
        <v>129</v>
      </c>
      <c r="D53" s="70"/>
      <c r="E53" s="143">
        <v>1926</v>
      </c>
      <c r="F53" s="87">
        <v>988</v>
      </c>
      <c r="G53" s="87">
        <v>938</v>
      </c>
      <c r="H53" s="87">
        <v>340</v>
      </c>
      <c r="I53" s="87">
        <v>1387</v>
      </c>
      <c r="J53" s="87">
        <v>199</v>
      </c>
      <c r="K53" s="146">
        <v>953</v>
      </c>
    </row>
    <row r="54" spans="1:11" ht="12" customHeight="1">
      <c r="A54" s="5"/>
      <c r="B54" s="70"/>
      <c r="C54" s="19" t="s">
        <v>132</v>
      </c>
      <c r="D54" s="70"/>
      <c r="E54" s="143">
        <v>981</v>
      </c>
      <c r="F54" s="87">
        <v>491</v>
      </c>
      <c r="G54" s="87">
        <v>490</v>
      </c>
      <c r="H54" s="87">
        <v>235</v>
      </c>
      <c r="I54" s="87">
        <v>593</v>
      </c>
      <c r="J54" s="87">
        <v>153</v>
      </c>
      <c r="K54" s="146">
        <v>328</v>
      </c>
    </row>
    <row r="55" spans="1:11" ht="12" customHeight="1">
      <c r="A55" s="5"/>
      <c r="B55" s="70"/>
      <c r="C55" s="19" t="s">
        <v>134</v>
      </c>
      <c r="D55" s="70"/>
      <c r="E55" s="143">
        <v>1191</v>
      </c>
      <c r="F55" s="87">
        <v>577</v>
      </c>
      <c r="G55" s="87">
        <v>614</v>
      </c>
      <c r="H55" s="87">
        <v>231</v>
      </c>
      <c r="I55" s="87">
        <v>747</v>
      </c>
      <c r="J55" s="87">
        <v>213</v>
      </c>
      <c r="K55" s="146">
        <v>417</v>
      </c>
    </row>
    <row r="56" spans="1:11" ht="12" customHeight="1">
      <c r="A56" s="5"/>
      <c r="B56" s="70"/>
      <c r="C56" s="19" t="s">
        <v>137</v>
      </c>
      <c r="D56" s="70"/>
      <c r="E56" s="143">
        <v>705</v>
      </c>
      <c r="F56" s="87">
        <v>293</v>
      </c>
      <c r="G56" s="87">
        <v>412</v>
      </c>
      <c r="H56" s="87">
        <v>139</v>
      </c>
      <c r="I56" s="87">
        <v>484</v>
      </c>
      <c r="J56" s="87">
        <v>82</v>
      </c>
      <c r="K56" s="146">
        <v>351</v>
      </c>
    </row>
    <row r="57" spans="1:11" ht="12" customHeight="1">
      <c r="A57" s="5"/>
      <c r="B57" s="70"/>
      <c r="C57" s="19" t="s">
        <v>140</v>
      </c>
      <c r="D57" s="70"/>
      <c r="E57" s="143">
        <v>914</v>
      </c>
      <c r="F57" s="87">
        <v>438</v>
      </c>
      <c r="G57" s="87">
        <v>476</v>
      </c>
      <c r="H57" s="87">
        <v>91</v>
      </c>
      <c r="I57" s="87">
        <v>554</v>
      </c>
      <c r="J57" s="87">
        <v>269</v>
      </c>
      <c r="K57" s="146">
        <v>365</v>
      </c>
    </row>
    <row r="58" spans="1:11" ht="12" customHeight="1">
      <c r="A58" s="5"/>
      <c r="B58" s="70"/>
      <c r="C58" s="19" t="s">
        <v>143</v>
      </c>
      <c r="D58" s="70"/>
      <c r="E58" s="143">
        <v>873</v>
      </c>
      <c r="F58" s="87">
        <v>419</v>
      </c>
      <c r="G58" s="87">
        <v>454</v>
      </c>
      <c r="H58" s="87">
        <v>61</v>
      </c>
      <c r="I58" s="87">
        <v>665</v>
      </c>
      <c r="J58" s="87">
        <v>147</v>
      </c>
      <c r="K58" s="146">
        <v>319</v>
      </c>
    </row>
    <row r="59" spans="1:11" ht="12" customHeight="1">
      <c r="A59" s="5"/>
      <c r="B59" s="70"/>
      <c r="C59" s="19" t="s">
        <v>146</v>
      </c>
      <c r="D59" s="70"/>
      <c r="E59" s="143">
        <v>1328</v>
      </c>
      <c r="F59" s="87">
        <v>658</v>
      </c>
      <c r="G59" s="87">
        <v>670</v>
      </c>
      <c r="H59" s="87">
        <v>247</v>
      </c>
      <c r="I59" s="87">
        <v>933</v>
      </c>
      <c r="J59" s="87">
        <v>148</v>
      </c>
      <c r="K59" s="146">
        <v>441</v>
      </c>
    </row>
    <row r="60" spans="1:11" ht="12" customHeight="1">
      <c r="A60" s="5"/>
      <c r="B60" s="70"/>
      <c r="C60" s="19" t="s">
        <v>149</v>
      </c>
      <c r="D60" s="70"/>
      <c r="E60" s="143">
        <v>1334</v>
      </c>
      <c r="F60" s="87">
        <v>648</v>
      </c>
      <c r="G60" s="87">
        <v>686</v>
      </c>
      <c r="H60" s="87">
        <v>205</v>
      </c>
      <c r="I60" s="87">
        <v>899</v>
      </c>
      <c r="J60" s="87">
        <v>230</v>
      </c>
      <c r="K60" s="146">
        <v>561</v>
      </c>
    </row>
    <row r="61" spans="1:11" ht="12" customHeight="1">
      <c r="A61" s="5"/>
      <c r="B61" s="70"/>
      <c r="C61" s="19" t="s">
        <v>152</v>
      </c>
      <c r="D61" s="70"/>
      <c r="E61" s="143">
        <v>2314</v>
      </c>
      <c r="F61" s="87">
        <v>1153</v>
      </c>
      <c r="G61" s="87">
        <v>1161</v>
      </c>
      <c r="H61" s="87">
        <v>224</v>
      </c>
      <c r="I61" s="87">
        <v>1780</v>
      </c>
      <c r="J61" s="87">
        <v>310</v>
      </c>
      <c r="K61" s="146">
        <v>830</v>
      </c>
    </row>
    <row r="62" spans="1:11" ht="12" customHeight="1">
      <c r="A62" s="5"/>
      <c r="B62" s="70"/>
      <c r="C62" s="19" t="s">
        <v>154</v>
      </c>
      <c r="D62" s="70"/>
      <c r="E62" s="143">
        <v>835</v>
      </c>
      <c r="F62" s="87">
        <v>397</v>
      </c>
      <c r="G62" s="87">
        <v>438</v>
      </c>
      <c r="H62" s="87">
        <v>104</v>
      </c>
      <c r="I62" s="87">
        <v>551</v>
      </c>
      <c r="J62" s="87">
        <v>180</v>
      </c>
      <c r="K62" s="146">
        <v>304</v>
      </c>
    </row>
    <row r="63" spans="1:11" ht="12" customHeight="1">
      <c r="A63" s="5"/>
      <c r="B63" s="70"/>
      <c r="C63" s="19" t="s">
        <v>157</v>
      </c>
      <c r="D63" s="70"/>
      <c r="E63" s="143">
        <v>1812</v>
      </c>
      <c r="F63" s="87">
        <v>944</v>
      </c>
      <c r="G63" s="87">
        <v>868</v>
      </c>
      <c r="H63" s="87">
        <v>307</v>
      </c>
      <c r="I63" s="87">
        <v>1346</v>
      </c>
      <c r="J63" s="87">
        <v>159</v>
      </c>
      <c r="K63" s="146">
        <v>972</v>
      </c>
    </row>
    <row r="64" spans="1:11" ht="12" customHeight="1">
      <c r="A64" s="5"/>
      <c r="B64" s="70"/>
      <c r="C64" s="19" t="s">
        <v>159</v>
      </c>
      <c r="D64" s="70"/>
      <c r="E64" s="143">
        <v>1352</v>
      </c>
      <c r="F64" s="87">
        <v>595</v>
      </c>
      <c r="G64" s="87">
        <v>757</v>
      </c>
      <c r="H64" s="87">
        <v>220</v>
      </c>
      <c r="I64" s="87">
        <v>895</v>
      </c>
      <c r="J64" s="87">
        <v>237</v>
      </c>
      <c r="K64" s="146">
        <v>557</v>
      </c>
    </row>
    <row r="65" spans="1:11" ht="12" customHeight="1">
      <c r="A65" s="5"/>
      <c r="B65" s="70"/>
      <c r="C65" s="19" t="s">
        <v>162</v>
      </c>
      <c r="D65" s="70"/>
      <c r="E65" s="146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146">
        <v>0</v>
      </c>
    </row>
    <row r="66" spans="1:11" ht="12" customHeight="1">
      <c r="A66" s="5"/>
      <c r="B66" s="70"/>
      <c r="C66" s="19" t="s">
        <v>165</v>
      </c>
      <c r="D66" s="70"/>
      <c r="E66" s="143">
        <v>1180</v>
      </c>
      <c r="F66" s="87">
        <v>580</v>
      </c>
      <c r="G66" s="87">
        <v>600</v>
      </c>
      <c r="H66" s="87">
        <v>202</v>
      </c>
      <c r="I66" s="87">
        <v>779</v>
      </c>
      <c r="J66" s="87">
        <v>199</v>
      </c>
      <c r="K66" s="146">
        <v>443</v>
      </c>
    </row>
    <row r="67" spans="1:11" ht="12" customHeight="1">
      <c r="A67" s="71"/>
      <c r="B67" s="71"/>
      <c r="C67" s="71"/>
      <c r="D67" s="71"/>
      <c r="E67" s="147"/>
      <c r="F67" s="88"/>
      <c r="G67" s="88"/>
      <c r="H67" s="88"/>
      <c r="I67" s="88"/>
      <c r="J67" s="88"/>
      <c r="K67" s="147"/>
    </row>
  </sheetData>
  <sheetProtection/>
  <mergeCells count="4">
    <mergeCell ref="B38:C38"/>
    <mergeCell ref="A1:K1"/>
    <mergeCell ref="B4:C4"/>
    <mergeCell ref="B5:C5"/>
  </mergeCells>
  <printOptions horizontalCentered="1"/>
  <pageMargins left="0.7874015748031497" right="0.7874015748031497" top="0.3937007874015748" bottom="0.5905511811023623" header="0.5118110236220472" footer="0"/>
  <pageSetup horizontalDpi="300" verticalDpi="300" orientation="portrait" paperSize="9" r:id="rId1"/>
  <headerFooter alignWithMargins="0">
    <oddFooter>&amp;C&amp;12-22-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9.00390625" defaultRowHeight="11.25" customHeight="1"/>
  <cols>
    <col min="1" max="1" width="0.875" style="65" customWidth="1"/>
    <col min="2" max="2" width="1.625" style="65" customWidth="1"/>
    <col min="3" max="3" width="14.875" style="65" customWidth="1"/>
    <col min="4" max="4" width="0.875" style="65" customWidth="1"/>
    <col min="5" max="5" width="10.25390625" style="65" customWidth="1"/>
    <col min="6" max="11" width="9.75390625" style="65" customWidth="1"/>
    <col min="12" max="16384" width="9.00390625" style="65" customWidth="1"/>
  </cols>
  <sheetData>
    <row r="1" spans="1:11" ht="16.5" customHeight="1">
      <c r="A1" s="460" t="s">
        <v>435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1:11" ht="9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6.5" customHeight="1">
      <c r="A3" s="5"/>
      <c r="B3" s="5"/>
      <c r="C3" s="5"/>
      <c r="D3" s="5"/>
      <c r="E3" s="5"/>
      <c r="F3" s="5"/>
      <c r="G3" s="5"/>
      <c r="H3" s="5"/>
      <c r="I3" s="5"/>
      <c r="K3" s="335" t="s">
        <v>535</v>
      </c>
    </row>
    <row r="4" spans="1:11" ht="21" customHeight="1">
      <c r="A4" s="67"/>
      <c r="B4" s="459" t="s">
        <v>267</v>
      </c>
      <c r="C4" s="459"/>
      <c r="D4" s="68"/>
      <c r="E4" s="21" t="s">
        <v>190</v>
      </c>
      <c r="F4" s="21" t="s">
        <v>40</v>
      </c>
      <c r="G4" s="21" t="s">
        <v>41</v>
      </c>
      <c r="H4" s="21" t="s">
        <v>264</v>
      </c>
      <c r="I4" s="21" t="s">
        <v>265</v>
      </c>
      <c r="J4" s="21" t="s">
        <v>266</v>
      </c>
      <c r="K4" s="22" t="s">
        <v>194</v>
      </c>
    </row>
    <row r="5" spans="1:11" ht="24" customHeight="1">
      <c r="A5" s="69"/>
      <c r="B5" s="457" t="s">
        <v>207</v>
      </c>
      <c r="C5" s="457"/>
      <c r="D5" s="28"/>
      <c r="E5" s="336">
        <v>7338</v>
      </c>
      <c r="F5" s="337">
        <v>3665</v>
      </c>
      <c r="G5" s="337">
        <v>3673</v>
      </c>
      <c r="H5" s="337">
        <v>695</v>
      </c>
      <c r="I5" s="337">
        <v>4562</v>
      </c>
      <c r="J5" s="337">
        <v>2081</v>
      </c>
      <c r="K5" s="336">
        <v>2740</v>
      </c>
    </row>
    <row r="6" spans="1:11" ht="12" customHeight="1">
      <c r="A6" s="5"/>
      <c r="B6" s="70"/>
      <c r="C6" s="19" t="s">
        <v>208</v>
      </c>
      <c r="D6" s="70"/>
      <c r="E6" s="143">
        <v>804</v>
      </c>
      <c r="F6" s="87">
        <v>392</v>
      </c>
      <c r="G6" s="87">
        <v>412</v>
      </c>
      <c r="H6" s="87">
        <v>54</v>
      </c>
      <c r="I6" s="87">
        <v>495</v>
      </c>
      <c r="J6" s="87">
        <v>255</v>
      </c>
      <c r="K6" s="146">
        <v>330</v>
      </c>
    </row>
    <row r="7" spans="1:11" ht="12" customHeight="1">
      <c r="A7" s="5"/>
      <c r="B7" s="70"/>
      <c r="C7" s="19" t="s">
        <v>209</v>
      </c>
      <c r="D7" s="70"/>
      <c r="E7" s="143">
        <v>103</v>
      </c>
      <c r="F7" s="87">
        <v>50</v>
      </c>
      <c r="G7" s="87">
        <v>53</v>
      </c>
      <c r="H7" s="87">
        <v>8</v>
      </c>
      <c r="I7" s="87">
        <v>56</v>
      </c>
      <c r="J7" s="87">
        <v>39</v>
      </c>
      <c r="K7" s="146">
        <v>36</v>
      </c>
    </row>
    <row r="8" spans="1:11" ht="12" customHeight="1">
      <c r="A8" s="5"/>
      <c r="B8" s="70"/>
      <c r="C8" s="19" t="s">
        <v>210</v>
      </c>
      <c r="D8" s="70"/>
      <c r="E8" s="143">
        <v>455</v>
      </c>
      <c r="F8" s="87">
        <v>223</v>
      </c>
      <c r="G8" s="87">
        <v>232</v>
      </c>
      <c r="H8" s="87">
        <v>46</v>
      </c>
      <c r="I8" s="87">
        <v>269</v>
      </c>
      <c r="J8" s="87">
        <v>140</v>
      </c>
      <c r="K8" s="146">
        <v>157</v>
      </c>
    </row>
    <row r="9" spans="1:11" ht="12" customHeight="1">
      <c r="A9" s="5"/>
      <c r="B9" s="70"/>
      <c r="C9" s="19" t="s">
        <v>211</v>
      </c>
      <c r="D9" s="70"/>
      <c r="E9" s="143">
        <v>889</v>
      </c>
      <c r="F9" s="87">
        <v>477</v>
      </c>
      <c r="G9" s="87">
        <v>412</v>
      </c>
      <c r="H9" s="87">
        <v>58</v>
      </c>
      <c r="I9" s="87">
        <v>567</v>
      </c>
      <c r="J9" s="87">
        <v>264</v>
      </c>
      <c r="K9" s="146">
        <v>369</v>
      </c>
    </row>
    <row r="10" spans="1:11" ht="12" customHeight="1">
      <c r="A10" s="5"/>
      <c r="B10" s="70"/>
      <c r="C10" s="19" t="s">
        <v>212</v>
      </c>
      <c r="D10" s="70"/>
      <c r="E10" s="143">
        <v>5</v>
      </c>
      <c r="F10" s="87">
        <v>3</v>
      </c>
      <c r="G10" s="87">
        <v>2</v>
      </c>
      <c r="H10" s="87">
        <v>0</v>
      </c>
      <c r="I10" s="87">
        <v>3</v>
      </c>
      <c r="J10" s="87">
        <v>2</v>
      </c>
      <c r="K10" s="146">
        <v>3</v>
      </c>
    </row>
    <row r="11" spans="1:11" ht="12" customHeight="1">
      <c r="A11" s="5"/>
      <c r="B11" s="70"/>
      <c r="C11" s="19" t="s">
        <v>213</v>
      </c>
      <c r="D11" s="70"/>
      <c r="E11" s="143">
        <v>1719</v>
      </c>
      <c r="F11" s="87">
        <v>859</v>
      </c>
      <c r="G11" s="87">
        <v>860</v>
      </c>
      <c r="H11" s="87">
        <v>204</v>
      </c>
      <c r="I11" s="87">
        <v>1090</v>
      </c>
      <c r="J11" s="87">
        <v>425</v>
      </c>
      <c r="K11" s="146">
        <v>645</v>
      </c>
    </row>
    <row r="12" spans="1:11" ht="12" customHeight="1">
      <c r="A12" s="5"/>
      <c r="B12" s="70"/>
      <c r="C12" s="19" t="s">
        <v>214</v>
      </c>
      <c r="D12" s="70"/>
      <c r="E12" s="143">
        <v>12</v>
      </c>
      <c r="F12" s="87">
        <v>5</v>
      </c>
      <c r="G12" s="87">
        <v>7</v>
      </c>
      <c r="H12" s="87">
        <v>1</v>
      </c>
      <c r="I12" s="87">
        <v>10</v>
      </c>
      <c r="J12" s="87">
        <v>1</v>
      </c>
      <c r="K12" s="146">
        <v>5</v>
      </c>
    </row>
    <row r="13" spans="1:11" ht="12" customHeight="1">
      <c r="A13" s="5"/>
      <c r="B13" s="70"/>
      <c r="C13" s="19" t="s">
        <v>216</v>
      </c>
      <c r="D13" s="70"/>
      <c r="E13" s="143">
        <v>539</v>
      </c>
      <c r="F13" s="87">
        <v>264</v>
      </c>
      <c r="G13" s="87">
        <v>275</v>
      </c>
      <c r="H13" s="87">
        <v>39</v>
      </c>
      <c r="I13" s="87">
        <v>349</v>
      </c>
      <c r="J13" s="87">
        <v>151</v>
      </c>
      <c r="K13" s="146">
        <v>231</v>
      </c>
    </row>
    <row r="14" spans="1:11" ht="12" customHeight="1">
      <c r="A14" s="5"/>
      <c r="B14" s="70"/>
      <c r="C14" s="19" t="s">
        <v>217</v>
      </c>
      <c r="D14" s="70"/>
      <c r="E14" s="143">
        <v>64</v>
      </c>
      <c r="F14" s="87">
        <v>32</v>
      </c>
      <c r="G14" s="87">
        <v>32</v>
      </c>
      <c r="H14" s="87">
        <v>8</v>
      </c>
      <c r="I14" s="87">
        <v>38</v>
      </c>
      <c r="J14" s="87">
        <v>18</v>
      </c>
      <c r="K14" s="146">
        <v>21</v>
      </c>
    </row>
    <row r="15" spans="1:11" ht="12" customHeight="1">
      <c r="A15" s="5"/>
      <c r="B15" s="70"/>
      <c r="C15" s="19" t="s">
        <v>218</v>
      </c>
      <c r="D15" s="70"/>
      <c r="E15" s="143">
        <v>177</v>
      </c>
      <c r="F15" s="87">
        <v>94</v>
      </c>
      <c r="G15" s="87">
        <v>83</v>
      </c>
      <c r="H15" s="87">
        <v>7</v>
      </c>
      <c r="I15" s="87">
        <v>121</v>
      </c>
      <c r="J15" s="87">
        <v>49</v>
      </c>
      <c r="K15" s="146">
        <v>67</v>
      </c>
    </row>
    <row r="16" spans="1:11" ht="12" customHeight="1">
      <c r="A16" s="5"/>
      <c r="B16" s="70"/>
      <c r="C16" s="19" t="s">
        <v>219</v>
      </c>
      <c r="D16" s="70"/>
      <c r="E16" s="143">
        <v>227</v>
      </c>
      <c r="F16" s="87">
        <v>111</v>
      </c>
      <c r="G16" s="87">
        <v>116</v>
      </c>
      <c r="H16" s="87">
        <v>35</v>
      </c>
      <c r="I16" s="87">
        <v>153</v>
      </c>
      <c r="J16" s="87">
        <v>39</v>
      </c>
      <c r="K16" s="146">
        <v>83</v>
      </c>
    </row>
    <row r="17" spans="1:11" ht="12" customHeight="1">
      <c r="A17" s="5"/>
      <c r="B17" s="70"/>
      <c r="C17" s="19" t="s">
        <v>220</v>
      </c>
      <c r="D17" s="70"/>
      <c r="E17" s="143">
        <v>538</v>
      </c>
      <c r="F17" s="87">
        <v>261</v>
      </c>
      <c r="G17" s="87">
        <v>277</v>
      </c>
      <c r="H17" s="87">
        <v>52</v>
      </c>
      <c r="I17" s="87">
        <v>326</v>
      </c>
      <c r="J17" s="87">
        <v>160</v>
      </c>
      <c r="K17" s="146">
        <v>180</v>
      </c>
    </row>
    <row r="18" spans="1:11" ht="12" customHeight="1">
      <c r="A18" s="5"/>
      <c r="B18" s="70"/>
      <c r="C18" s="19" t="s">
        <v>221</v>
      </c>
      <c r="D18" s="70"/>
      <c r="E18" s="143">
        <v>23</v>
      </c>
      <c r="F18" s="87">
        <v>13</v>
      </c>
      <c r="G18" s="87">
        <v>10</v>
      </c>
      <c r="H18" s="87">
        <v>1</v>
      </c>
      <c r="I18" s="87">
        <v>17</v>
      </c>
      <c r="J18" s="87">
        <v>5</v>
      </c>
      <c r="K18" s="146">
        <v>7</v>
      </c>
    </row>
    <row r="19" spans="1:11" ht="12" customHeight="1">
      <c r="A19" s="5"/>
      <c r="B19" s="70"/>
      <c r="C19" s="19" t="s">
        <v>222</v>
      </c>
      <c r="D19" s="70"/>
      <c r="E19" s="143">
        <v>77</v>
      </c>
      <c r="F19" s="87">
        <v>38</v>
      </c>
      <c r="G19" s="87">
        <v>39</v>
      </c>
      <c r="H19" s="87">
        <v>7</v>
      </c>
      <c r="I19" s="87">
        <v>43</v>
      </c>
      <c r="J19" s="87">
        <v>27</v>
      </c>
      <c r="K19" s="146">
        <v>26</v>
      </c>
    </row>
    <row r="20" spans="1:11" ht="12" customHeight="1">
      <c r="A20" s="5"/>
      <c r="B20" s="70"/>
      <c r="C20" s="19" t="s">
        <v>223</v>
      </c>
      <c r="D20" s="70"/>
      <c r="E20" s="143">
        <v>124</v>
      </c>
      <c r="F20" s="87">
        <v>59</v>
      </c>
      <c r="G20" s="87">
        <v>65</v>
      </c>
      <c r="H20" s="87">
        <v>9</v>
      </c>
      <c r="I20" s="87">
        <v>77</v>
      </c>
      <c r="J20" s="87">
        <v>38</v>
      </c>
      <c r="K20" s="146">
        <v>44</v>
      </c>
    </row>
    <row r="21" spans="1:11" ht="12" customHeight="1">
      <c r="A21" s="5"/>
      <c r="B21" s="70"/>
      <c r="C21" s="19" t="s">
        <v>224</v>
      </c>
      <c r="D21" s="70"/>
      <c r="E21" s="143">
        <v>419</v>
      </c>
      <c r="F21" s="87">
        <v>206</v>
      </c>
      <c r="G21" s="87">
        <v>213</v>
      </c>
      <c r="H21" s="87">
        <v>41</v>
      </c>
      <c r="I21" s="87">
        <v>256</v>
      </c>
      <c r="J21" s="87">
        <v>122</v>
      </c>
      <c r="K21" s="146">
        <v>138</v>
      </c>
    </row>
    <row r="22" spans="1:11" ht="12" customHeight="1">
      <c r="A22" s="5"/>
      <c r="B22" s="70"/>
      <c r="C22" s="19" t="s">
        <v>226</v>
      </c>
      <c r="D22" s="70"/>
      <c r="E22" s="143">
        <v>310</v>
      </c>
      <c r="F22" s="87">
        <v>149</v>
      </c>
      <c r="G22" s="87">
        <v>161</v>
      </c>
      <c r="H22" s="87">
        <v>23</v>
      </c>
      <c r="I22" s="87">
        <v>177</v>
      </c>
      <c r="J22" s="87">
        <v>110</v>
      </c>
      <c r="K22" s="146">
        <v>117</v>
      </c>
    </row>
    <row r="23" spans="1:11" ht="12" customHeight="1">
      <c r="A23" s="5"/>
      <c r="B23" s="70"/>
      <c r="C23" s="19" t="s">
        <v>227</v>
      </c>
      <c r="D23" s="70"/>
      <c r="E23" s="143">
        <v>405</v>
      </c>
      <c r="F23" s="87">
        <v>204</v>
      </c>
      <c r="G23" s="87">
        <v>201</v>
      </c>
      <c r="H23" s="87">
        <v>47</v>
      </c>
      <c r="I23" s="87">
        <v>255</v>
      </c>
      <c r="J23" s="87">
        <v>103</v>
      </c>
      <c r="K23" s="146">
        <v>139</v>
      </c>
    </row>
    <row r="24" spans="1:11" ht="12" customHeight="1">
      <c r="A24" s="5"/>
      <c r="B24" s="70"/>
      <c r="C24" s="19" t="s">
        <v>228</v>
      </c>
      <c r="D24" s="70"/>
      <c r="E24" s="143">
        <v>195</v>
      </c>
      <c r="F24" s="87">
        <v>101</v>
      </c>
      <c r="G24" s="87">
        <v>94</v>
      </c>
      <c r="H24" s="87">
        <v>18</v>
      </c>
      <c r="I24" s="87">
        <v>120</v>
      </c>
      <c r="J24" s="87">
        <v>57</v>
      </c>
      <c r="K24" s="146">
        <v>66</v>
      </c>
    </row>
    <row r="25" spans="1:11" ht="12" customHeight="1">
      <c r="A25" s="5"/>
      <c r="B25" s="70"/>
      <c r="C25" s="19" t="s">
        <v>229</v>
      </c>
      <c r="D25" s="70"/>
      <c r="E25" s="143">
        <v>187</v>
      </c>
      <c r="F25" s="87">
        <v>89</v>
      </c>
      <c r="G25" s="87">
        <v>98</v>
      </c>
      <c r="H25" s="87">
        <v>26</v>
      </c>
      <c r="I25" s="87">
        <v>105</v>
      </c>
      <c r="J25" s="87">
        <v>56</v>
      </c>
      <c r="K25" s="146">
        <v>57</v>
      </c>
    </row>
    <row r="26" spans="1:11" ht="12" customHeight="1">
      <c r="A26" s="5"/>
      <c r="B26" s="70"/>
      <c r="C26" s="19" t="s">
        <v>230</v>
      </c>
      <c r="D26" s="70"/>
      <c r="E26" s="143">
        <v>66</v>
      </c>
      <c r="F26" s="87">
        <v>35</v>
      </c>
      <c r="G26" s="87">
        <v>31</v>
      </c>
      <c r="H26" s="87">
        <v>11</v>
      </c>
      <c r="I26" s="87">
        <v>35</v>
      </c>
      <c r="J26" s="87">
        <v>20</v>
      </c>
      <c r="K26" s="146">
        <v>19</v>
      </c>
    </row>
    <row r="27" spans="1:11" ht="12" customHeight="1">
      <c r="A27" s="5"/>
      <c r="B27" s="70"/>
      <c r="C27" s="19" t="s">
        <v>231</v>
      </c>
      <c r="D27" s="70"/>
      <c r="E27" s="146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146">
        <v>0</v>
      </c>
    </row>
    <row r="28" spans="1:11" ht="12" customHeight="1">
      <c r="A28" s="5"/>
      <c r="B28" s="23"/>
      <c r="C28" s="23"/>
      <c r="D28" s="70"/>
      <c r="E28" s="145"/>
      <c r="F28" s="91"/>
      <c r="G28" s="91"/>
      <c r="H28" s="91"/>
      <c r="I28" s="91"/>
      <c r="J28" s="91"/>
      <c r="K28" s="151"/>
    </row>
    <row r="29" spans="1:11" ht="24" customHeight="1">
      <c r="A29" s="71"/>
      <c r="B29" s="457" t="s">
        <v>232</v>
      </c>
      <c r="C29" s="457"/>
      <c r="D29" s="27"/>
      <c r="E29" s="338">
        <v>11719</v>
      </c>
      <c r="F29" s="339">
        <v>6064</v>
      </c>
      <c r="G29" s="339">
        <v>5655</v>
      </c>
      <c r="H29" s="339">
        <v>1338</v>
      </c>
      <c r="I29" s="339">
        <v>7459</v>
      </c>
      <c r="J29" s="339">
        <v>2922</v>
      </c>
      <c r="K29" s="338">
        <v>4206</v>
      </c>
    </row>
    <row r="30" spans="1:11" ht="12" customHeight="1">
      <c r="A30" s="5"/>
      <c r="B30" s="70"/>
      <c r="C30" s="19" t="s">
        <v>233</v>
      </c>
      <c r="D30" s="70"/>
      <c r="E30" s="143">
        <v>1035</v>
      </c>
      <c r="F30" s="87">
        <v>514</v>
      </c>
      <c r="G30" s="87">
        <v>521</v>
      </c>
      <c r="H30" s="87">
        <v>108</v>
      </c>
      <c r="I30" s="87">
        <v>620</v>
      </c>
      <c r="J30" s="87">
        <v>307</v>
      </c>
      <c r="K30" s="146">
        <v>337</v>
      </c>
    </row>
    <row r="31" spans="1:11" ht="12" customHeight="1">
      <c r="A31" s="5"/>
      <c r="B31" s="70"/>
      <c r="C31" s="19" t="s">
        <v>234</v>
      </c>
      <c r="D31" s="70"/>
      <c r="E31" s="143">
        <v>410</v>
      </c>
      <c r="F31" s="87">
        <v>209</v>
      </c>
      <c r="G31" s="87">
        <v>201</v>
      </c>
      <c r="H31" s="87">
        <v>36</v>
      </c>
      <c r="I31" s="87">
        <v>264</v>
      </c>
      <c r="J31" s="87">
        <v>110</v>
      </c>
      <c r="K31" s="146">
        <v>114</v>
      </c>
    </row>
    <row r="32" spans="1:11" ht="12" customHeight="1">
      <c r="A32" s="5"/>
      <c r="B32" s="70"/>
      <c r="C32" s="19" t="s">
        <v>235</v>
      </c>
      <c r="D32" s="70"/>
      <c r="E32" s="143">
        <v>89</v>
      </c>
      <c r="F32" s="87">
        <v>42</v>
      </c>
      <c r="G32" s="87">
        <v>47</v>
      </c>
      <c r="H32" s="87">
        <v>7</v>
      </c>
      <c r="I32" s="87">
        <v>58</v>
      </c>
      <c r="J32" s="87">
        <v>24</v>
      </c>
      <c r="K32" s="146">
        <v>30</v>
      </c>
    </row>
    <row r="33" spans="1:11" ht="12" customHeight="1">
      <c r="A33" s="5"/>
      <c r="B33" s="70"/>
      <c r="C33" s="19" t="s">
        <v>236</v>
      </c>
      <c r="D33" s="70"/>
      <c r="E33" s="143">
        <v>222</v>
      </c>
      <c r="F33" s="87">
        <v>118</v>
      </c>
      <c r="G33" s="87">
        <v>104</v>
      </c>
      <c r="H33" s="87">
        <v>26</v>
      </c>
      <c r="I33" s="87">
        <v>131</v>
      </c>
      <c r="J33" s="87">
        <v>65</v>
      </c>
      <c r="K33" s="146">
        <v>66</v>
      </c>
    </row>
    <row r="34" spans="1:11" ht="12" customHeight="1">
      <c r="A34" s="5"/>
      <c r="B34" s="70"/>
      <c r="C34" s="19" t="s">
        <v>237</v>
      </c>
      <c r="D34" s="70"/>
      <c r="E34" s="143">
        <v>177</v>
      </c>
      <c r="F34" s="87">
        <v>88</v>
      </c>
      <c r="G34" s="87">
        <v>89</v>
      </c>
      <c r="H34" s="87">
        <v>17</v>
      </c>
      <c r="I34" s="87">
        <v>109</v>
      </c>
      <c r="J34" s="87">
        <v>51</v>
      </c>
      <c r="K34" s="146">
        <v>52</v>
      </c>
    </row>
    <row r="35" spans="1:11" ht="12" customHeight="1">
      <c r="A35" s="5"/>
      <c r="B35" s="70"/>
      <c r="C35" s="19" t="s">
        <v>239</v>
      </c>
      <c r="D35" s="70"/>
      <c r="E35" s="143">
        <v>659</v>
      </c>
      <c r="F35" s="87">
        <v>342</v>
      </c>
      <c r="G35" s="87">
        <v>317</v>
      </c>
      <c r="H35" s="87">
        <v>77</v>
      </c>
      <c r="I35" s="87">
        <v>401</v>
      </c>
      <c r="J35" s="87">
        <v>181</v>
      </c>
      <c r="K35" s="146">
        <v>213</v>
      </c>
    </row>
    <row r="36" spans="1:11" ht="12" customHeight="1">
      <c r="A36" s="5"/>
      <c r="B36" s="70"/>
      <c r="C36" s="19" t="s">
        <v>240</v>
      </c>
      <c r="D36" s="70"/>
      <c r="E36" s="143">
        <v>735</v>
      </c>
      <c r="F36" s="87">
        <v>383</v>
      </c>
      <c r="G36" s="87">
        <v>352</v>
      </c>
      <c r="H36" s="87">
        <v>89</v>
      </c>
      <c r="I36" s="87">
        <v>493</v>
      </c>
      <c r="J36" s="87">
        <v>153</v>
      </c>
      <c r="K36" s="146">
        <v>336</v>
      </c>
    </row>
    <row r="37" spans="1:11" ht="12" customHeight="1">
      <c r="A37" s="72"/>
      <c r="B37" s="70"/>
      <c r="C37" s="19" t="s">
        <v>241</v>
      </c>
      <c r="D37" s="70"/>
      <c r="E37" s="143">
        <v>255</v>
      </c>
      <c r="F37" s="87">
        <v>132</v>
      </c>
      <c r="G37" s="87">
        <v>123</v>
      </c>
      <c r="H37" s="87">
        <v>22</v>
      </c>
      <c r="I37" s="87">
        <v>169</v>
      </c>
      <c r="J37" s="87">
        <v>64</v>
      </c>
      <c r="K37" s="146">
        <v>107</v>
      </c>
    </row>
    <row r="38" spans="1:11" ht="12" customHeight="1">
      <c r="A38" s="72"/>
      <c r="B38" s="70"/>
      <c r="C38" s="19" t="s">
        <v>242</v>
      </c>
      <c r="D38" s="70"/>
      <c r="E38" s="143">
        <v>165</v>
      </c>
      <c r="F38" s="87">
        <v>91</v>
      </c>
      <c r="G38" s="87">
        <v>74</v>
      </c>
      <c r="H38" s="87">
        <v>21</v>
      </c>
      <c r="I38" s="87">
        <v>95</v>
      </c>
      <c r="J38" s="87">
        <v>49</v>
      </c>
      <c r="K38" s="146">
        <v>51</v>
      </c>
    </row>
    <row r="39" spans="1:11" ht="12" customHeight="1">
      <c r="A39" s="5"/>
      <c r="B39" s="70"/>
      <c r="C39" s="19" t="s">
        <v>243</v>
      </c>
      <c r="D39" s="70"/>
      <c r="E39" s="143">
        <v>267</v>
      </c>
      <c r="F39" s="87">
        <v>132</v>
      </c>
      <c r="G39" s="87">
        <v>135</v>
      </c>
      <c r="H39" s="87">
        <v>17</v>
      </c>
      <c r="I39" s="87">
        <v>148</v>
      </c>
      <c r="J39" s="87">
        <v>102</v>
      </c>
      <c r="K39" s="146">
        <v>95</v>
      </c>
    </row>
    <row r="40" spans="1:11" ht="12" customHeight="1">
      <c r="A40" s="5"/>
      <c r="B40" s="70"/>
      <c r="C40" s="19" t="s">
        <v>244</v>
      </c>
      <c r="D40" s="70"/>
      <c r="E40" s="146"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146">
        <v>0</v>
      </c>
    </row>
    <row r="41" spans="1:11" ht="12" customHeight="1">
      <c r="A41" s="5"/>
      <c r="B41" s="70"/>
      <c r="C41" s="19" t="s">
        <v>245</v>
      </c>
      <c r="D41" s="70"/>
      <c r="E41" s="143">
        <v>216</v>
      </c>
      <c r="F41" s="87">
        <v>103</v>
      </c>
      <c r="G41" s="87">
        <v>113</v>
      </c>
      <c r="H41" s="87">
        <v>36</v>
      </c>
      <c r="I41" s="87">
        <v>118</v>
      </c>
      <c r="J41" s="87">
        <v>62</v>
      </c>
      <c r="K41" s="146">
        <v>67</v>
      </c>
    </row>
    <row r="42" spans="1:11" ht="12" customHeight="1">
      <c r="A42" s="5"/>
      <c r="B42" s="70"/>
      <c r="C42" s="19" t="s">
        <v>246</v>
      </c>
      <c r="D42" s="70"/>
      <c r="E42" s="143">
        <v>126</v>
      </c>
      <c r="F42" s="87">
        <v>65</v>
      </c>
      <c r="G42" s="87">
        <v>61</v>
      </c>
      <c r="H42" s="87">
        <v>16</v>
      </c>
      <c r="I42" s="87">
        <v>77</v>
      </c>
      <c r="J42" s="87">
        <v>33</v>
      </c>
      <c r="K42" s="146">
        <v>35</v>
      </c>
    </row>
    <row r="43" spans="1:11" ht="12" customHeight="1">
      <c r="A43" s="5"/>
      <c r="B43" s="70"/>
      <c r="C43" s="19" t="s">
        <v>247</v>
      </c>
      <c r="D43" s="70"/>
      <c r="E43" s="143">
        <v>238</v>
      </c>
      <c r="F43" s="87">
        <v>119</v>
      </c>
      <c r="G43" s="87">
        <v>119</v>
      </c>
      <c r="H43" s="87">
        <v>27</v>
      </c>
      <c r="I43" s="87">
        <v>148</v>
      </c>
      <c r="J43" s="87">
        <v>63</v>
      </c>
      <c r="K43" s="146">
        <v>83</v>
      </c>
    </row>
    <row r="44" spans="1:11" ht="12" customHeight="1">
      <c r="A44" s="5"/>
      <c r="B44" s="70"/>
      <c r="C44" s="19" t="s">
        <v>248</v>
      </c>
      <c r="D44" s="70"/>
      <c r="E44" s="143">
        <v>659</v>
      </c>
      <c r="F44" s="87">
        <v>351</v>
      </c>
      <c r="G44" s="87">
        <v>308</v>
      </c>
      <c r="H44" s="87">
        <v>99</v>
      </c>
      <c r="I44" s="87">
        <v>470</v>
      </c>
      <c r="J44" s="87">
        <v>90</v>
      </c>
      <c r="K44" s="146">
        <v>270</v>
      </c>
    </row>
    <row r="45" spans="1:11" ht="12" customHeight="1">
      <c r="A45" s="5"/>
      <c r="B45" s="70"/>
      <c r="C45" s="19" t="s">
        <v>249</v>
      </c>
      <c r="D45" s="70"/>
      <c r="E45" s="143">
        <v>121</v>
      </c>
      <c r="F45" s="87">
        <v>63</v>
      </c>
      <c r="G45" s="87">
        <v>58</v>
      </c>
      <c r="H45" s="87">
        <v>14</v>
      </c>
      <c r="I45" s="87">
        <v>70</v>
      </c>
      <c r="J45" s="87">
        <v>37</v>
      </c>
      <c r="K45" s="146">
        <v>55</v>
      </c>
    </row>
    <row r="46" spans="1:11" ht="12" customHeight="1">
      <c r="A46" s="5"/>
      <c r="B46" s="70"/>
      <c r="C46" s="19" t="s">
        <v>250</v>
      </c>
      <c r="D46" s="70"/>
      <c r="E46" s="143">
        <v>406</v>
      </c>
      <c r="F46" s="87">
        <v>221</v>
      </c>
      <c r="G46" s="87">
        <v>185</v>
      </c>
      <c r="H46" s="87">
        <v>32</v>
      </c>
      <c r="I46" s="87">
        <v>249</v>
      </c>
      <c r="J46" s="87">
        <v>125</v>
      </c>
      <c r="K46" s="146">
        <v>153</v>
      </c>
    </row>
    <row r="47" spans="1:11" ht="12" customHeight="1">
      <c r="A47" s="5"/>
      <c r="B47" s="70"/>
      <c r="C47" s="19" t="s">
        <v>251</v>
      </c>
      <c r="D47" s="70"/>
      <c r="E47" s="143">
        <v>308</v>
      </c>
      <c r="F47" s="87">
        <v>162</v>
      </c>
      <c r="G47" s="87">
        <v>146</v>
      </c>
      <c r="H47" s="87">
        <v>24</v>
      </c>
      <c r="I47" s="87">
        <v>190</v>
      </c>
      <c r="J47" s="87">
        <v>94</v>
      </c>
      <c r="K47" s="146">
        <v>106</v>
      </c>
    </row>
    <row r="48" spans="1:11" ht="12" customHeight="1">
      <c r="A48" s="5"/>
      <c r="B48" s="70"/>
      <c r="C48" s="19" t="s">
        <v>252</v>
      </c>
      <c r="D48" s="70"/>
      <c r="E48" s="143">
        <v>198</v>
      </c>
      <c r="F48" s="87">
        <v>99</v>
      </c>
      <c r="G48" s="87">
        <v>99</v>
      </c>
      <c r="H48" s="87">
        <v>25</v>
      </c>
      <c r="I48" s="87">
        <v>123</v>
      </c>
      <c r="J48" s="87">
        <v>50</v>
      </c>
      <c r="K48" s="146">
        <v>58</v>
      </c>
    </row>
    <row r="49" spans="1:11" ht="12" customHeight="1">
      <c r="A49" s="5"/>
      <c r="B49" s="70"/>
      <c r="C49" s="19" t="s">
        <v>253</v>
      </c>
      <c r="D49" s="70"/>
      <c r="E49" s="143">
        <v>1783</v>
      </c>
      <c r="F49" s="87">
        <v>908</v>
      </c>
      <c r="G49" s="87">
        <v>875</v>
      </c>
      <c r="H49" s="87">
        <v>248</v>
      </c>
      <c r="I49" s="87">
        <v>1141</v>
      </c>
      <c r="J49" s="87">
        <v>394</v>
      </c>
      <c r="K49" s="146">
        <v>646</v>
      </c>
    </row>
    <row r="50" spans="1:11" ht="12" customHeight="1">
      <c r="A50" s="5"/>
      <c r="B50" s="70"/>
      <c r="C50" s="19" t="s">
        <v>254</v>
      </c>
      <c r="D50" s="70"/>
      <c r="E50" s="143">
        <v>591</v>
      </c>
      <c r="F50" s="87">
        <v>324</v>
      </c>
      <c r="G50" s="87">
        <v>267</v>
      </c>
      <c r="H50" s="87">
        <v>75</v>
      </c>
      <c r="I50" s="87">
        <v>413</v>
      </c>
      <c r="J50" s="87">
        <v>103</v>
      </c>
      <c r="K50" s="146">
        <v>238</v>
      </c>
    </row>
    <row r="51" spans="1:11" ht="12" customHeight="1">
      <c r="A51" s="5"/>
      <c r="B51" s="70"/>
      <c r="C51" s="19" t="s">
        <v>255</v>
      </c>
      <c r="D51" s="70"/>
      <c r="E51" s="143">
        <v>440</v>
      </c>
      <c r="F51" s="87">
        <v>212</v>
      </c>
      <c r="G51" s="87">
        <v>228</v>
      </c>
      <c r="H51" s="87">
        <v>58</v>
      </c>
      <c r="I51" s="87">
        <v>263</v>
      </c>
      <c r="J51" s="87">
        <v>119</v>
      </c>
      <c r="K51" s="146">
        <v>144</v>
      </c>
    </row>
    <row r="52" spans="1:11" ht="12" customHeight="1">
      <c r="A52" s="5"/>
      <c r="B52" s="70"/>
      <c r="C52" s="19" t="s">
        <v>256</v>
      </c>
      <c r="D52" s="70"/>
      <c r="E52" s="143">
        <v>821</v>
      </c>
      <c r="F52" s="87">
        <v>438</v>
      </c>
      <c r="G52" s="87">
        <v>383</v>
      </c>
      <c r="H52" s="87">
        <v>82</v>
      </c>
      <c r="I52" s="87">
        <v>520</v>
      </c>
      <c r="J52" s="87">
        <v>219</v>
      </c>
      <c r="K52" s="146">
        <v>294</v>
      </c>
    </row>
    <row r="53" spans="1:11" ht="12" customHeight="1">
      <c r="A53" s="5"/>
      <c r="B53" s="70"/>
      <c r="C53" s="19" t="s">
        <v>257</v>
      </c>
      <c r="D53" s="70"/>
      <c r="E53" s="143">
        <v>176</v>
      </c>
      <c r="F53" s="87">
        <v>90</v>
      </c>
      <c r="G53" s="87">
        <v>86</v>
      </c>
      <c r="H53" s="87">
        <v>11</v>
      </c>
      <c r="I53" s="87">
        <v>128</v>
      </c>
      <c r="J53" s="87">
        <v>37</v>
      </c>
      <c r="K53" s="146">
        <v>70</v>
      </c>
    </row>
    <row r="54" spans="1:11" ht="12" customHeight="1">
      <c r="A54" s="5"/>
      <c r="B54" s="70"/>
      <c r="C54" s="19" t="s">
        <v>258</v>
      </c>
      <c r="D54" s="70"/>
      <c r="E54" s="143">
        <v>403</v>
      </c>
      <c r="F54" s="87">
        <v>213</v>
      </c>
      <c r="G54" s="87">
        <v>190</v>
      </c>
      <c r="H54" s="87">
        <v>45</v>
      </c>
      <c r="I54" s="87">
        <v>269</v>
      </c>
      <c r="J54" s="87">
        <v>89</v>
      </c>
      <c r="K54" s="146">
        <v>167</v>
      </c>
    </row>
    <row r="55" spans="1:11" ht="12" customHeight="1">
      <c r="A55" s="5"/>
      <c r="B55" s="70"/>
      <c r="C55" s="19" t="s">
        <v>259</v>
      </c>
      <c r="D55" s="70"/>
      <c r="E55" s="143">
        <v>583</v>
      </c>
      <c r="F55" s="87">
        <v>304</v>
      </c>
      <c r="G55" s="87">
        <v>279</v>
      </c>
      <c r="H55" s="87">
        <v>61</v>
      </c>
      <c r="I55" s="87">
        <v>390</v>
      </c>
      <c r="J55" s="87">
        <v>132</v>
      </c>
      <c r="K55" s="146">
        <v>199</v>
      </c>
    </row>
    <row r="56" spans="1:11" ht="12" customHeight="1">
      <c r="A56" s="5"/>
      <c r="B56" s="70"/>
      <c r="C56" s="19" t="s">
        <v>260</v>
      </c>
      <c r="D56" s="70"/>
      <c r="E56" s="143">
        <v>333</v>
      </c>
      <c r="F56" s="87">
        <v>174</v>
      </c>
      <c r="G56" s="87">
        <v>159</v>
      </c>
      <c r="H56" s="87">
        <v>36</v>
      </c>
      <c r="I56" s="87">
        <v>210</v>
      </c>
      <c r="J56" s="87">
        <v>87</v>
      </c>
      <c r="K56" s="146">
        <v>110</v>
      </c>
    </row>
    <row r="57" spans="1:11" ht="12" customHeight="1">
      <c r="A57" s="5"/>
      <c r="B57" s="70"/>
      <c r="C57" s="19" t="s">
        <v>261</v>
      </c>
      <c r="D57" s="70"/>
      <c r="E57" s="143">
        <v>303</v>
      </c>
      <c r="F57" s="87">
        <v>167</v>
      </c>
      <c r="G57" s="87">
        <v>136</v>
      </c>
      <c r="H57" s="87">
        <v>29</v>
      </c>
      <c r="I57" s="87">
        <v>192</v>
      </c>
      <c r="J57" s="87">
        <v>82</v>
      </c>
      <c r="K57" s="146">
        <v>110</v>
      </c>
    </row>
    <row r="58" spans="1:11" ht="12" customHeight="1">
      <c r="A58" s="5"/>
      <c r="B58" s="70"/>
      <c r="C58" s="19" t="s">
        <v>262</v>
      </c>
      <c r="D58" s="70"/>
      <c r="E58" s="146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146">
        <v>0</v>
      </c>
    </row>
    <row r="59" spans="1:11" ht="12" customHeight="1">
      <c r="A59" s="71"/>
      <c r="B59" s="71"/>
      <c r="C59" s="71"/>
      <c r="D59" s="71"/>
      <c r="E59" s="147"/>
      <c r="F59" s="88"/>
      <c r="G59" s="88"/>
      <c r="H59" s="88"/>
      <c r="I59" s="88"/>
      <c r="J59" s="88"/>
      <c r="K59" s="147"/>
    </row>
    <row r="60" ht="16.5" customHeight="1">
      <c r="K60" s="340" t="s">
        <v>270</v>
      </c>
    </row>
  </sheetData>
  <sheetProtection/>
  <mergeCells count="4">
    <mergeCell ref="A1:K1"/>
    <mergeCell ref="B4:C4"/>
    <mergeCell ref="B5:C5"/>
    <mergeCell ref="B29:C29"/>
  </mergeCells>
  <printOptions horizontalCentered="1"/>
  <pageMargins left="0.7874015748031497" right="0.7874015748031497" top="0.3937007874015748" bottom="0.5905511811023623" header="0.5118110236220472" footer="0"/>
  <pageSetup horizontalDpi="600" verticalDpi="600" orientation="portrait" paperSize="9" r:id="rId1"/>
  <headerFooter alignWithMargins="0">
    <oddFooter>&amp;C&amp;12-23-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2012-12-06T06:02:25Z</cp:lastPrinted>
  <dcterms:created xsi:type="dcterms:W3CDTF">2002-03-04T06:21:32Z</dcterms:created>
  <dcterms:modified xsi:type="dcterms:W3CDTF">2012-12-12T01:06:32Z</dcterms:modified>
  <cp:category/>
  <cp:version/>
  <cp:contentType/>
  <cp:contentStatus/>
</cp:coreProperties>
</file>