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１０ 衛生・公害" sheetId="1" r:id="rId1"/>
    <sheet name="P92" sheetId="2" r:id="rId2"/>
    <sheet name="P93" sheetId="3" r:id="rId3"/>
    <sheet name="P94" sheetId="4" r:id="rId4"/>
    <sheet name="P95" sheetId="5" r:id="rId5"/>
    <sheet name="P96" sheetId="6" r:id="rId6"/>
    <sheet name="P97" sheetId="7" r:id="rId7"/>
    <sheet name="P98" sheetId="8" r:id="rId8"/>
    <sheet name="P99" sheetId="9" r:id="rId9"/>
    <sheet name="P100" sheetId="10" r:id="rId10"/>
  </sheets>
  <definedNames>
    <definedName name="_xlnm.Print_Area" localSheetId="1">'P92'!$A$4:$I$41</definedName>
  </definedNames>
  <calcPr fullCalcOnLoad="1"/>
</workbook>
</file>

<file path=xl/sharedStrings.xml><?xml version="1.0" encoding="utf-8"?>
<sst xmlns="http://schemas.openxmlformats.org/spreadsheetml/2006/main" count="742" uniqueCount="406">
  <si>
    <t>収集人口</t>
  </si>
  <si>
    <t>（単位　人）</t>
  </si>
  <si>
    <t>ポリオ</t>
  </si>
  <si>
    <t>三　種</t>
  </si>
  <si>
    <t>二　種</t>
  </si>
  <si>
    <t>麻しん</t>
  </si>
  <si>
    <t>風しん</t>
  </si>
  <si>
    <t>日　本</t>
  </si>
  <si>
    <t>混　合</t>
  </si>
  <si>
    <t>脳　炎</t>
  </si>
  <si>
    <t>ツベルクリン反応</t>
  </si>
  <si>
    <t>Ｂ　　Ｃ　　Ｇ</t>
  </si>
  <si>
    <t>レ ン ト ゲ ン 撮 影</t>
  </si>
  <si>
    <t>肺がん検診（咳たん）</t>
  </si>
  <si>
    <t>対 象 者</t>
  </si>
  <si>
    <t>実 施 者</t>
  </si>
  <si>
    <t>受 診 者</t>
  </si>
  <si>
    <t>要精検者</t>
  </si>
  <si>
    <t xml:space="preserve">― </t>
  </si>
  <si>
    <t>判　　　　定　　　　結　　　　果</t>
  </si>
  <si>
    <t>異常なし</t>
  </si>
  <si>
    <t>要医療</t>
  </si>
  <si>
    <t>要指導者</t>
  </si>
  <si>
    <t>ひき続き治療者</t>
  </si>
  <si>
    <t>18歳～39歳</t>
  </si>
  <si>
    <t>40歳以上</t>
  </si>
  <si>
    <t>（１）　胃　が　ん　（40歳以上）</t>
  </si>
  <si>
    <t>　　 区分年度</t>
  </si>
  <si>
    <t>要精密検査者</t>
  </si>
  <si>
    <t>精　　　密　　　検　　　査　　　結　　　果</t>
  </si>
  <si>
    <t>胃 が ん</t>
  </si>
  <si>
    <t>胃ポリープ</t>
  </si>
  <si>
    <t>胃 潰 瘍</t>
  </si>
  <si>
    <t>そ の 他</t>
  </si>
  <si>
    <t>（2）　子　宮　が　ん　（30歳以上）</t>
  </si>
  <si>
    <t>子 宮 が ん</t>
  </si>
  <si>
    <t>異 型 上 皮</t>
  </si>
  <si>
    <t>そ  の  他</t>
  </si>
  <si>
    <t>異 常 な し</t>
  </si>
  <si>
    <t>（3）　乳　が　ん　（30歳以上）</t>
  </si>
  <si>
    <t>乳 が ん</t>
  </si>
  <si>
    <t>乳 腺 症</t>
  </si>
  <si>
    <t>せんい腺腫</t>
  </si>
  <si>
    <t>大 腸 が ん</t>
  </si>
  <si>
    <t>大腸ポリープ</t>
  </si>
  <si>
    <t>平成</t>
  </si>
  <si>
    <t>成田市</t>
  </si>
  <si>
    <t>酒々井町</t>
  </si>
  <si>
    <t>栄町</t>
  </si>
  <si>
    <t>他県内</t>
  </si>
  <si>
    <t>県外</t>
  </si>
  <si>
    <t>（日）</t>
  </si>
  <si>
    <t>２　　類</t>
  </si>
  <si>
    <t>３　類</t>
  </si>
  <si>
    <t>コレラ</t>
  </si>
  <si>
    <t>細菌性赤痢</t>
  </si>
  <si>
    <t>腸チフス</t>
  </si>
  <si>
    <t>パラチフス</t>
  </si>
  <si>
    <t>急性灰
白髄炎</t>
  </si>
  <si>
    <t>ジフテリア</t>
  </si>
  <si>
    <t>総　　数</t>
  </si>
  <si>
    <t>資料　環境衛生課</t>
  </si>
  <si>
    <t>ごみ処理の状況</t>
  </si>
  <si>
    <t>ここは入力しない</t>
  </si>
  <si>
    <t>焼却</t>
  </si>
  <si>
    <t>埋立</t>
  </si>
  <si>
    <t>再利用</t>
  </si>
  <si>
    <t>処理委託等</t>
  </si>
  <si>
    <t>受　診　人　員</t>
  </si>
  <si>
    <t>診療日数</t>
  </si>
  <si>
    <t>（単位　t）</t>
  </si>
  <si>
    <t>収　集　人　口</t>
  </si>
  <si>
    <t>収　　集　　量</t>
  </si>
  <si>
    <t>処　　　　　理　　　　　別</t>
  </si>
  <si>
    <t>一日平均
処 理 量</t>
  </si>
  <si>
    <t>焼　　却</t>
  </si>
  <si>
    <t>埋　　立</t>
  </si>
  <si>
    <t>再 利 用</t>
  </si>
  <si>
    <t>処分委託等</t>
  </si>
  <si>
    <t>(注)  平成10年度より，収集人口に外国人登録者数を含める。</t>
  </si>
  <si>
    <t>資料　クリーン推進課</t>
  </si>
  <si>
    <t>（単位　ｋｌ）</t>
  </si>
  <si>
    <t>収　　集　　人　　口</t>
  </si>
  <si>
    <t>収　集　量</t>
  </si>
  <si>
    <t>処　　　理　　　別</t>
  </si>
  <si>
    <t>汲 取 人 口</t>
  </si>
  <si>
    <t>浄化槽人口</t>
  </si>
  <si>
    <t>処　理　場</t>
  </si>
  <si>
    <t>そ　の　他</t>
  </si>
  <si>
    <t>火　　　　　　　　葬</t>
  </si>
  <si>
    <t>式　　　　　　　　場</t>
  </si>
  <si>
    <t>成 田 市</t>
  </si>
  <si>
    <t xml:space="preserve">― </t>
  </si>
  <si>
    <t>平成</t>
  </si>
  <si>
    <t>富里市</t>
  </si>
  <si>
    <t xml:space="preserve">平成  2 </t>
  </si>
  <si>
    <t>受　　　　　　講　　　　　　者　　　　　　数</t>
  </si>
  <si>
    <t>延　べ　人　員</t>
  </si>
  <si>
    <t>修　　了　　者</t>
  </si>
  <si>
    <t>資料　健康増進課</t>
  </si>
  <si>
    <t>（単位　件）</t>
  </si>
  <si>
    <t>資料　健康増進課</t>
  </si>
  <si>
    <t>資料　千葉県印旛保健所事業年報</t>
  </si>
  <si>
    <t>患者数</t>
  </si>
  <si>
    <t>一日平均患者数</t>
  </si>
  <si>
    <t>診療科目別</t>
  </si>
  <si>
    <t>居住地別</t>
  </si>
  <si>
    <t>内科・小児科</t>
  </si>
  <si>
    <t>外科</t>
  </si>
  <si>
    <t>歯科</t>
  </si>
  <si>
    <t>八街市</t>
  </si>
  <si>
    <t>平成
2</t>
  </si>
  <si>
    <t>(注)　その他は，成田市・八街市・富里市以外の市町村である。</t>
  </si>
  <si>
    <t>－</t>
  </si>
  <si>
    <t>（4）　大　腸　が　ん　（40歳以上）</t>
  </si>
  <si>
    <t xml:space="preserve"> 　  区分
年度</t>
  </si>
  <si>
    <t>平成</t>
  </si>
  <si>
    <t>　(注)　平成15年度より，学校保健法による定期結核健康審査廃止。</t>
  </si>
  <si>
    <t>　     区分
年度</t>
  </si>
  <si>
    <t>…</t>
  </si>
  <si>
    <t>（注） インフルエンザは高齢者。</t>
  </si>
  <si>
    <t xml:space="preserve">平成　2 </t>
  </si>
  <si>
    <t xml:space="preserve">平成　3 </t>
  </si>
  <si>
    <t>（単位　ｐｐｍ）</t>
  </si>
  <si>
    <t>（各年度平均）</t>
  </si>
  <si>
    <t>汚染物質名</t>
  </si>
  <si>
    <t>光化学オキシダント
（ＯＸ）</t>
  </si>
  <si>
    <t>測定場所</t>
  </si>
  <si>
    <t>中学校
遠山</t>
  </si>
  <si>
    <t>久住体育館</t>
  </si>
  <si>
    <t>西中学校</t>
  </si>
  <si>
    <t>奈土公民館</t>
  </si>
  <si>
    <t xml:space="preserve">2  </t>
  </si>
  <si>
    <t xml:space="preserve">7  </t>
  </si>
  <si>
    <t>資料　環境対策課</t>
  </si>
  <si>
    <t>　　　　　　区分年度</t>
  </si>
  <si>
    <t>件　　　数</t>
  </si>
  <si>
    <t>典　　型　　７　　公　　害</t>
  </si>
  <si>
    <t>左以外の苦情</t>
  </si>
  <si>
    <t>大　気
汚　染</t>
  </si>
  <si>
    <t>水　質
汚　濁</t>
  </si>
  <si>
    <t>土　壌
汚　染</t>
  </si>
  <si>
    <t>騒　音</t>
  </si>
  <si>
    <t>振　動</t>
  </si>
  <si>
    <t>悪　臭</t>
  </si>
  <si>
    <t>（単位　ｐｐｍ，ただしｐＨを除く）</t>
  </si>
  <si>
    <t>河　　川　　名</t>
  </si>
  <si>
    <t>根　　木　　名　　川</t>
  </si>
  <si>
    <t>小　橋　川</t>
  </si>
  <si>
    <t>取香川</t>
  </si>
  <si>
    <t>荒海川</t>
  </si>
  <si>
    <t>江　川</t>
  </si>
  <si>
    <t>尾羽根川</t>
  </si>
  <si>
    <t>十日川</t>
  </si>
  <si>
    <t>下田川</t>
  </si>
  <si>
    <t>大須賀川</t>
  </si>
  <si>
    <t>天昌寺川</t>
  </si>
  <si>
    <t>境川</t>
  </si>
  <si>
    <t>川栗下</t>
  </si>
  <si>
    <t>吾妻橋</t>
  </si>
  <si>
    <t>新川水門</t>
  </si>
  <si>
    <t>新妻橋</t>
  </si>
  <si>
    <t>郷部大橋</t>
  </si>
  <si>
    <t>宝田小橋</t>
  </si>
  <si>
    <t>東金山橋</t>
  </si>
  <si>
    <t>地蔵橋</t>
  </si>
  <si>
    <t>江川台方橋</t>
  </si>
  <si>
    <t>水掛橋</t>
  </si>
  <si>
    <t>十日川橋</t>
  </si>
  <si>
    <t>下田橋上流</t>
  </si>
  <si>
    <t>馬洗橋</t>
  </si>
  <si>
    <t>柴田橋</t>
  </si>
  <si>
    <t>津富浦下橋</t>
  </si>
  <si>
    <t>高岡排水機場</t>
  </si>
  <si>
    <t>(pH)</t>
  </si>
  <si>
    <t>生物化学的酸素要求量</t>
  </si>
  <si>
    <t>(BOD)</t>
  </si>
  <si>
    <t>浮遊物質量</t>
  </si>
  <si>
    <t>(SS)</t>
  </si>
  <si>
    <t>(DO)</t>
  </si>
  <si>
    <t xml:space="preserve"> 区分年度</t>
  </si>
  <si>
    <r>
      <t>二酸化いおう
（ＳＯ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</si>
  <si>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r>
      <t>二酸化窒素
（ＮＯ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</si>
  <si>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t>(うちMMR)</t>
  </si>
  <si>
    <t>麻しん風しん混合</t>
  </si>
  <si>
    <t>実 施 率(％)</t>
  </si>
  <si>
    <t>対象年齢</t>
  </si>
  <si>
    <t>－</t>
  </si>
  <si>
    <t>（各年度末）</t>
  </si>
  <si>
    <t>病院・診療所</t>
  </si>
  <si>
    <t>登録頭数</t>
  </si>
  <si>
    <t>不用犬・
猫引取数</t>
  </si>
  <si>
    <t>―</t>
  </si>
  <si>
    <t>死　　因</t>
  </si>
  <si>
    <t>平　成　１　８　年</t>
  </si>
  <si>
    <t>総　　数</t>
  </si>
  <si>
    <t>男</t>
  </si>
  <si>
    <t>女</t>
  </si>
  <si>
    <t>悪性新生物</t>
  </si>
  <si>
    <t>心疾患</t>
  </si>
  <si>
    <t>脳血管疾患</t>
  </si>
  <si>
    <t>肺炎</t>
  </si>
  <si>
    <t>老衰</t>
  </si>
  <si>
    <t>不慮の事故</t>
  </si>
  <si>
    <t>自殺</t>
  </si>
  <si>
    <t>その他の呼吸器系の疾患</t>
  </si>
  <si>
    <t>腎不全</t>
  </si>
  <si>
    <t>その他の消化器系の疾患</t>
  </si>
  <si>
    <t>歯科診療所</t>
  </si>
  <si>
    <t>助産所</t>
  </si>
  <si>
    <r>
      <t xml:space="preserve">施術所
</t>
    </r>
    <r>
      <rPr>
        <sz val="9"/>
        <rFont val="ＭＳ 明朝"/>
        <family val="1"/>
      </rPr>
      <t>(業務毎の延数)</t>
    </r>
  </si>
  <si>
    <t>歯科技工所</t>
  </si>
  <si>
    <t>老人保健施設</t>
  </si>
  <si>
    <t>予防注射頭数</t>
  </si>
  <si>
    <t>野犬捕獲数</t>
  </si>
  <si>
    <t>(注)　平成１7年度より不用犬・猫引取場所は，印旛保健所成田支所に変更となった。</t>
  </si>
  <si>
    <t>　　　 平成17年度は旧下総町，旧大栄町分を含む。</t>
  </si>
  <si>
    <t>（注） 平成17年度は旧下総町，旧大栄町分を含む。</t>
  </si>
  <si>
    <t>（注） 平成17年度は旧下総町，旧大栄町分を含む。 （(1)～(4)）</t>
  </si>
  <si>
    <t>　　　　平成17年度は旧下総町，旧大栄町分を含む。</t>
  </si>
  <si>
    <t>　　　　 平成17年度は旧下総町，旧大栄町分を含む。</t>
  </si>
  <si>
    <t>(注)　平成18年度より対象年齢を30歳以上から20歳以上に拡大し，隔年度受診となった。</t>
  </si>
  <si>
    <t>（注）　平成14年度より簡易マザーズホームから健康増進課に移管となった。</t>
  </si>
  <si>
    <t>(注）　平成16年4月1日より休日夜間急病診療所から急病診療所に変更された。</t>
  </si>
  <si>
    <t>（注） 旧下総町，旧大栄町分を含む。</t>
  </si>
  <si>
    <t>八街・富里市</t>
  </si>
  <si>
    <t>平　成　１　９　年</t>
  </si>
  <si>
    <t>　　　※は細菌性サルの届出</t>
  </si>
  <si>
    <t>　　　 平成19年度より，予防接種率の算定方法を厚生労働省地域保健・老人保健事業報告作成要領に基づき算定した。</t>
  </si>
  <si>
    <t>８０　がん検診実施状況</t>
  </si>
  <si>
    <t>８１　結核予防事業・肺がん検診実施状況</t>
  </si>
  <si>
    <t>８４　成田市急病診療所利用状況</t>
  </si>
  <si>
    <t>８７  医療関係施設数</t>
  </si>
  <si>
    <t>８９　ごみ処理の状況</t>
  </si>
  <si>
    <t>９２　大気汚染測定結果</t>
  </si>
  <si>
    <t>９４　主要河川水質調査結果</t>
  </si>
  <si>
    <t>８３　ことばの相談室の利用状況</t>
  </si>
  <si>
    <t>１７  ごみ処理の状況</t>
  </si>
  <si>
    <t>７８　予防接種実施状況</t>
  </si>
  <si>
    <t>インフルエンザ</t>
  </si>
  <si>
    <t>対　 象　 者</t>
  </si>
  <si>
    <t>―</t>
  </si>
  <si>
    <t>接 　種 　者</t>
  </si>
  <si>
    <t>1,051
(536)</t>
  </si>
  <si>
    <t>―</t>
  </si>
  <si>
    <t>対　 象　 者</t>
  </si>
  <si>
    <t>接 　種 　者</t>
  </si>
  <si>
    <t>　　　 平成18年度より，麻しん及び風しんは麻しん風しん混合の2回接種となった。</t>
  </si>
  <si>
    <t>７９　健康診査実施状況</t>
  </si>
  <si>
    <t xml:space="preserve"> 　　  区分年度</t>
  </si>
  <si>
    <t>　　 　　 　―</t>
  </si>
  <si>
    <t>　　　　 平成17年度より，結核予防法改正に伴いﾂﾍﾞﾙｸﾘﾝ反応は行わず,直接BCG接種に変更。</t>
  </si>
  <si>
    <t>　　　　 平成19年4月より結核予防法は廃止され，ＢＣＧ予防接種は予防接種法の基づく予防接種として位置づけられた。</t>
  </si>
  <si>
    <t>８２　母親学級実施状況</t>
  </si>
  <si>
    <t>　　        区分
年度</t>
  </si>
  <si>
    <t>該　当　者　数</t>
  </si>
  <si>
    <t>実　　人　　数</t>
  </si>
  <si>
    <t>年度</t>
  </si>
  <si>
    <t>計</t>
  </si>
  <si>
    <t>0歳</t>
  </si>
  <si>
    <t>1・2</t>
  </si>
  <si>
    <t>4～10</t>
  </si>
  <si>
    <t>11～18</t>
  </si>
  <si>
    <t>2</t>
  </si>
  <si>
    <t>7</t>
  </si>
  <si>
    <t>16</t>
  </si>
  <si>
    <t>12</t>
  </si>
  <si>
    <t>15</t>
  </si>
  <si>
    <t>18</t>
  </si>
  <si>
    <t>19</t>
  </si>
  <si>
    <t>８５　感染症患者発生状況</t>
  </si>
  <si>
    <t>　  　区分
年度</t>
  </si>
  <si>
    <t>総　数</t>
  </si>
  <si>
    <t>*</t>
  </si>
  <si>
    <t>腸管出血性大腸菌</t>
  </si>
  <si>
    <t xml:space="preserve">― </t>
  </si>
  <si>
    <t>※</t>
  </si>
  <si>
    <t>（注）　平成11年4月1日法改正</t>
  </si>
  <si>
    <t>　　　＊平成19年4月1日に，2類から3類感染症に移行した疾患である。</t>
  </si>
  <si>
    <t>８６　主要死因別順位</t>
  </si>
  <si>
    <t>順位</t>
  </si>
  <si>
    <t xml:space="preserve"> 　　　 区分年度</t>
  </si>
  <si>
    <t>８８　狂犬病予防の状況</t>
  </si>
  <si>
    <t>９０　し尿処理の状況</t>
  </si>
  <si>
    <t xml:space="preserve">― </t>
  </si>
  <si>
    <t>９１　八富成田斎場使用状況</t>
  </si>
  <si>
    <t>…</t>
  </si>
  <si>
    <t>12</t>
  </si>
  <si>
    <t>15</t>
  </si>
  <si>
    <t>16</t>
  </si>
  <si>
    <t>17</t>
  </si>
  <si>
    <t>18</t>
  </si>
  <si>
    <t>19</t>
  </si>
  <si>
    <t>９３　公害苦情の受理件数</t>
  </si>
  <si>
    <t>地　盤
沈　下</t>
  </si>
  <si>
    <t xml:space="preserve">54   </t>
  </si>
  <si>
    <t xml:space="preserve">2 </t>
  </si>
  <si>
    <t xml:space="preserve">4 </t>
  </si>
  <si>
    <t xml:space="preserve">― </t>
  </si>
  <si>
    <t xml:space="preserve">9 </t>
  </si>
  <si>
    <t xml:space="preserve">33   </t>
  </si>
  <si>
    <t xml:space="preserve">225   </t>
  </si>
  <si>
    <t xml:space="preserve">1 </t>
  </si>
  <si>
    <t xml:space="preserve">5 </t>
  </si>
  <si>
    <t xml:space="preserve">215   </t>
  </si>
  <si>
    <t xml:space="preserve">204   </t>
  </si>
  <si>
    <t xml:space="preserve">11 </t>
  </si>
  <si>
    <t xml:space="preserve">10 </t>
  </si>
  <si>
    <t xml:space="preserve">20 </t>
  </si>
  <si>
    <t xml:space="preserve">158   </t>
  </si>
  <si>
    <t xml:space="preserve"> 199   </t>
  </si>
  <si>
    <t xml:space="preserve">25 </t>
  </si>
  <si>
    <t xml:space="preserve">13 </t>
  </si>
  <si>
    <t xml:space="preserve">155   </t>
  </si>
  <si>
    <t xml:space="preserve"> 165   </t>
  </si>
  <si>
    <t xml:space="preserve">28 </t>
  </si>
  <si>
    <t xml:space="preserve">3 </t>
  </si>
  <si>
    <t xml:space="preserve">7 </t>
  </si>
  <si>
    <t xml:space="preserve">6 </t>
  </si>
  <si>
    <t xml:space="preserve">117   </t>
  </si>
  <si>
    <t xml:space="preserve"> 152   </t>
  </si>
  <si>
    <t xml:space="preserve">12 </t>
  </si>
  <si>
    <t xml:space="preserve">111   </t>
  </si>
  <si>
    <t xml:space="preserve"> 191   </t>
  </si>
  <si>
    <t xml:space="preserve">30 </t>
  </si>
  <si>
    <t xml:space="preserve">14 </t>
  </si>
  <si>
    <t xml:space="preserve">19 </t>
  </si>
  <si>
    <t xml:space="preserve">115   </t>
  </si>
  <si>
    <t xml:space="preserve">334   </t>
  </si>
  <si>
    <t xml:space="preserve">23 </t>
  </si>
  <si>
    <t xml:space="preserve">22 </t>
  </si>
  <si>
    <t xml:space="preserve">40 </t>
  </si>
  <si>
    <t xml:space="preserve">236   </t>
  </si>
  <si>
    <t>　　　　調査地点項目・年度</t>
  </si>
  <si>
    <t>水素イオン濃度</t>
  </si>
  <si>
    <t>…</t>
  </si>
  <si>
    <r>
      <t>溶存</t>
    </r>
    <r>
      <rPr>
        <sz val="11"/>
        <rFont val="ＭＳ Ｐ明朝"/>
        <family val="1"/>
      </rPr>
      <t>酸素量</t>
    </r>
  </si>
  <si>
    <t xml:space="preserve">       23</t>
  </si>
  <si>
    <t xml:space="preserve">       16</t>
  </si>
  <si>
    <t xml:space="preserve">       44</t>
  </si>
  <si>
    <t xml:space="preserve">       68</t>
  </si>
  <si>
    <t xml:space="preserve">       70</t>
  </si>
  <si>
    <t xml:space="preserve">      103</t>
  </si>
  <si>
    <t xml:space="preserve">       97</t>
  </si>
  <si>
    <t xml:space="preserve">      104</t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</si>
  <si>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―</t>
    </r>
  </si>
  <si>
    <r>
      <t xml:space="preserve"> </t>
    </r>
    <r>
      <rPr>
        <sz val="11"/>
        <rFont val="ＭＳ Ｐ明朝"/>
        <family val="1"/>
      </rPr>
      <t xml:space="preserve">         </t>
    </r>
    <r>
      <rPr>
        <sz val="11"/>
        <rFont val="ＭＳ Ｐ明朝"/>
        <family val="1"/>
      </rPr>
      <t>―</t>
    </r>
  </si>
  <si>
    <r>
      <t xml:space="preserve"> </t>
    </r>
    <r>
      <rPr>
        <sz val="11"/>
        <rFont val="ＭＳ Ｐ明朝"/>
        <family val="1"/>
      </rPr>
      <t xml:space="preserve">           </t>
    </r>
    <r>
      <rPr>
        <sz val="11"/>
        <rFont val="ＭＳ Ｐ明朝"/>
        <family val="1"/>
      </rPr>
      <t>1</t>
    </r>
  </si>
  <si>
    <r>
      <t xml:space="preserve"> </t>
    </r>
    <r>
      <rPr>
        <sz val="11"/>
        <rFont val="ＭＳ Ｐ明朝"/>
        <family val="1"/>
      </rPr>
      <t xml:space="preserve">           </t>
    </r>
    <r>
      <rPr>
        <sz val="11"/>
        <rFont val="ＭＳ Ｐ明朝"/>
        <family val="1"/>
      </rPr>
      <t>7</t>
    </r>
  </si>
  <si>
    <r>
      <t xml:space="preserve"> </t>
    </r>
    <r>
      <rPr>
        <sz val="11"/>
        <rFont val="ＭＳ Ｐ明朝"/>
        <family val="1"/>
      </rPr>
      <t xml:space="preserve">           </t>
    </r>
    <r>
      <rPr>
        <sz val="11"/>
        <rFont val="ＭＳ Ｐ明朝"/>
        <family val="1"/>
      </rPr>
      <t>5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</si>
  <si>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11</t>
    </r>
  </si>
  <si>
    <r>
      <t xml:space="preserve"> </t>
    </r>
    <r>
      <rPr>
        <sz val="11"/>
        <rFont val="ＭＳ Ｐ明朝"/>
        <family val="1"/>
      </rPr>
      <t xml:space="preserve">           </t>
    </r>
    <r>
      <rPr>
        <sz val="11"/>
        <rFont val="ＭＳ Ｐ明朝"/>
        <family val="1"/>
      </rPr>
      <t>8</t>
    </r>
  </si>
  <si>
    <r>
      <t xml:space="preserve"> </t>
    </r>
    <r>
      <rPr>
        <sz val="11"/>
        <rFont val="ＭＳ Ｐ明朝"/>
        <family val="1"/>
      </rPr>
      <t xml:space="preserve">           </t>
    </r>
    <r>
      <rPr>
        <sz val="11"/>
        <rFont val="ＭＳ Ｐ明朝"/>
        <family val="1"/>
      </rPr>
      <t>2</t>
    </r>
  </si>
  <si>
    <r>
      <t xml:space="preserve"> </t>
    </r>
    <r>
      <rPr>
        <sz val="11"/>
        <rFont val="ＭＳ Ｐ明朝"/>
        <family val="1"/>
      </rPr>
      <t xml:space="preserve">           </t>
    </r>
    <r>
      <rPr>
        <sz val="11"/>
        <rFont val="ＭＳ Ｐ明朝"/>
        <family val="1"/>
      </rPr>
      <t>4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</si>
  <si>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13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</si>
  <si>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16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</si>
  <si>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17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</si>
  <si>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23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</si>
  <si>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22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</si>
  <si>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20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</si>
  <si>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12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</si>
  <si>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42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</si>
  <si>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48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</si>
  <si>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49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</si>
  <si>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75</t>
    </r>
  </si>
  <si>
    <r>
      <t xml:space="preserve">           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6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</si>
  <si>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74</t>
    </r>
  </si>
  <si>
    <t xml:space="preserve">     3</t>
  </si>
  <si>
    <t xml:space="preserve">    12</t>
  </si>
  <si>
    <t xml:space="preserve">    11</t>
  </si>
  <si>
    <t xml:space="preserve">    19</t>
  </si>
  <si>
    <t xml:space="preserve">      84</t>
  </si>
  <si>
    <t xml:space="preserve">     102</t>
  </si>
  <si>
    <t xml:space="preserve">     121</t>
  </si>
  <si>
    <t xml:space="preserve">     133</t>
  </si>
  <si>
    <t xml:space="preserve">     131</t>
  </si>
  <si>
    <t xml:space="preserve">     150</t>
  </si>
  <si>
    <t xml:space="preserve">     162</t>
  </si>
  <si>
    <t xml:space="preserve">     165</t>
  </si>
  <si>
    <t xml:space="preserve">       6</t>
  </si>
  <si>
    <t xml:space="preserve">      10</t>
  </si>
  <si>
    <t xml:space="preserve">       7</t>
  </si>
  <si>
    <t xml:space="preserve">       8</t>
  </si>
  <si>
    <t xml:space="preserve">      ―</t>
  </si>
  <si>
    <t xml:space="preserve">       1</t>
  </si>
  <si>
    <t xml:space="preserve">       2</t>
  </si>
  <si>
    <t xml:space="preserve">       3</t>
  </si>
  <si>
    <t xml:space="preserve">       4</t>
  </si>
  <si>
    <t xml:space="preserve">       5</t>
  </si>
  <si>
    <t xml:space="preserve">      44</t>
  </si>
  <si>
    <t xml:space="preserve">      49</t>
  </si>
  <si>
    <t xml:space="preserve">      53</t>
  </si>
  <si>
    <t xml:space="preserve">      55</t>
  </si>
  <si>
    <t xml:space="preserve">      57</t>
  </si>
  <si>
    <t xml:space="preserve">      65</t>
  </si>
  <si>
    <t xml:space="preserve">      67</t>
  </si>
  <si>
    <t xml:space="preserve">      69</t>
  </si>
  <si>
    <t xml:space="preserve">      75</t>
  </si>
  <si>
    <t xml:space="preserve">      77</t>
  </si>
  <si>
    <t xml:space="preserve">      81</t>
  </si>
  <si>
    <t xml:space="preserve">      90</t>
  </si>
  <si>
    <t xml:space="preserve">      91</t>
  </si>
  <si>
    <t xml:space="preserve">      98</t>
  </si>
  <si>
    <t>１０ 衛生・公害</t>
  </si>
  <si>
    <t>衛生・公害</t>
  </si>
  <si>
    <t>　　　　　　　　区分
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</si>
</sst>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#,##0.0_ ;[Red]\-#,##0.0\ "/>
    <numFmt numFmtId="208" formatCode="#,##0\ "/>
    <numFmt numFmtId="209" formatCode="#,##0.0\ "/>
    <numFmt numFmtId="210" formatCode="#,##0_ \ \ \ \ \ \ \ \ \ \ \ "/>
    <numFmt numFmtId="211" formatCode="&quot;¥&quot;#,##0.0_);[Red]\(&quot;¥&quot;#,##0.0\)"/>
    <numFmt numFmtId="212" formatCode="_ &quot;¥&quot;* #,##0.0_ ;_ &quot;¥&quot;* \-#,##0.0_ ;_ &quot;¥&quot;* &quot;-&quot;?_ ;_ @_ "/>
    <numFmt numFmtId="213" formatCode="#,##0_ \ \ \ \ \ "/>
    <numFmt numFmtId="214" formatCode="#,##0_ \ \ \ \ \ \ \ "/>
    <numFmt numFmtId="215" formatCode="#,##0_ \ \ \ \ \ \ \ \ \ "/>
    <numFmt numFmtId="216" formatCode="&quot;¥&quot;#,##0_);\(&quot;¥&quot;#,##0\)"/>
  </numFmts>
  <fonts count="7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20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"/>
      <color indexed="8"/>
      <name val="ＭＳ Ｐ明朝"/>
      <family val="1"/>
    </font>
    <font>
      <sz val="6"/>
      <name val="ＭＳ 明朝"/>
      <family val="1"/>
    </font>
    <font>
      <sz val="8.5"/>
      <name val="ＭＳ 明朝"/>
      <family val="1"/>
    </font>
    <font>
      <sz val="7"/>
      <name val="ＭＳ Ｐ明朝"/>
      <family val="1"/>
    </font>
    <font>
      <sz val="11.75"/>
      <color indexed="8"/>
      <name val="ＭＳ Ｐゴシック"/>
      <family val="3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 style="hair"/>
      <top style="hair"/>
      <bottom style="hair"/>
      <diagonal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49" fontId="16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 wrapText="1"/>
    </xf>
    <xf numFmtId="49" fontId="5" fillId="0" borderId="19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10" fillId="0" borderId="2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23" xfId="0" applyFont="1" applyBorder="1" applyAlignment="1">
      <alignment horizontal="center" vertical="distributed" textRotation="255"/>
    </xf>
    <xf numFmtId="212" fontId="0" fillId="0" borderId="14" xfId="0" applyNumberFormat="1" applyFont="1" applyBorder="1" applyAlignment="1">
      <alignment horizontal="right" vertical="center"/>
    </xf>
    <xf numFmtId="189" fontId="0" fillId="0" borderId="14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distributed" textRotation="255"/>
    </xf>
    <xf numFmtId="0" fontId="10" fillId="0" borderId="15" xfId="0" applyFont="1" applyFill="1" applyBorder="1" applyAlignment="1">
      <alignment horizontal="center" vertical="distributed" textRotation="255"/>
    </xf>
    <xf numFmtId="197" fontId="0" fillId="0" borderId="0" xfId="0" applyNumberFormat="1" applyFont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197" fontId="0" fillId="0" borderId="0" xfId="0" applyNumberFormat="1" applyFont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2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176" fontId="0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0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76" fontId="0" fillId="0" borderId="25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49" fontId="16" fillId="0" borderId="11" xfId="0" applyNumberFormat="1" applyFont="1" applyFill="1" applyBorder="1" applyAlignment="1">
      <alignment vertical="center"/>
    </xf>
    <xf numFmtId="49" fontId="16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8" fontId="0" fillId="0" borderId="0" xfId="0" applyNumberFormat="1" applyFont="1" applyBorder="1" applyAlignment="1">
      <alignment horizontal="right" vertical="center"/>
    </xf>
    <xf numFmtId="209" fontId="0" fillId="0" borderId="0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 shrinkToFit="1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179" fontId="0" fillId="0" borderId="11" xfId="0" applyNumberFormat="1" applyFont="1" applyBorder="1" applyAlignment="1">
      <alignment vertical="center"/>
    </xf>
    <xf numFmtId="186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42" fontId="0" fillId="0" borderId="0" xfId="0" applyNumberFormat="1" applyFont="1" applyAlignment="1">
      <alignment horizontal="right" vertical="center"/>
    </xf>
    <xf numFmtId="179" fontId="0" fillId="0" borderId="12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distributed" vertical="distributed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5" fillId="0" borderId="0" xfId="49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8" fontId="5" fillId="0" borderId="0" xfId="49" applyNumberFormat="1" applyFont="1" applyFill="1" applyBorder="1" applyAlignment="1">
      <alignment horizontal="right" vertical="center" shrinkToFit="1"/>
    </xf>
    <xf numFmtId="178" fontId="5" fillId="0" borderId="0" xfId="49" applyNumberFormat="1" applyFont="1" applyFill="1" applyBorder="1" applyAlignment="1">
      <alignment horizontal="right" vertical="center"/>
    </xf>
    <xf numFmtId="178" fontId="5" fillId="0" borderId="11" xfId="49" applyNumberFormat="1" applyFont="1" applyFill="1" applyBorder="1" applyAlignment="1">
      <alignment horizontal="right" vertical="center" shrinkToFit="1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1" xfId="49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34" borderId="0" xfId="0" applyFont="1" applyFill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26" xfId="0" applyFont="1" applyBorder="1" applyAlignment="1">
      <alignment horizontal="distributed" vertical="center" indent="1"/>
    </xf>
    <xf numFmtId="0" fontId="70" fillId="0" borderId="0" xfId="0" applyFont="1" applyBorder="1" applyAlignment="1">
      <alignment horizontal="distributed" vertical="center" indent="1"/>
    </xf>
    <xf numFmtId="0" fontId="70" fillId="0" borderId="27" xfId="0" applyFont="1" applyBorder="1" applyAlignment="1">
      <alignment horizontal="distributed" vertical="center" indent="1"/>
    </xf>
    <xf numFmtId="176" fontId="8" fillId="0" borderId="14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8" fontId="9" fillId="0" borderId="11" xfId="49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2" fontId="9" fillId="0" borderId="0" xfId="49" applyNumberFormat="1" applyFont="1" applyBorder="1" applyAlignment="1">
      <alignment horizontal="right" vertical="center"/>
    </xf>
    <xf numFmtId="178" fontId="9" fillId="0" borderId="0" xfId="49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2" fontId="9" fillId="0" borderId="11" xfId="49" applyNumberFormat="1" applyFont="1" applyBorder="1" applyAlignment="1">
      <alignment horizontal="right" vertical="center"/>
    </xf>
    <xf numFmtId="178" fontId="9" fillId="0" borderId="14" xfId="49" applyNumberFormat="1" applyFont="1" applyBorder="1" applyAlignment="1">
      <alignment horizontal="right" vertical="center"/>
    </xf>
    <xf numFmtId="42" fontId="9" fillId="0" borderId="14" xfId="49" applyNumberFormat="1" applyFont="1" applyBorder="1" applyAlignment="1">
      <alignment horizontal="right" vertical="center"/>
    </xf>
    <xf numFmtId="178" fontId="9" fillId="0" borderId="12" xfId="49" applyNumberFormat="1" applyFont="1" applyBorder="1" applyAlignment="1">
      <alignment horizontal="right" vertical="center"/>
    </xf>
    <xf numFmtId="178" fontId="9" fillId="0" borderId="18" xfId="49" applyNumberFormat="1" applyFont="1" applyBorder="1" applyAlignment="1">
      <alignment horizontal="right" vertical="center"/>
    </xf>
    <xf numFmtId="178" fontId="9" fillId="0" borderId="21" xfId="49" applyNumberFormat="1" applyFont="1" applyBorder="1" applyAlignment="1">
      <alignment horizontal="right" vertical="center"/>
    </xf>
    <xf numFmtId="178" fontId="9" fillId="0" borderId="0" xfId="49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left" vertical="justify"/>
    </xf>
    <xf numFmtId="0" fontId="14" fillId="0" borderId="30" xfId="0" applyFont="1" applyBorder="1" applyAlignment="1">
      <alignment horizontal="left" vertical="justify"/>
    </xf>
    <xf numFmtId="0" fontId="8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left" vertical="justify"/>
    </xf>
    <xf numFmtId="0" fontId="10" fillId="0" borderId="32" xfId="0" applyFont="1" applyBorder="1" applyAlignment="1">
      <alignment horizontal="left" vertical="justify"/>
    </xf>
    <xf numFmtId="0" fontId="10" fillId="0" borderId="33" xfId="0" applyFont="1" applyBorder="1" applyAlignment="1">
      <alignment horizontal="left" vertical="justify"/>
    </xf>
    <xf numFmtId="0" fontId="10" fillId="0" borderId="34" xfId="0" applyFont="1" applyBorder="1" applyAlignment="1">
      <alignment horizontal="left" vertical="justify"/>
    </xf>
    <xf numFmtId="0" fontId="10" fillId="0" borderId="3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left" vertical="justify"/>
    </xf>
    <xf numFmtId="0" fontId="9" fillId="0" borderId="30" xfId="0" applyFont="1" applyBorder="1" applyAlignment="1">
      <alignment horizontal="left" vertical="justify"/>
    </xf>
    <xf numFmtId="176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justify" wrapText="1"/>
    </xf>
    <xf numFmtId="0" fontId="9" fillId="0" borderId="32" xfId="0" applyFont="1" applyFill="1" applyBorder="1" applyAlignment="1">
      <alignment horizontal="left" vertical="justify"/>
    </xf>
    <xf numFmtId="0" fontId="9" fillId="0" borderId="33" xfId="0" applyFont="1" applyFill="1" applyBorder="1" applyAlignment="1">
      <alignment horizontal="left" vertical="justify"/>
    </xf>
    <xf numFmtId="0" fontId="9" fillId="0" borderId="34" xfId="0" applyFont="1" applyFill="1" applyBorder="1" applyAlignment="1">
      <alignment horizontal="left" vertical="justify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horizontal="left" vertical="justify" wrapText="1"/>
    </xf>
    <xf numFmtId="0" fontId="15" fillId="0" borderId="31" xfId="0" applyFont="1" applyBorder="1" applyAlignment="1">
      <alignment horizontal="left" vertical="justify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5" fillId="0" borderId="33" xfId="0" applyFont="1" applyBorder="1" applyAlignment="1">
      <alignment horizontal="left" vertical="justify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distributed" vertical="distributed" textRotation="255"/>
    </xf>
    <xf numFmtId="0" fontId="8" fillId="0" borderId="24" xfId="0" applyFont="1" applyBorder="1" applyAlignment="1">
      <alignment horizontal="distributed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24" xfId="0" applyFont="1" applyFill="1" applyBorder="1" applyAlignment="1">
      <alignment horizontal="center" vertical="distributed" textRotation="255"/>
    </xf>
    <xf numFmtId="49" fontId="5" fillId="0" borderId="0" xfId="0" applyNumberFormat="1" applyFont="1" applyFill="1" applyBorder="1" applyAlignment="1">
      <alignment vertical="distributed"/>
    </xf>
    <xf numFmtId="176" fontId="5" fillId="0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176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distributed"/>
    </xf>
    <xf numFmtId="49" fontId="5" fillId="0" borderId="14" xfId="0" applyNumberFormat="1" applyFont="1" applyFill="1" applyBorder="1" applyAlignment="1">
      <alignment vertical="distributed"/>
    </xf>
    <xf numFmtId="49" fontId="5" fillId="0" borderId="14" xfId="0" applyNumberFormat="1" applyFont="1" applyBorder="1" applyAlignment="1">
      <alignment vertical="distributed"/>
    </xf>
    <xf numFmtId="0" fontId="0" fillId="0" borderId="31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 wrapText="1"/>
    </xf>
    <xf numFmtId="0" fontId="0" fillId="0" borderId="41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176" fontId="5" fillId="0" borderId="12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29" xfId="0" applyFont="1" applyBorder="1" applyAlignment="1">
      <alignment horizontal="left" vertical="justify" wrapText="1"/>
    </xf>
    <xf numFmtId="0" fontId="0" fillId="0" borderId="42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43" xfId="0" applyFont="1" applyBorder="1" applyAlignment="1">
      <alignment horizontal="left" vertical="justify"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vertical="center"/>
    </xf>
    <xf numFmtId="176" fontId="1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distributed" vertical="center" wrapText="1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41" fontId="12" fillId="0" borderId="12" xfId="49" applyNumberFormat="1" applyFont="1" applyBorder="1" applyAlignment="1">
      <alignment vertical="center"/>
    </xf>
    <xf numFmtId="41" fontId="12" fillId="0" borderId="0" xfId="49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41" fontId="12" fillId="0" borderId="21" xfId="49" applyNumberFormat="1" applyFont="1" applyBorder="1" applyAlignment="1">
      <alignment vertical="center"/>
    </xf>
    <xf numFmtId="41" fontId="12" fillId="0" borderId="11" xfId="49" applyNumberFormat="1" applyFon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2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 vertical="center" shrinkToFit="1"/>
    </xf>
    <xf numFmtId="0" fontId="8" fillId="0" borderId="2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textRotation="255"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Fill="1" applyBorder="1" applyAlignment="1">
      <alignment horizontal="center" vertical="center"/>
    </xf>
    <xf numFmtId="41" fontId="12" fillId="0" borderId="18" xfId="49" applyNumberFormat="1" applyFont="1" applyBorder="1" applyAlignment="1">
      <alignment vertical="center"/>
    </xf>
    <xf numFmtId="41" fontId="12" fillId="0" borderId="14" xfId="49" applyNumberFormat="1" applyFont="1" applyBorder="1" applyAlignment="1">
      <alignment vertical="center"/>
    </xf>
    <xf numFmtId="41" fontId="0" fillId="0" borderId="2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justify"/>
    </xf>
    <xf numFmtId="0" fontId="15" fillId="0" borderId="42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5" fillId="0" borderId="43" xfId="0" applyFont="1" applyBorder="1" applyAlignment="1">
      <alignment horizontal="left" vertical="justify"/>
    </xf>
    <xf numFmtId="0" fontId="0" fillId="0" borderId="0" xfId="0" applyFont="1" applyAlignment="1">
      <alignment horizontal="lef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9" fillId="0" borderId="14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justify"/>
    </xf>
    <xf numFmtId="0" fontId="0" fillId="0" borderId="34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625"/>
          <c:w val="0.9262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'P92'!$K$11</c:f>
              <c:strCache>
                <c:ptCount val="1"/>
                <c:pt idx="0">
                  <c:v>焼却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'P92'!$J$12:$J$22</c:f>
            </c:strRef>
          </c:cat>
          <c:val>
            <c:numRef>
              <c:f>'P92'!$K$12:$K$22</c:f>
            </c:numRef>
          </c:val>
        </c:ser>
        <c:ser>
          <c:idx val="1"/>
          <c:order val="1"/>
          <c:tx>
            <c:strRef>
              <c:f>'P92'!$L$11</c:f>
              <c:strCache>
                <c:ptCount val="1"/>
                <c:pt idx="0">
                  <c:v>埋立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'P92'!$J$12:$J$22</c:f>
            </c:strRef>
          </c:cat>
          <c:val>
            <c:numRef>
              <c:f>'P92'!$L$12:$L$22</c:f>
            </c:numRef>
          </c:val>
        </c:ser>
        <c:ser>
          <c:idx val="2"/>
          <c:order val="2"/>
          <c:tx>
            <c:strRef>
              <c:f>'P92'!$M$11</c:f>
              <c:strCache>
                <c:ptCount val="1"/>
                <c:pt idx="0">
                  <c:v>再利用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'P92'!$J$12:$J$22</c:f>
            </c:strRef>
          </c:cat>
          <c:val>
            <c:numRef>
              <c:f>'P92'!$M$12:$M$22</c:f>
            </c:numRef>
          </c:val>
        </c:ser>
        <c:ser>
          <c:idx val="3"/>
          <c:order val="3"/>
          <c:tx>
            <c:strRef>
              <c:f>'P92'!$N$11</c:f>
              <c:strCache>
                <c:ptCount val="1"/>
                <c:pt idx="0">
                  <c:v>処理委託等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'P92'!$J$12:$J$22</c:f>
            </c:strRef>
          </c:cat>
          <c:val>
            <c:numRef>
              <c:f>'P92'!$N$12:$N$22</c:f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3008419"/>
        <c:axId val="49966908"/>
      </c:barChart>
      <c:lineChart>
        <c:grouping val="standard"/>
        <c:varyColors val="0"/>
        <c:ser>
          <c:idx val="4"/>
          <c:order val="4"/>
          <c:tx>
            <c:strRef>
              <c:f>'P92'!$O$11</c:f>
              <c:strCache>
                <c:ptCount val="1"/>
                <c:pt idx="0">
                  <c:v>収集人口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'P92'!$J$12:$J$22</c:f>
            </c:strRef>
          </c:cat>
          <c:val>
            <c:numRef>
              <c:f>'P92'!$O$12:$O$22</c:f>
            </c:numRef>
          </c:val>
          <c:smooth val="0"/>
        </c:ser>
        <c:axId val="47048989"/>
        <c:axId val="20787718"/>
      </c:lineChart>
      <c:catAx>
        <c:axId val="13008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966908"/>
        <c:crosses val="autoZero"/>
        <c:auto val="1"/>
        <c:lblOffset val="100"/>
        <c:tickLblSkip val="1"/>
        <c:noMultiLvlLbl val="0"/>
      </c:catAx>
      <c:valAx>
        <c:axId val="49966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008419"/>
        <c:crossesAt val="1"/>
        <c:crossBetween val="between"/>
        <c:dispUnits/>
      </c:valAx>
      <c:catAx>
        <c:axId val="47048989"/>
        <c:scaling>
          <c:orientation val="minMax"/>
        </c:scaling>
        <c:axPos val="b"/>
        <c:delete val="1"/>
        <c:majorTickMark val="out"/>
        <c:minorTickMark val="none"/>
        <c:tickLblPos val="none"/>
        <c:crossAx val="20787718"/>
        <c:crosses val="autoZero"/>
        <c:auto val="1"/>
        <c:lblOffset val="100"/>
        <c:tickLblSkip val="1"/>
        <c:noMultiLvlLbl val="0"/>
      </c:catAx>
      <c:valAx>
        <c:axId val="20787718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04898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04125"/>
          <c:w val="0.15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9</xdr:col>
      <xdr:colOff>0</xdr:colOff>
      <xdr:row>40</xdr:row>
      <xdr:rowOff>95250</xdr:rowOff>
    </xdr:to>
    <xdr:graphicFrame>
      <xdr:nvGraphicFramePr>
        <xdr:cNvPr id="1" name="Chart 7"/>
        <xdr:cNvGraphicFramePr/>
      </xdr:nvGraphicFramePr>
      <xdr:xfrm>
        <a:off x="0" y="2124075"/>
        <a:ext cx="70294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590550</xdr:colOff>
      <xdr:row>39</xdr:row>
      <xdr:rowOff>0</xdr:rowOff>
    </xdr:from>
    <xdr:ext cx="361950" cy="161925"/>
    <xdr:sp>
      <xdr:nvSpPr>
        <xdr:cNvPr id="2" name="Text Box 4"/>
        <xdr:cNvSpPr txBox="1">
          <a:spLocks noChangeArrowheads="1"/>
        </xdr:cNvSpPr>
      </xdr:nvSpPr>
      <xdr:spPr>
        <a:xfrm>
          <a:off x="6076950" y="72009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twoCellAnchor>
    <xdr:from>
      <xdr:col>0</xdr:col>
      <xdr:colOff>0</xdr:colOff>
      <xdr:row>11</xdr:row>
      <xdr:rowOff>57150</xdr:rowOff>
    </xdr:from>
    <xdr:to>
      <xdr:col>1</xdr:col>
      <xdr:colOff>466725</xdr:colOff>
      <xdr:row>13</xdr:row>
      <xdr:rowOff>19050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2114550"/>
          <a:ext cx="1152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収集量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単位：万ｔ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8</xdr:col>
      <xdr:colOff>581025</xdr:colOff>
      <xdr:row>11</xdr:row>
      <xdr:rowOff>190500</xdr:rowOff>
    </xdr:from>
    <xdr:to>
      <xdr:col>8</xdr:col>
      <xdr:colOff>1447800</xdr:colOff>
      <xdr:row>13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67425" y="22479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収集人口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単位：万人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14668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676275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76550" y="11049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食道ｶﾞﾝ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09900" y="14668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44</xdr:row>
      <xdr:rowOff>0</xdr:rowOff>
    </xdr:from>
    <xdr:to>
      <xdr:col>5</xdr:col>
      <xdr:colOff>19050</xdr:colOff>
      <xdr:row>44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67075" y="86677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66675</xdr:colOff>
      <xdr:row>32</xdr:row>
      <xdr:rowOff>19050</xdr:rowOff>
    </xdr:from>
    <xdr:to>
      <xdr:col>3</xdr:col>
      <xdr:colOff>704850</xdr:colOff>
      <xdr:row>32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05125" y="63436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333375</xdr:colOff>
      <xdr:row>44</xdr:row>
      <xdr:rowOff>9525</xdr:rowOff>
    </xdr:from>
    <xdr:to>
      <xdr:col>4</xdr:col>
      <xdr:colOff>161925</xdr:colOff>
      <xdr:row>44</xdr:row>
      <xdr:rowOff>161925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71825" y="86772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44</xdr:row>
      <xdr:rowOff>0</xdr:rowOff>
    </xdr:from>
    <xdr:to>
      <xdr:col>5</xdr:col>
      <xdr:colOff>19050</xdr:colOff>
      <xdr:row>44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67075" y="86677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619125</xdr:colOff>
      <xdr:row>34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2867025" y="67056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67025" y="65055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352425</xdr:colOff>
      <xdr:row>45</xdr:row>
      <xdr:rowOff>0</xdr:rowOff>
    </xdr:from>
    <xdr:to>
      <xdr:col>4</xdr:col>
      <xdr:colOff>180975</xdr:colOff>
      <xdr:row>45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190875" y="88487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190500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028950" y="65055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28575</xdr:colOff>
      <xdr:row>33</xdr:row>
      <xdr:rowOff>19050</xdr:rowOff>
    </xdr:from>
    <xdr:to>
      <xdr:col>3</xdr:col>
      <xdr:colOff>619125</xdr:colOff>
      <xdr:row>33</xdr:row>
      <xdr:rowOff>171450</xdr:rowOff>
    </xdr:to>
    <xdr:sp>
      <xdr:nvSpPr>
        <xdr:cNvPr id="12" name="Rectangle 13"/>
        <xdr:cNvSpPr>
          <a:spLocks/>
        </xdr:cNvSpPr>
      </xdr:nvSpPr>
      <xdr:spPr>
        <a:xfrm>
          <a:off x="2867025" y="65246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619125</xdr:colOff>
      <xdr:row>34</xdr:row>
      <xdr:rowOff>171450</xdr:rowOff>
    </xdr:to>
    <xdr:sp>
      <xdr:nvSpPr>
        <xdr:cNvPr id="13" name="Rectangle 16"/>
        <xdr:cNvSpPr>
          <a:spLocks/>
        </xdr:cNvSpPr>
      </xdr:nvSpPr>
      <xdr:spPr>
        <a:xfrm>
          <a:off x="2867025" y="67056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19050</xdr:rowOff>
    </xdr:from>
    <xdr:to>
      <xdr:col>3</xdr:col>
      <xdr:colOff>714375</xdr:colOff>
      <xdr:row>12</xdr:row>
      <xdr:rowOff>0</xdr:rowOff>
    </xdr:to>
    <xdr:sp>
      <xdr:nvSpPr>
        <xdr:cNvPr id="14" name="Text Box 24"/>
        <xdr:cNvSpPr txBox="1">
          <a:spLocks noChangeArrowheads="1"/>
        </xdr:cNvSpPr>
      </xdr:nvSpPr>
      <xdr:spPr>
        <a:xfrm>
          <a:off x="2914650" y="220980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28575</xdr:colOff>
      <xdr:row>33</xdr:row>
      <xdr:rowOff>19050</xdr:rowOff>
    </xdr:from>
    <xdr:to>
      <xdr:col>3</xdr:col>
      <xdr:colOff>619125</xdr:colOff>
      <xdr:row>33</xdr:row>
      <xdr:rowOff>171450</xdr:rowOff>
    </xdr:to>
    <xdr:sp>
      <xdr:nvSpPr>
        <xdr:cNvPr id="15" name="Rectangle 25"/>
        <xdr:cNvSpPr>
          <a:spLocks/>
        </xdr:cNvSpPr>
      </xdr:nvSpPr>
      <xdr:spPr>
        <a:xfrm>
          <a:off x="2867025" y="65246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19050</xdr:rowOff>
    </xdr:from>
    <xdr:to>
      <xdr:col>3</xdr:col>
      <xdr:colOff>619125</xdr:colOff>
      <xdr:row>33</xdr:row>
      <xdr:rowOff>171450</xdr:rowOff>
    </xdr:to>
    <xdr:sp>
      <xdr:nvSpPr>
        <xdr:cNvPr id="16" name="Rectangle 26"/>
        <xdr:cNvSpPr>
          <a:spLocks/>
        </xdr:cNvSpPr>
      </xdr:nvSpPr>
      <xdr:spPr>
        <a:xfrm>
          <a:off x="2867025" y="65246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19050</xdr:rowOff>
    </xdr:from>
    <xdr:to>
      <xdr:col>3</xdr:col>
      <xdr:colOff>695325</xdr:colOff>
      <xdr:row>36</xdr:row>
      <xdr:rowOff>171450</xdr:rowOff>
    </xdr:to>
    <xdr:sp>
      <xdr:nvSpPr>
        <xdr:cNvPr id="17" name="Text Box 27"/>
        <xdr:cNvSpPr txBox="1">
          <a:spLocks noChangeArrowheads="1"/>
        </xdr:cNvSpPr>
      </xdr:nvSpPr>
      <xdr:spPr>
        <a:xfrm>
          <a:off x="2895600" y="70675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342900</xdr:colOff>
      <xdr:row>45</xdr:row>
      <xdr:rowOff>19050</xdr:rowOff>
    </xdr:from>
    <xdr:to>
      <xdr:col>4</xdr:col>
      <xdr:colOff>171450</xdr:colOff>
      <xdr:row>45</xdr:row>
      <xdr:rowOff>171450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3181350" y="88677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4)</a:t>
          </a:r>
        </a:p>
      </xdr:txBody>
    </xdr:sp>
    <xdr:clientData/>
  </xdr:twoCellAnchor>
  <xdr:twoCellAnchor>
    <xdr:from>
      <xdr:col>3</xdr:col>
      <xdr:colOff>352425</xdr:colOff>
      <xdr:row>46</xdr:row>
      <xdr:rowOff>19050</xdr:rowOff>
    </xdr:from>
    <xdr:to>
      <xdr:col>4</xdr:col>
      <xdr:colOff>180975</xdr:colOff>
      <xdr:row>46</xdr:row>
      <xdr:rowOff>171450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3190875" y="90487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333375</xdr:colOff>
      <xdr:row>47</xdr:row>
      <xdr:rowOff>19050</xdr:rowOff>
    </xdr:from>
    <xdr:to>
      <xdr:col>4</xdr:col>
      <xdr:colOff>161925</xdr:colOff>
      <xdr:row>47</xdr:row>
      <xdr:rowOff>171450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3171825" y="92297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    1999</a:t>
          </a:r>
        </a:p>
      </xdr:txBody>
    </xdr:sp>
    <xdr:clientData/>
  </xdr:twoCellAnchor>
  <xdr:twoCellAnchor>
    <xdr:from>
      <xdr:col>3</xdr:col>
      <xdr:colOff>333375</xdr:colOff>
      <xdr:row>48</xdr:row>
      <xdr:rowOff>38100</xdr:rowOff>
    </xdr:from>
    <xdr:to>
      <xdr:col>4</xdr:col>
      <xdr:colOff>161925</xdr:colOff>
      <xdr:row>49</xdr:row>
      <xdr:rowOff>9525</xdr:rowOff>
    </xdr:to>
    <xdr:sp>
      <xdr:nvSpPr>
        <xdr:cNvPr id="21" name="Text Box 31"/>
        <xdr:cNvSpPr txBox="1">
          <a:spLocks noChangeArrowheads="1"/>
        </xdr:cNvSpPr>
      </xdr:nvSpPr>
      <xdr:spPr>
        <a:xfrm>
          <a:off x="3171825" y="94297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1999</a:t>
          </a:r>
        </a:p>
      </xdr:txBody>
    </xdr:sp>
    <xdr:clientData/>
  </xdr:twoCellAnchor>
  <xdr:twoCellAnchor>
    <xdr:from>
      <xdr:col>3</xdr:col>
      <xdr:colOff>295275</xdr:colOff>
      <xdr:row>49</xdr:row>
      <xdr:rowOff>9525</xdr:rowOff>
    </xdr:from>
    <xdr:to>
      <xdr:col>4</xdr:col>
      <xdr:colOff>38100</xdr:colOff>
      <xdr:row>49</xdr:row>
      <xdr:rowOff>171450</xdr:rowOff>
    </xdr:to>
    <xdr:sp>
      <xdr:nvSpPr>
        <xdr:cNvPr id="22" name="Text Box 36"/>
        <xdr:cNvSpPr txBox="1">
          <a:spLocks noChangeArrowheads="1"/>
        </xdr:cNvSpPr>
      </xdr:nvSpPr>
      <xdr:spPr>
        <a:xfrm>
          <a:off x="3133725" y="958215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1999</a:t>
          </a:r>
        </a:p>
      </xdr:txBody>
    </xdr:sp>
    <xdr:clientData/>
  </xdr:twoCellAnchor>
  <xdr:twoCellAnchor>
    <xdr:from>
      <xdr:col>3</xdr:col>
      <xdr:colOff>66675</xdr:colOff>
      <xdr:row>37</xdr:row>
      <xdr:rowOff>19050</xdr:rowOff>
    </xdr:from>
    <xdr:to>
      <xdr:col>3</xdr:col>
      <xdr:colOff>704850</xdr:colOff>
      <xdr:row>37</xdr:row>
      <xdr:rowOff>171450</xdr:rowOff>
    </xdr:to>
    <xdr:sp>
      <xdr:nvSpPr>
        <xdr:cNvPr id="23" name="Text Box 37"/>
        <xdr:cNvSpPr txBox="1">
          <a:spLocks noChangeArrowheads="1"/>
        </xdr:cNvSpPr>
      </xdr:nvSpPr>
      <xdr:spPr>
        <a:xfrm>
          <a:off x="2905125" y="72485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32</xdr:row>
      <xdr:rowOff>0</xdr:rowOff>
    </xdr:from>
    <xdr:to>
      <xdr:col>11</xdr:col>
      <xdr:colOff>323850</xdr:colOff>
      <xdr:row>32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3752850" y="9686925"/>
          <a:ext cx="619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24" customWidth="1"/>
    <col min="6" max="6" width="13.75390625" style="224" customWidth="1"/>
    <col min="7" max="7" width="36.00390625" style="225" bestFit="1" customWidth="1"/>
    <col min="8" max="16384" width="9.00390625" style="224" customWidth="1"/>
  </cols>
  <sheetData>
    <row r="1" ht="34.5" customHeight="1">
      <c r="G1" s="227"/>
    </row>
    <row r="2" ht="20.25" customHeight="1">
      <c r="G2" s="226"/>
    </row>
    <row r="3" ht="34.5" customHeight="1">
      <c r="G3" s="227"/>
    </row>
    <row r="4" ht="20.25" customHeight="1">
      <c r="G4" s="226"/>
    </row>
    <row r="5" ht="34.5" customHeight="1">
      <c r="G5" s="227"/>
    </row>
    <row r="6" ht="20.25" customHeight="1">
      <c r="G6" s="226"/>
    </row>
    <row r="7" ht="34.5" customHeight="1">
      <c r="G7" s="227"/>
    </row>
    <row r="8" ht="20.25" customHeight="1">
      <c r="G8" s="226"/>
    </row>
    <row r="9" spans="1:7" ht="34.5" customHeight="1">
      <c r="A9" s="230" t="s">
        <v>404</v>
      </c>
      <c r="B9" s="230"/>
      <c r="C9" s="230"/>
      <c r="D9" s="230"/>
      <c r="E9" s="230"/>
      <c r="F9" s="229"/>
      <c r="G9" s="227"/>
    </row>
    <row r="10" spans="1:7" ht="20.25" customHeight="1">
      <c r="A10" s="231"/>
      <c r="B10" s="231"/>
      <c r="C10" s="231"/>
      <c r="D10" s="231"/>
      <c r="E10" s="231"/>
      <c r="F10" s="229"/>
      <c r="G10" s="226"/>
    </row>
    <row r="11" spans="1:7" ht="34.5" customHeight="1">
      <c r="A11" s="231"/>
      <c r="B11" s="231"/>
      <c r="C11" s="231"/>
      <c r="D11" s="231"/>
      <c r="E11" s="231"/>
      <c r="F11" s="229"/>
      <c r="G11" s="227"/>
    </row>
    <row r="12" spans="1:7" ht="20.25" customHeight="1">
      <c r="A12" s="232"/>
      <c r="B12" s="232"/>
      <c r="C12" s="232"/>
      <c r="D12" s="232"/>
      <c r="E12" s="232"/>
      <c r="F12" s="229"/>
      <c r="G12" s="226"/>
    </row>
    <row r="13" ht="34.5" customHeight="1">
      <c r="G13" s="227"/>
    </row>
    <row r="14" ht="20.25" customHeight="1">
      <c r="G14" s="226"/>
    </row>
    <row r="15" ht="34.5" customHeight="1">
      <c r="G15" s="227"/>
    </row>
    <row r="16" ht="20.25" customHeight="1">
      <c r="G16" s="226"/>
    </row>
    <row r="17" ht="34.5" customHeight="1">
      <c r="G17" s="227"/>
    </row>
    <row r="18" ht="20.25" customHeight="1">
      <c r="G18" s="226"/>
    </row>
    <row r="19" ht="34.5" customHeight="1">
      <c r="G19" s="228" t="s">
        <v>403</v>
      </c>
    </row>
    <row r="20" ht="20.25" customHeight="1">
      <c r="G20" s="226"/>
    </row>
    <row r="21" ht="34.5" customHeight="1">
      <c r="G21" s="227"/>
    </row>
    <row r="22" ht="20.25" customHeight="1">
      <c r="G22" s="226"/>
    </row>
    <row r="23" ht="34.5" customHeight="1">
      <c r="G23" s="227"/>
    </row>
    <row r="24" ht="20.25" customHeight="1">
      <c r="G24" s="226"/>
    </row>
    <row r="25" ht="34.5" customHeight="1">
      <c r="G25" s="227"/>
    </row>
    <row r="26" ht="20.25" customHeight="1">
      <c r="G26" s="226"/>
    </row>
    <row r="27" ht="34.5" customHeight="1">
      <c r="G27" s="227"/>
    </row>
    <row r="28" ht="20.25" customHeight="1">
      <c r="G28" s="226"/>
    </row>
    <row r="29" ht="34.5" customHeight="1">
      <c r="G29" s="227"/>
    </row>
    <row r="30" ht="28.5" customHeight="1">
      <c r="G30" s="226"/>
    </row>
    <row r="31" ht="28.5" customHeight="1">
      <c r="G31" s="226"/>
    </row>
    <row r="32" ht="28.5" customHeight="1">
      <c r="G32" s="226"/>
    </row>
    <row r="33" ht="28.5" customHeight="1">
      <c r="G33" s="226"/>
    </row>
    <row r="34" ht="28.5" customHeight="1">
      <c r="G34" s="226"/>
    </row>
    <row r="35" ht="28.5" customHeight="1">
      <c r="G35" s="226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5.50390625" style="94" customWidth="1"/>
    <col min="2" max="2" width="4.75390625" style="94" customWidth="1"/>
    <col min="3" max="3" width="3.875" style="94" customWidth="1"/>
    <col min="4" max="19" width="4.875" style="94" customWidth="1"/>
    <col min="20" max="16384" width="9.00390625" style="94" customWidth="1"/>
  </cols>
  <sheetData>
    <row r="1" spans="1:19" s="155" customFormat="1" ht="24">
      <c r="A1" s="290" t="s">
        <v>235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4" s="155" customFormat="1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9" ht="16.5" customHeight="1">
      <c r="A3" s="156" t="s">
        <v>145</v>
      </c>
      <c r="B3" s="156"/>
      <c r="C3" s="156"/>
      <c r="D3" s="156"/>
      <c r="E3" s="156"/>
      <c r="M3" s="180"/>
      <c r="N3" s="180"/>
      <c r="S3" s="180" t="s">
        <v>124</v>
      </c>
    </row>
    <row r="4" spans="1:19" ht="23.25" customHeight="1">
      <c r="A4" s="566" t="s">
        <v>146</v>
      </c>
      <c r="B4" s="533"/>
      <c r="C4" s="533"/>
      <c r="D4" s="563" t="s">
        <v>147</v>
      </c>
      <c r="E4" s="564"/>
      <c r="F4" s="564"/>
      <c r="G4" s="565"/>
      <c r="H4" s="563" t="s">
        <v>148</v>
      </c>
      <c r="I4" s="565"/>
      <c r="J4" s="56" t="s">
        <v>149</v>
      </c>
      <c r="K4" s="56" t="s">
        <v>150</v>
      </c>
      <c r="L4" s="56" t="s">
        <v>151</v>
      </c>
      <c r="M4" s="57" t="s">
        <v>152</v>
      </c>
      <c r="N4" s="58" t="s">
        <v>153</v>
      </c>
      <c r="O4" s="79" t="s">
        <v>154</v>
      </c>
      <c r="P4" s="558" t="s">
        <v>155</v>
      </c>
      <c r="Q4" s="558"/>
      <c r="R4" s="80" t="s">
        <v>156</v>
      </c>
      <c r="S4" s="69" t="s">
        <v>157</v>
      </c>
    </row>
    <row r="5" spans="1:19" ht="81" customHeight="1">
      <c r="A5" s="411" t="s">
        <v>333</v>
      </c>
      <c r="B5" s="412"/>
      <c r="C5" s="412"/>
      <c r="D5" s="43" t="s">
        <v>158</v>
      </c>
      <c r="E5" s="43" t="s">
        <v>159</v>
      </c>
      <c r="F5" s="43" t="s">
        <v>160</v>
      </c>
      <c r="G5" s="43" t="s">
        <v>161</v>
      </c>
      <c r="H5" s="43" t="s">
        <v>162</v>
      </c>
      <c r="I5" s="43" t="s">
        <v>163</v>
      </c>
      <c r="J5" s="43" t="s">
        <v>164</v>
      </c>
      <c r="K5" s="43" t="s">
        <v>165</v>
      </c>
      <c r="L5" s="43" t="s">
        <v>166</v>
      </c>
      <c r="M5" s="43" t="s">
        <v>167</v>
      </c>
      <c r="N5" s="59" t="s">
        <v>168</v>
      </c>
      <c r="O5" s="81" t="s">
        <v>169</v>
      </c>
      <c r="P5" s="81" t="s">
        <v>170</v>
      </c>
      <c r="Q5" s="81" t="s">
        <v>171</v>
      </c>
      <c r="R5" s="81" t="s">
        <v>172</v>
      </c>
      <c r="S5" s="82" t="s">
        <v>173</v>
      </c>
    </row>
    <row r="6" spans="1:19" ht="19.5" customHeight="1">
      <c r="A6" s="559" t="s">
        <v>334</v>
      </c>
      <c r="B6" s="192" t="s">
        <v>45</v>
      </c>
      <c r="C6" s="114">
        <v>2</v>
      </c>
      <c r="D6" s="193">
        <v>7.4</v>
      </c>
      <c r="E6" s="193">
        <v>7.2</v>
      </c>
      <c r="F6" s="193">
        <v>7.4</v>
      </c>
      <c r="G6" s="193">
        <v>7.4</v>
      </c>
      <c r="H6" s="193">
        <v>7.2</v>
      </c>
      <c r="I6" s="193">
        <v>7.3</v>
      </c>
      <c r="J6" s="193">
        <v>7.6</v>
      </c>
      <c r="K6" s="193">
        <v>7.5</v>
      </c>
      <c r="L6" s="193">
        <v>7.2</v>
      </c>
      <c r="M6" s="193">
        <v>7.4</v>
      </c>
      <c r="N6" s="193">
        <v>7.1</v>
      </c>
      <c r="O6" s="83">
        <v>7.5</v>
      </c>
      <c r="P6" s="83">
        <v>7.4</v>
      </c>
      <c r="Q6" s="83">
        <v>7.4</v>
      </c>
      <c r="R6" s="83">
        <v>7.5</v>
      </c>
      <c r="S6" s="84" t="s">
        <v>335</v>
      </c>
    </row>
    <row r="7" spans="1:19" ht="19.5" customHeight="1">
      <c r="A7" s="560"/>
      <c r="B7" s="192"/>
      <c r="C7" s="114">
        <v>7</v>
      </c>
      <c r="D7" s="193">
        <v>7.4</v>
      </c>
      <c r="E7" s="193">
        <v>7.5</v>
      </c>
      <c r="F7" s="193">
        <v>7.5</v>
      </c>
      <c r="G7" s="193">
        <v>7.4</v>
      </c>
      <c r="H7" s="193">
        <v>7.5</v>
      </c>
      <c r="I7" s="193">
        <v>7.5</v>
      </c>
      <c r="J7" s="193">
        <v>7.6</v>
      </c>
      <c r="K7" s="193">
        <v>7.2</v>
      </c>
      <c r="L7" s="193">
        <v>7.4</v>
      </c>
      <c r="M7" s="193">
        <v>7.5</v>
      </c>
      <c r="N7" s="193">
        <v>7.3</v>
      </c>
      <c r="O7" s="83">
        <v>7.4</v>
      </c>
      <c r="P7" s="83">
        <v>7.4</v>
      </c>
      <c r="Q7" s="85">
        <v>7.3</v>
      </c>
      <c r="R7" s="83">
        <v>7.4</v>
      </c>
      <c r="S7" s="83">
        <v>7.8</v>
      </c>
    </row>
    <row r="8" spans="1:19" ht="19.5" customHeight="1">
      <c r="A8" s="560"/>
      <c r="B8" s="192"/>
      <c r="C8" s="114">
        <v>12</v>
      </c>
      <c r="D8" s="194">
        <v>7.4</v>
      </c>
      <c r="E8" s="194">
        <v>7.5</v>
      </c>
      <c r="F8" s="194">
        <v>7.3</v>
      </c>
      <c r="G8" s="194">
        <v>7.5</v>
      </c>
      <c r="H8" s="194">
        <v>7.3</v>
      </c>
      <c r="I8" s="194">
        <v>7.6</v>
      </c>
      <c r="J8" s="194">
        <v>7.6</v>
      </c>
      <c r="K8" s="194">
        <v>7.3</v>
      </c>
      <c r="L8" s="194">
        <v>7.2</v>
      </c>
      <c r="M8" s="194">
        <v>7.4</v>
      </c>
      <c r="N8" s="194">
        <v>7.1</v>
      </c>
      <c r="O8" s="86">
        <v>7.4</v>
      </c>
      <c r="P8" s="86">
        <v>7.6</v>
      </c>
      <c r="Q8" s="86">
        <v>7.5</v>
      </c>
      <c r="R8" s="86">
        <v>7.6</v>
      </c>
      <c r="S8" s="86">
        <v>7.4</v>
      </c>
    </row>
    <row r="9" spans="1:19" ht="19.5" customHeight="1">
      <c r="A9" s="560"/>
      <c r="B9" s="192"/>
      <c r="C9" s="90">
        <v>15</v>
      </c>
      <c r="D9" s="195">
        <v>7.3</v>
      </c>
      <c r="E9" s="194">
        <v>7.4</v>
      </c>
      <c r="F9" s="194">
        <v>7.4</v>
      </c>
      <c r="G9" s="194">
        <v>7.5</v>
      </c>
      <c r="H9" s="194">
        <v>7.4</v>
      </c>
      <c r="I9" s="194">
        <v>7.5</v>
      </c>
      <c r="J9" s="194">
        <v>7.1</v>
      </c>
      <c r="K9" s="194">
        <v>7.5</v>
      </c>
      <c r="L9" s="194">
        <v>7.4</v>
      </c>
      <c r="M9" s="194">
        <v>7.5</v>
      </c>
      <c r="N9" s="194">
        <v>7.1</v>
      </c>
      <c r="O9" s="86">
        <v>7.3</v>
      </c>
      <c r="P9" s="86">
        <v>7.6</v>
      </c>
      <c r="Q9" s="86">
        <v>7.4</v>
      </c>
      <c r="R9" s="86">
        <v>7.5</v>
      </c>
      <c r="S9" s="86">
        <v>7.4</v>
      </c>
    </row>
    <row r="10" spans="1:19" ht="19.5" customHeight="1">
      <c r="A10" s="560"/>
      <c r="B10" s="192"/>
      <c r="C10" s="173">
        <v>16</v>
      </c>
      <c r="D10" s="196">
        <v>7.6</v>
      </c>
      <c r="E10" s="197">
        <v>7.6</v>
      </c>
      <c r="F10" s="197">
        <v>7.6</v>
      </c>
      <c r="G10" s="197">
        <v>7.5</v>
      </c>
      <c r="H10" s="197">
        <v>7.6</v>
      </c>
      <c r="I10" s="197">
        <v>7.6</v>
      </c>
      <c r="J10" s="197">
        <v>7.8</v>
      </c>
      <c r="K10" s="197">
        <v>7.5</v>
      </c>
      <c r="L10" s="197">
        <v>7.6</v>
      </c>
      <c r="M10" s="197">
        <v>7.6</v>
      </c>
      <c r="N10" s="197">
        <v>7.3</v>
      </c>
      <c r="O10" s="86">
        <v>7.3</v>
      </c>
      <c r="P10" s="86">
        <v>7.5</v>
      </c>
      <c r="Q10" s="86">
        <v>7.3</v>
      </c>
      <c r="R10" s="86">
        <v>7.5</v>
      </c>
      <c r="S10" s="86">
        <v>7.4</v>
      </c>
    </row>
    <row r="11" spans="1:19" ht="19.5" customHeight="1">
      <c r="A11" s="560"/>
      <c r="B11" s="192"/>
      <c r="C11" s="173">
        <v>17</v>
      </c>
      <c r="D11" s="196">
        <v>7.4</v>
      </c>
      <c r="E11" s="197">
        <v>7.5</v>
      </c>
      <c r="F11" s="197">
        <v>7.6</v>
      </c>
      <c r="G11" s="197">
        <v>7.5</v>
      </c>
      <c r="H11" s="197">
        <v>7.5</v>
      </c>
      <c r="I11" s="197">
        <v>7.7</v>
      </c>
      <c r="J11" s="197">
        <v>7.6</v>
      </c>
      <c r="K11" s="197">
        <v>7.3</v>
      </c>
      <c r="L11" s="197">
        <v>7.4</v>
      </c>
      <c r="M11" s="197">
        <v>7.4</v>
      </c>
      <c r="N11" s="197">
        <v>7.2</v>
      </c>
      <c r="O11" s="86">
        <v>7.4</v>
      </c>
      <c r="P11" s="86">
        <v>7.6</v>
      </c>
      <c r="Q11" s="86">
        <v>7.5</v>
      </c>
      <c r="R11" s="86">
        <v>7.6</v>
      </c>
      <c r="S11" s="86">
        <v>7.4</v>
      </c>
    </row>
    <row r="12" spans="1:19" ht="19.5" customHeight="1">
      <c r="A12" s="560"/>
      <c r="B12" s="192"/>
      <c r="C12" s="173">
        <v>18</v>
      </c>
      <c r="D12" s="196">
        <v>7.5</v>
      </c>
      <c r="E12" s="197">
        <v>7.6</v>
      </c>
      <c r="F12" s="197">
        <v>7.6</v>
      </c>
      <c r="G12" s="197">
        <v>7.7</v>
      </c>
      <c r="H12" s="197">
        <v>7.6</v>
      </c>
      <c r="I12" s="197">
        <v>7.7</v>
      </c>
      <c r="J12" s="197">
        <v>7.8</v>
      </c>
      <c r="K12" s="197">
        <v>7.7</v>
      </c>
      <c r="L12" s="197">
        <v>7.7</v>
      </c>
      <c r="M12" s="197">
        <v>7.7</v>
      </c>
      <c r="N12" s="197">
        <v>7.4</v>
      </c>
      <c r="O12" s="197">
        <v>7.4</v>
      </c>
      <c r="P12" s="198">
        <v>7.4</v>
      </c>
      <c r="Q12" s="198">
        <v>7.3</v>
      </c>
      <c r="R12" s="198">
        <v>7.3</v>
      </c>
      <c r="S12" s="198">
        <v>7.5</v>
      </c>
    </row>
    <row r="13" spans="1:19" ht="19.5" customHeight="1">
      <c r="A13" s="170" t="s">
        <v>174</v>
      </c>
      <c r="B13" s="129"/>
      <c r="C13" s="170">
        <v>19</v>
      </c>
      <c r="D13" s="199">
        <v>7.8</v>
      </c>
      <c r="E13" s="200">
        <v>7.7</v>
      </c>
      <c r="F13" s="200">
        <v>7.9</v>
      </c>
      <c r="G13" s="200">
        <v>7.7</v>
      </c>
      <c r="H13" s="200">
        <v>7.9</v>
      </c>
      <c r="I13" s="200">
        <v>7.7</v>
      </c>
      <c r="J13" s="200">
        <v>8.1</v>
      </c>
      <c r="K13" s="200">
        <v>7.7</v>
      </c>
      <c r="L13" s="200">
        <v>7.8</v>
      </c>
      <c r="M13" s="200">
        <v>8.1</v>
      </c>
      <c r="N13" s="200">
        <v>7.5</v>
      </c>
      <c r="O13" s="197">
        <v>7.4</v>
      </c>
      <c r="P13" s="198">
        <v>7.7</v>
      </c>
      <c r="Q13" s="198">
        <v>7.7</v>
      </c>
      <c r="R13" s="198">
        <v>7.7</v>
      </c>
      <c r="S13" s="198">
        <v>7.8</v>
      </c>
    </row>
    <row r="14" spans="1:19" ht="19.5" customHeight="1">
      <c r="A14" s="567" t="s">
        <v>175</v>
      </c>
      <c r="B14" s="192" t="s">
        <v>45</v>
      </c>
      <c r="C14" s="114">
        <v>2</v>
      </c>
      <c r="D14" s="13">
        <v>5</v>
      </c>
      <c r="E14" s="13">
        <v>5</v>
      </c>
      <c r="F14" s="13">
        <v>3</v>
      </c>
      <c r="G14" s="13">
        <v>3</v>
      </c>
      <c r="H14" s="13">
        <v>14</v>
      </c>
      <c r="I14" s="13">
        <v>8</v>
      </c>
      <c r="J14" s="13">
        <v>2</v>
      </c>
      <c r="K14" s="13">
        <v>2</v>
      </c>
      <c r="L14" s="13">
        <v>3</v>
      </c>
      <c r="M14" s="13">
        <v>1</v>
      </c>
      <c r="N14" s="13">
        <v>4</v>
      </c>
      <c r="O14" s="201">
        <v>3</v>
      </c>
      <c r="P14" s="201">
        <v>1</v>
      </c>
      <c r="Q14" s="201">
        <v>2</v>
      </c>
      <c r="R14" s="201">
        <v>2</v>
      </c>
      <c r="S14" s="84" t="s">
        <v>335</v>
      </c>
    </row>
    <row r="15" spans="1:19" ht="19.5" customHeight="1">
      <c r="A15" s="568"/>
      <c r="B15" s="192"/>
      <c r="C15" s="114">
        <v>7</v>
      </c>
      <c r="D15" s="13">
        <v>4</v>
      </c>
      <c r="E15" s="13">
        <v>3</v>
      </c>
      <c r="F15" s="13">
        <v>4</v>
      </c>
      <c r="G15" s="13">
        <v>5</v>
      </c>
      <c r="H15" s="13">
        <v>7</v>
      </c>
      <c r="I15" s="13">
        <v>5</v>
      </c>
      <c r="J15" s="13">
        <v>2</v>
      </c>
      <c r="K15" s="13">
        <v>4</v>
      </c>
      <c r="L15" s="13">
        <v>5</v>
      </c>
      <c r="M15" s="13">
        <v>2</v>
      </c>
      <c r="N15" s="13">
        <v>6</v>
      </c>
      <c r="O15" s="202">
        <v>5</v>
      </c>
      <c r="P15" s="202">
        <v>2</v>
      </c>
      <c r="Q15" s="202">
        <v>2</v>
      </c>
      <c r="R15" s="202">
        <v>2</v>
      </c>
      <c r="S15" s="202">
        <v>6</v>
      </c>
    </row>
    <row r="16" spans="1:19" ht="19.5" customHeight="1">
      <c r="A16" s="568"/>
      <c r="B16" s="192"/>
      <c r="C16" s="114">
        <v>12</v>
      </c>
      <c r="D16" s="13">
        <v>3</v>
      </c>
      <c r="E16" s="13">
        <v>4</v>
      </c>
      <c r="F16" s="13">
        <v>2</v>
      </c>
      <c r="G16" s="13">
        <v>4</v>
      </c>
      <c r="H16" s="13">
        <v>8</v>
      </c>
      <c r="I16" s="13">
        <v>8</v>
      </c>
      <c r="J16" s="13">
        <v>2</v>
      </c>
      <c r="K16" s="13">
        <v>3</v>
      </c>
      <c r="L16" s="13">
        <v>5</v>
      </c>
      <c r="M16" s="13">
        <v>4</v>
      </c>
      <c r="N16" s="13">
        <v>5</v>
      </c>
      <c r="O16" s="202">
        <v>10</v>
      </c>
      <c r="P16" s="202">
        <v>7</v>
      </c>
      <c r="Q16" s="202">
        <v>2</v>
      </c>
      <c r="R16" s="202">
        <v>1</v>
      </c>
      <c r="S16" s="202">
        <v>6</v>
      </c>
    </row>
    <row r="17" spans="1:19" ht="19.5" customHeight="1">
      <c r="A17" s="568"/>
      <c r="B17" s="192"/>
      <c r="C17" s="114">
        <v>15</v>
      </c>
      <c r="D17" s="13">
        <v>3</v>
      </c>
      <c r="E17" s="13">
        <v>5</v>
      </c>
      <c r="F17" s="13">
        <v>3</v>
      </c>
      <c r="G17" s="13">
        <v>5</v>
      </c>
      <c r="H17" s="13">
        <v>8</v>
      </c>
      <c r="I17" s="13">
        <v>9</v>
      </c>
      <c r="J17" s="13">
        <v>2</v>
      </c>
      <c r="K17" s="13">
        <v>2</v>
      </c>
      <c r="L17" s="13">
        <v>3</v>
      </c>
      <c r="M17" s="13">
        <v>2</v>
      </c>
      <c r="N17" s="13">
        <v>7</v>
      </c>
      <c r="O17" s="202">
        <v>5</v>
      </c>
      <c r="P17" s="202">
        <v>2</v>
      </c>
      <c r="Q17" s="202">
        <v>2</v>
      </c>
      <c r="R17" s="202">
        <v>1</v>
      </c>
      <c r="S17" s="202">
        <v>9</v>
      </c>
    </row>
    <row r="18" spans="1:19" ht="19.5" customHeight="1">
      <c r="A18" s="568"/>
      <c r="B18" s="192"/>
      <c r="C18" s="114">
        <v>16</v>
      </c>
      <c r="D18" s="203">
        <v>3</v>
      </c>
      <c r="E18" s="203">
        <v>5</v>
      </c>
      <c r="F18" s="203">
        <v>4</v>
      </c>
      <c r="G18" s="203">
        <v>5</v>
      </c>
      <c r="H18" s="203">
        <v>9</v>
      </c>
      <c r="I18" s="203">
        <v>8</v>
      </c>
      <c r="J18" s="203">
        <v>2</v>
      </c>
      <c r="K18" s="203">
        <v>2</v>
      </c>
      <c r="L18" s="203">
        <v>3</v>
      </c>
      <c r="M18" s="203">
        <v>2</v>
      </c>
      <c r="N18" s="203">
        <v>5</v>
      </c>
      <c r="O18" s="202">
        <v>9</v>
      </c>
      <c r="P18" s="202">
        <v>1</v>
      </c>
      <c r="Q18" s="202">
        <v>1</v>
      </c>
      <c r="R18" s="202">
        <v>1</v>
      </c>
      <c r="S18" s="202">
        <v>3</v>
      </c>
    </row>
    <row r="19" spans="1:19" ht="19.5" customHeight="1">
      <c r="A19" s="568"/>
      <c r="B19" s="192"/>
      <c r="C19" s="114">
        <v>17</v>
      </c>
      <c r="D19" s="203">
        <v>2</v>
      </c>
      <c r="E19" s="203">
        <v>6</v>
      </c>
      <c r="F19" s="203">
        <v>3</v>
      </c>
      <c r="G19" s="203">
        <v>5</v>
      </c>
      <c r="H19" s="203">
        <v>6</v>
      </c>
      <c r="I19" s="203">
        <v>10</v>
      </c>
      <c r="J19" s="203">
        <v>2</v>
      </c>
      <c r="K19" s="203">
        <v>2</v>
      </c>
      <c r="L19" s="203">
        <v>3</v>
      </c>
      <c r="M19" s="203">
        <v>2</v>
      </c>
      <c r="N19" s="203">
        <v>5</v>
      </c>
      <c r="O19" s="202">
        <v>7</v>
      </c>
      <c r="P19" s="202">
        <v>1</v>
      </c>
      <c r="Q19" s="202">
        <v>3</v>
      </c>
      <c r="R19" s="202">
        <v>1</v>
      </c>
      <c r="S19" s="202">
        <v>4</v>
      </c>
    </row>
    <row r="20" spans="1:19" ht="19.5" customHeight="1">
      <c r="A20" s="568"/>
      <c r="B20" s="192"/>
      <c r="C20" s="114">
        <v>18</v>
      </c>
      <c r="D20" s="203">
        <v>3</v>
      </c>
      <c r="E20" s="203">
        <v>5</v>
      </c>
      <c r="F20" s="203">
        <v>3</v>
      </c>
      <c r="G20" s="203">
        <v>6</v>
      </c>
      <c r="H20" s="203">
        <v>7</v>
      </c>
      <c r="I20" s="203">
        <v>7</v>
      </c>
      <c r="J20" s="203">
        <v>2</v>
      </c>
      <c r="K20" s="203">
        <v>3</v>
      </c>
      <c r="L20" s="203">
        <v>3</v>
      </c>
      <c r="M20" s="203">
        <v>3</v>
      </c>
      <c r="N20" s="203">
        <v>5</v>
      </c>
      <c r="O20" s="202">
        <v>32</v>
      </c>
      <c r="P20" s="202">
        <v>2</v>
      </c>
      <c r="Q20" s="202">
        <v>2</v>
      </c>
      <c r="R20" s="202">
        <v>3</v>
      </c>
      <c r="S20" s="202">
        <v>3</v>
      </c>
    </row>
    <row r="21" spans="1:19" s="95" customFormat="1" ht="19.5" customHeight="1">
      <c r="A21" s="204" t="s">
        <v>176</v>
      </c>
      <c r="B21" s="129"/>
      <c r="C21" s="132">
        <v>19</v>
      </c>
      <c r="D21" s="205">
        <v>2</v>
      </c>
      <c r="E21" s="205">
        <v>4</v>
      </c>
      <c r="F21" s="205">
        <v>3</v>
      </c>
      <c r="G21" s="205">
        <v>3</v>
      </c>
      <c r="H21" s="205">
        <v>2</v>
      </c>
      <c r="I21" s="205">
        <v>3</v>
      </c>
      <c r="J21" s="205">
        <v>1</v>
      </c>
      <c r="K21" s="205">
        <v>1</v>
      </c>
      <c r="L21" s="205">
        <v>3</v>
      </c>
      <c r="M21" s="205">
        <v>1</v>
      </c>
      <c r="N21" s="205">
        <v>3</v>
      </c>
      <c r="O21" s="206">
        <v>4</v>
      </c>
      <c r="P21" s="206">
        <v>1</v>
      </c>
      <c r="Q21" s="206">
        <v>2</v>
      </c>
      <c r="R21" s="206">
        <v>2</v>
      </c>
      <c r="S21" s="206">
        <v>3</v>
      </c>
    </row>
    <row r="22" spans="1:19" ht="19.5" customHeight="1">
      <c r="A22" s="559" t="s">
        <v>177</v>
      </c>
      <c r="B22" s="207" t="s">
        <v>45</v>
      </c>
      <c r="C22" s="114">
        <v>2</v>
      </c>
      <c r="D22" s="13">
        <v>45</v>
      </c>
      <c r="E22" s="13">
        <v>33</v>
      </c>
      <c r="F22" s="13">
        <v>26</v>
      </c>
      <c r="G22" s="13">
        <v>26</v>
      </c>
      <c r="H22" s="13">
        <v>33</v>
      </c>
      <c r="I22" s="13">
        <v>14</v>
      </c>
      <c r="J22" s="13">
        <v>20</v>
      </c>
      <c r="K22" s="13">
        <v>16</v>
      </c>
      <c r="L22" s="13">
        <v>14</v>
      </c>
      <c r="M22" s="13">
        <v>19</v>
      </c>
      <c r="N22" s="13">
        <v>14</v>
      </c>
      <c r="O22" s="208">
        <v>25</v>
      </c>
      <c r="P22" s="208">
        <v>26</v>
      </c>
      <c r="Q22" s="208">
        <v>7</v>
      </c>
      <c r="R22" s="208">
        <v>11</v>
      </c>
      <c r="S22" s="209" t="s">
        <v>119</v>
      </c>
    </row>
    <row r="23" spans="1:19" ht="19.5" customHeight="1">
      <c r="A23" s="560"/>
      <c r="B23" s="192"/>
      <c r="C23" s="114">
        <v>7</v>
      </c>
      <c r="D23" s="13">
        <v>9</v>
      </c>
      <c r="E23" s="13">
        <v>16</v>
      </c>
      <c r="F23" s="13">
        <v>22</v>
      </c>
      <c r="G23" s="13">
        <v>14</v>
      </c>
      <c r="H23" s="13">
        <v>17</v>
      </c>
      <c r="I23" s="13">
        <v>7</v>
      </c>
      <c r="J23" s="13">
        <v>9</v>
      </c>
      <c r="K23" s="13">
        <v>15</v>
      </c>
      <c r="L23" s="13">
        <v>10</v>
      </c>
      <c r="M23" s="13">
        <v>8</v>
      </c>
      <c r="N23" s="13">
        <v>31</v>
      </c>
      <c r="O23" s="208">
        <v>25</v>
      </c>
      <c r="P23" s="208">
        <v>32</v>
      </c>
      <c r="Q23" s="208">
        <v>19</v>
      </c>
      <c r="R23" s="208">
        <v>26</v>
      </c>
      <c r="S23" s="208">
        <v>5</v>
      </c>
    </row>
    <row r="24" spans="1:19" ht="19.5" customHeight="1">
      <c r="A24" s="560"/>
      <c r="B24" s="192"/>
      <c r="C24" s="114">
        <v>12</v>
      </c>
      <c r="D24" s="13">
        <v>6</v>
      </c>
      <c r="E24" s="13">
        <v>8</v>
      </c>
      <c r="F24" s="13">
        <v>16</v>
      </c>
      <c r="G24" s="13">
        <v>10</v>
      </c>
      <c r="H24" s="13">
        <v>18</v>
      </c>
      <c r="I24" s="13">
        <v>6</v>
      </c>
      <c r="J24" s="13">
        <v>6</v>
      </c>
      <c r="K24" s="13">
        <v>13</v>
      </c>
      <c r="L24" s="13">
        <v>18</v>
      </c>
      <c r="M24" s="13">
        <v>7</v>
      </c>
      <c r="N24" s="13">
        <v>16</v>
      </c>
      <c r="O24" s="208">
        <v>7</v>
      </c>
      <c r="P24" s="208">
        <v>19</v>
      </c>
      <c r="Q24" s="208">
        <v>13</v>
      </c>
      <c r="R24" s="208">
        <v>9</v>
      </c>
      <c r="S24" s="208">
        <v>9</v>
      </c>
    </row>
    <row r="25" spans="1:19" ht="19.5" customHeight="1">
      <c r="A25" s="560"/>
      <c r="B25" s="192"/>
      <c r="C25" s="114">
        <v>15</v>
      </c>
      <c r="D25" s="13">
        <v>6</v>
      </c>
      <c r="E25" s="13">
        <v>8</v>
      </c>
      <c r="F25" s="13">
        <v>12</v>
      </c>
      <c r="G25" s="13">
        <v>6</v>
      </c>
      <c r="H25" s="13">
        <v>36</v>
      </c>
      <c r="I25" s="13">
        <v>5</v>
      </c>
      <c r="J25" s="13">
        <v>7</v>
      </c>
      <c r="K25" s="13">
        <v>11</v>
      </c>
      <c r="L25" s="13">
        <v>16</v>
      </c>
      <c r="M25" s="13">
        <v>6</v>
      </c>
      <c r="N25" s="13">
        <v>16</v>
      </c>
      <c r="O25" s="208">
        <v>11</v>
      </c>
      <c r="P25" s="208">
        <v>19</v>
      </c>
      <c r="Q25" s="208">
        <v>17</v>
      </c>
      <c r="R25" s="208">
        <v>14</v>
      </c>
      <c r="S25" s="208">
        <v>15</v>
      </c>
    </row>
    <row r="26" spans="1:19" ht="19.5" customHeight="1">
      <c r="A26" s="560"/>
      <c r="B26" s="192"/>
      <c r="C26" s="114">
        <v>16</v>
      </c>
      <c r="D26" s="210">
        <v>7</v>
      </c>
      <c r="E26" s="203">
        <v>7</v>
      </c>
      <c r="F26" s="203">
        <v>11</v>
      </c>
      <c r="G26" s="203">
        <v>5</v>
      </c>
      <c r="H26" s="203">
        <v>9</v>
      </c>
      <c r="I26" s="203">
        <v>6</v>
      </c>
      <c r="J26" s="203">
        <v>8</v>
      </c>
      <c r="K26" s="203">
        <v>7</v>
      </c>
      <c r="L26" s="203">
        <v>16</v>
      </c>
      <c r="M26" s="203">
        <v>6</v>
      </c>
      <c r="N26" s="203">
        <v>14</v>
      </c>
      <c r="O26" s="208">
        <v>8</v>
      </c>
      <c r="P26" s="208">
        <v>16</v>
      </c>
      <c r="Q26" s="208">
        <v>11</v>
      </c>
      <c r="R26" s="208">
        <v>9</v>
      </c>
      <c r="S26" s="208">
        <v>9</v>
      </c>
    </row>
    <row r="27" spans="1:19" ht="19.5" customHeight="1">
      <c r="A27" s="560"/>
      <c r="B27" s="192"/>
      <c r="C27" s="114">
        <v>17</v>
      </c>
      <c r="D27" s="210">
        <v>6</v>
      </c>
      <c r="E27" s="203">
        <v>9</v>
      </c>
      <c r="F27" s="203">
        <v>9</v>
      </c>
      <c r="G27" s="203">
        <v>6</v>
      </c>
      <c r="H27" s="203">
        <v>9</v>
      </c>
      <c r="I27" s="203">
        <v>6</v>
      </c>
      <c r="J27" s="203">
        <v>6</v>
      </c>
      <c r="K27" s="203">
        <v>9</v>
      </c>
      <c r="L27" s="203">
        <v>9</v>
      </c>
      <c r="M27" s="203">
        <v>6</v>
      </c>
      <c r="N27" s="203">
        <v>15</v>
      </c>
      <c r="O27" s="208">
        <v>9</v>
      </c>
      <c r="P27" s="208">
        <v>14</v>
      </c>
      <c r="Q27" s="208">
        <v>16</v>
      </c>
      <c r="R27" s="208">
        <v>6</v>
      </c>
      <c r="S27" s="208">
        <v>12</v>
      </c>
    </row>
    <row r="28" spans="1:19" ht="19.5" customHeight="1">
      <c r="A28" s="560"/>
      <c r="B28" s="192"/>
      <c r="C28" s="114">
        <v>18</v>
      </c>
      <c r="D28" s="210">
        <v>11</v>
      </c>
      <c r="E28" s="203">
        <v>8</v>
      </c>
      <c r="F28" s="203">
        <v>10</v>
      </c>
      <c r="G28" s="203">
        <v>7</v>
      </c>
      <c r="H28" s="203">
        <v>9</v>
      </c>
      <c r="I28" s="203">
        <v>5</v>
      </c>
      <c r="J28" s="203">
        <v>11</v>
      </c>
      <c r="K28" s="203">
        <v>8</v>
      </c>
      <c r="L28" s="203">
        <v>8</v>
      </c>
      <c r="M28" s="203">
        <v>5</v>
      </c>
      <c r="N28" s="203">
        <v>21</v>
      </c>
      <c r="O28" s="202">
        <v>15</v>
      </c>
      <c r="P28" s="202">
        <v>20</v>
      </c>
      <c r="Q28" s="202">
        <v>9</v>
      </c>
      <c r="R28" s="202">
        <v>3</v>
      </c>
      <c r="S28" s="202">
        <v>13</v>
      </c>
    </row>
    <row r="29" spans="1:19" ht="19.5" customHeight="1">
      <c r="A29" s="173" t="s">
        <v>178</v>
      </c>
      <c r="B29" s="129"/>
      <c r="C29" s="132">
        <v>19</v>
      </c>
      <c r="D29" s="211">
        <v>8</v>
      </c>
      <c r="E29" s="205">
        <v>8</v>
      </c>
      <c r="F29" s="205">
        <v>11</v>
      </c>
      <c r="G29" s="205">
        <v>6</v>
      </c>
      <c r="H29" s="205">
        <v>7</v>
      </c>
      <c r="I29" s="205">
        <v>5</v>
      </c>
      <c r="J29" s="205">
        <v>7</v>
      </c>
      <c r="K29" s="205">
        <v>11</v>
      </c>
      <c r="L29" s="205">
        <v>12</v>
      </c>
      <c r="M29" s="205">
        <v>5</v>
      </c>
      <c r="N29" s="205">
        <v>16</v>
      </c>
      <c r="O29" s="212">
        <v>9</v>
      </c>
      <c r="P29" s="212">
        <v>6</v>
      </c>
      <c r="Q29" s="212">
        <v>8</v>
      </c>
      <c r="R29" s="212">
        <v>11</v>
      </c>
      <c r="S29" s="212">
        <v>12</v>
      </c>
    </row>
    <row r="30" spans="1:19" ht="19.5" customHeight="1">
      <c r="A30" s="561" t="s">
        <v>336</v>
      </c>
      <c r="B30" s="192" t="s">
        <v>45</v>
      </c>
      <c r="C30" s="114">
        <v>2</v>
      </c>
      <c r="D30" s="163">
        <v>10</v>
      </c>
      <c r="E30" s="163">
        <v>9</v>
      </c>
      <c r="F30" s="163">
        <v>8</v>
      </c>
      <c r="G30" s="163">
        <v>9</v>
      </c>
      <c r="H30" s="163">
        <v>6</v>
      </c>
      <c r="I30" s="163">
        <v>9</v>
      </c>
      <c r="J30" s="163">
        <v>12</v>
      </c>
      <c r="K30" s="163">
        <v>11</v>
      </c>
      <c r="L30" s="163">
        <v>10</v>
      </c>
      <c r="M30" s="163">
        <v>11</v>
      </c>
      <c r="N30" s="163">
        <v>8</v>
      </c>
      <c r="O30" s="201">
        <v>7</v>
      </c>
      <c r="P30" s="201">
        <v>8</v>
      </c>
      <c r="Q30" s="201">
        <v>7</v>
      </c>
      <c r="R30" s="201">
        <v>8</v>
      </c>
      <c r="S30" s="84" t="s">
        <v>119</v>
      </c>
    </row>
    <row r="31" spans="1:19" ht="19.5" customHeight="1">
      <c r="A31" s="562"/>
      <c r="B31" s="192"/>
      <c r="C31" s="114">
        <v>7</v>
      </c>
      <c r="D31" s="163">
        <v>9</v>
      </c>
      <c r="E31" s="163">
        <v>8</v>
      </c>
      <c r="F31" s="163">
        <v>9</v>
      </c>
      <c r="G31" s="163">
        <v>7</v>
      </c>
      <c r="H31" s="163">
        <v>7</v>
      </c>
      <c r="I31" s="163">
        <v>8</v>
      </c>
      <c r="J31" s="163">
        <v>10</v>
      </c>
      <c r="K31" s="163">
        <v>8</v>
      </c>
      <c r="L31" s="163">
        <v>10</v>
      </c>
      <c r="M31" s="163">
        <v>11</v>
      </c>
      <c r="N31" s="163">
        <v>7</v>
      </c>
      <c r="O31" s="202">
        <v>8</v>
      </c>
      <c r="P31" s="202">
        <v>8</v>
      </c>
      <c r="Q31" s="202">
        <v>8</v>
      </c>
      <c r="R31" s="202">
        <v>8</v>
      </c>
      <c r="S31" s="202">
        <v>10</v>
      </c>
    </row>
    <row r="32" spans="1:19" ht="19.5" customHeight="1">
      <c r="A32" s="562"/>
      <c r="B32" s="192"/>
      <c r="C32" s="114">
        <v>12</v>
      </c>
      <c r="D32" s="13">
        <v>9</v>
      </c>
      <c r="E32" s="13">
        <v>8</v>
      </c>
      <c r="F32" s="13">
        <v>8</v>
      </c>
      <c r="G32" s="13">
        <v>7</v>
      </c>
      <c r="H32" s="13">
        <v>7</v>
      </c>
      <c r="I32" s="13">
        <v>6</v>
      </c>
      <c r="J32" s="13">
        <v>9</v>
      </c>
      <c r="K32" s="13">
        <v>8</v>
      </c>
      <c r="L32" s="13">
        <v>8</v>
      </c>
      <c r="M32" s="13">
        <v>9</v>
      </c>
      <c r="N32" s="13">
        <v>6</v>
      </c>
      <c r="O32" s="202">
        <v>7</v>
      </c>
      <c r="P32" s="202">
        <v>8</v>
      </c>
      <c r="Q32" s="202">
        <v>8</v>
      </c>
      <c r="R32" s="202">
        <v>8</v>
      </c>
      <c r="S32" s="202">
        <v>11</v>
      </c>
    </row>
    <row r="33" spans="1:19" ht="19.5" customHeight="1">
      <c r="A33" s="562"/>
      <c r="B33" s="192"/>
      <c r="C33" s="114">
        <v>15</v>
      </c>
      <c r="D33" s="13">
        <v>10</v>
      </c>
      <c r="E33" s="13">
        <v>9</v>
      </c>
      <c r="F33" s="13">
        <v>9</v>
      </c>
      <c r="G33" s="13">
        <v>8</v>
      </c>
      <c r="H33" s="13">
        <v>9</v>
      </c>
      <c r="I33" s="13">
        <v>7</v>
      </c>
      <c r="J33" s="13">
        <v>9</v>
      </c>
      <c r="K33" s="13">
        <v>9</v>
      </c>
      <c r="L33" s="13">
        <v>9</v>
      </c>
      <c r="M33" s="13">
        <v>9</v>
      </c>
      <c r="N33" s="13">
        <v>8</v>
      </c>
      <c r="O33" s="202">
        <v>7</v>
      </c>
      <c r="P33" s="202">
        <v>9</v>
      </c>
      <c r="Q33" s="202">
        <v>8</v>
      </c>
      <c r="R33" s="202">
        <v>8</v>
      </c>
      <c r="S33" s="202">
        <v>7</v>
      </c>
    </row>
    <row r="34" spans="1:19" ht="19.5" customHeight="1">
      <c r="A34" s="562"/>
      <c r="B34" s="192"/>
      <c r="C34" s="114">
        <v>16</v>
      </c>
      <c r="D34" s="203">
        <v>10</v>
      </c>
      <c r="E34" s="203">
        <v>9</v>
      </c>
      <c r="F34" s="203">
        <v>9</v>
      </c>
      <c r="G34" s="203">
        <v>9</v>
      </c>
      <c r="H34" s="203">
        <v>8</v>
      </c>
      <c r="I34" s="203">
        <v>8</v>
      </c>
      <c r="J34" s="203">
        <v>10</v>
      </c>
      <c r="K34" s="203">
        <v>9</v>
      </c>
      <c r="L34" s="203">
        <v>9</v>
      </c>
      <c r="M34" s="203">
        <v>10</v>
      </c>
      <c r="N34" s="203">
        <v>8</v>
      </c>
      <c r="O34" s="202">
        <v>7</v>
      </c>
      <c r="P34" s="202">
        <v>9</v>
      </c>
      <c r="Q34" s="202">
        <v>7</v>
      </c>
      <c r="R34" s="202">
        <v>8</v>
      </c>
      <c r="S34" s="202">
        <v>10</v>
      </c>
    </row>
    <row r="35" spans="1:19" ht="19.5" customHeight="1">
      <c r="A35" s="562"/>
      <c r="B35" s="192"/>
      <c r="C35" s="114">
        <v>17</v>
      </c>
      <c r="D35" s="203">
        <v>10</v>
      </c>
      <c r="E35" s="203">
        <v>9</v>
      </c>
      <c r="F35" s="203">
        <v>10</v>
      </c>
      <c r="G35" s="203">
        <v>8</v>
      </c>
      <c r="H35" s="203">
        <v>8</v>
      </c>
      <c r="I35" s="203">
        <v>7</v>
      </c>
      <c r="J35" s="203">
        <v>10</v>
      </c>
      <c r="K35" s="203">
        <v>10</v>
      </c>
      <c r="L35" s="203">
        <v>9</v>
      </c>
      <c r="M35" s="203">
        <v>10</v>
      </c>
      <c r="N35" s="203">
        <v>8</v>
      </c>
      <c r="O35" s="202">
        <v>7</v>
      </c>
      <c r="P35" s="202">
        <v>9</v>
      </c>
      <c r="Q35" s="202">
        <v>8</v>
      </c>
      <c r="R35" s="202">
        <v>9</v>
      </c>
      <c r="S35" s="202">
        <v>10</v>
      </c>
    </row>
    <row r="36" spans="1:19" ht="19.5" customHeight="1">
      <c r="A36" s="562"/>
      <c r="B36" s="192"/>
      <c r="C36" s="114">
        <v>18</v>
      </c>
      <c r="D36" s="203">
        <v>9</v>
      </c>
      <c r="E36" s="203">
        <v>9</v>
      </c>
      <c r="F36" s="203">
        <v>9</v>
      </c>
      <c r="G36" s="203">
        <v>8</v>
      </c>
      <c r="H36" s="203">
        <v>9</v>
      </c>
      <c r="I36" s="203">
        <v>7</v>
      </c>
      <c r="J36" s="203">
        <v>10</v>
      </c>
      <c r="K36" s="203">
        <v>9</v>
      </c>
      <c r="L36" s="203">
        <v>9</v>
      </c>
      <c r="M36" s="203">
        <v>9</v>
      </c>
      <c r="N36" s="203">
        <v>7</v>
      </c>
      <c r="O36" s="202">
        <v>8</v>
      </c>
      <c r="P36" s="202">
        <v>9</v>
      </c>
      <c r="Q36" s="202">
        <v>9</v>
      </c>
      <c r="R36" s="202">
        <v>9</v>
      </c>
      <c r="S36" s="202">
        <v>9</v>
      </c>
    </row>
    <row r="37" spans="1:19" ht="19.5" customHeight="1">
      <c r="A37" s="173" t="s">
        <v>179</v>
      </c>
      <c r="B37" s="129"/>
      <c r="C37" s="132">
        <v>19</v>
      </c>
      <c r="D37" s="205">
        <v>9</v>
      </c>
      <c r="E37" s="205">
        <v>8</v>
      </c>
      <c r="F37" s="205">
        <v>10</v>
      </c>
      <c r="G37" s="205">
        <v>7</v>
      </c>
      <c r="H37" s="205">
        <v>9</v>
      </c>
      <c r="I37" s="205">
        <v>7</v>
      </c>
      <c r="J37" s="205">
        <v>11</v>
      </c>
      <c r="K37" s="205">
        <v>9</v>
      </c>
      <c r="L37" s="205">
        <v>10</v>
      </c>
      <c r="M37" s="205">
        <v>11</v>
      </c>
      <c r="N37" s="205">
        <v>7</v>
      </c>
      <c r="O37" s="206">
        <v>7</v>
      </c>
      <c r="P37" s="206">
        <v>9</v>
      </c>
      <c r="Q37" s="206">
        <v>9</v>
      </c>
      <c r="R37" s="206">
        <v>9</v>
      </c>
      <c r="S37" s="206">
        <v>9</v>
      </c>
    </row>
    <row r="38" spans="1:19" ht="15" customHeight="1">
      <c r="A38" s="122"/>
      <c r="L38" s="97"/>
      <c r="M38" s="97"/>
      <c r="N38" s="97"/>
      <c r="S38" s="97" t="s">
        <v>134</v>
      </c>
    </row>
  </sheetData>
  <sheetProtection/>
  <mergeCells count="10">
    <mergeCell ref="A1:S1"/>
    <mergeCell ref="P4:Q4"/>
    <mergeCell ref="A22:A28"/>
    <mergeCell ref="A30:A36"/>
    <mergeCell ref="A5:C5"/>
    <mergeCell ref="D4:G4"/>
    <mergeCell ref="H4:I4"/>
    <mergeCell ref="A4:C4"/>
    <mergeCell ref="A6:A12"/>
    <mergeCell ref="A14:A20"/>
  </mergeCells>
  <printOptions/>
  <pageMargins left="0.5905511811023623" right="0.5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U51"/>
  <sheetViews>
    <sheetView zoomScalePageLayoutView="0" workbookViewId="0" topLeftCell="A1">
      <selection activeCell="A1" sqref="A1"/>
    </sheetView>
  </sheetViews>
  <sheetFormatPr defaultColWidth="9.00390625" defaultRowHeight="13.5"/>
  <cols>
    <col min="9" max="9" width="20.25390625" style="0" customWidth="1"/>
    <col min="10" max="10" width="0" style="3" hidden="1" customWidth="1"/>
    <col min="11" max="14" width="9.875" style="3" hidden="1" customWidth="1"/>
    <col min="15" max="15" width="0" style="3" hidden="1" customWidth="1"/>
    <col min="16" max="21" width="9.00390625" style="3" customWidth="1"/>
  </cols>
  <sheetData>
    <row r="10" spans="1:12" ht="24">
      <c r="A10" s="1" t="s">
        <v>237</v>
      </c>
      <c r="B10" s="2"/>
      <c r="C10" s="2"/>
      <c r="D10" s="2"/>
      <c r="E10" s="2"/>
      <c r="F10" s="2"/>
      <c r="G10" s="2"/>
      <c r="H10" s="2"/>
      <c r="I10" s="2"/>
      <c r="J10" s="3" t="s">
        <v>62</v>
      </c>
      <c r="L10" s="3" t="s">
        <v>63</v>
      </c>
    </row>
    <row r="11" spans="10:15" ht="16.5" customHeight="1">
      <c r="J11" s="4"/>
      <c r="K11" s="4" t="s">
        <v>64</v>
      </c>
      <c r="L11" s="4" t="s">
        <v>65</v>
      </c>
      <c r="M11" s="4" t="s">
        <v>66</v>
      </c>
      <c r="N11" s="4" t="s">
        <v>67</v>
      </c>
      <c r="O11" s="3" t="s">
        <v>0</v>
      </c>
    </row>
    <row r="12" spans="10:15" ht="27">
      <c r="J12" s="18" t="s">
        <v>111</v>
      </c>
      <c r="K12" s="4">
        <f aca="true" t="shared" si="0" ref="K12:O22">K24/10000</f>
        <v>2.9735</v>
      </c>
      <c r="L12" s="4">
        <f t="shared" si="0"/>
        <v>0.4374</v>
      </c>
      <c r="M12" s="4">
        <f t="shared" si="0"/>
        <v>0.1667</v>
      </c>
      <c r="N12" s="4">
        <f t="shared" si="0"/>
        <v>0.0774</v>
      </c>
      <c r="O12" s="3">
        <f t="shared" si="0"/>
        <v>8.5676</v>
      </c>
    </row>
    <row r="13" spans="10:15" ht="13.5">
      <c r="J13" s="4">
        <v>7</v>
      </c>
      <c r="K13" s="4">
        <f t="shared" si="0"/>
        <v>3.5611</v>
      </c>
      <c r="L13" s="4">
        <f t="shared" si="0"/>
        <v>0.0563</v>
      </c>
      <c r="M13" s="4">
        <f t="shared" si="0"/>
        <v>0.3233</v>
      </c>
      <c r="N13" s="4">
        <f t="shared" si="0"/>
        <v>0.4108</v>
      </c>
      <c r="O13" s="3">
        <f t="shared" si="0"/>
        <v>9.0528</v>
      </c>
    </row>
    <row r="14" spans="10:15" ht="13.5">
      <c r="J14" s="4">
        <v>11</v>
      </c>
      <c r="K14" s="4">
        <f t="shared" si="0"/>
        <v>3.9064</v>
      </c>
      <c r="L14" s="4">
        <f t="shared" si="0"/>
        <v>0.073</v>
      </c>
      <c r="M14" s="4">
        <f t="shared" si="0"/>
        <v>0.3331</v>
      </c>
      <c r="N14" s="4">
        <f t="shared" si="0"/>
        <v>0.5729</v>
      </c>
      <c r="O14" s="3">
        <f t="shared" si="0"/>
        <v>9.6241</v>
      </c>
    </row>
    <row r="15" spans="10:21" ht="13.5">
      <c r="J15" s="4">
        <v>12</v>
      </c>
      <c r="K15" s="4">
        <f t="shared" si="0"/>
        <v>4.4725</v>
      </c>
      <c r="L15" s="4">
        <f t="shared" si="0"/>
        <v>0.1564</v>
      </c>
      <c r="M15" s="4">
        <f t="shared" si="0"/>
        <v>0.3092</v>
      </c>
      <c r="N15" s="4">
        <f t="shared" si="0"/>
        <v>0.211</v>
      </c>
      <c r="O15" s="3">
        <f t="shared" si="0"/>
        <v>9.7188</v>
      </c>
      <c r="P15" s="5"/>
      <c r="Q15" s="5"/>
      <c r="R15" s="5"/>
      <c r="S15" s="5"/>
      <c r="T15" s="5"/>
      <c r="U15" s="5"/>
    </row>
    <row r="16" spans="10:21" ht="13.5" customHeight="1">
      <c r="J16" s="4">
        <v>13</v>
      </c>
      <c r="K16" s="4">
        <f t="shared" si="0"/>
        <v>3.9763</v>
      </c>
      <c r="L16" s="4">
        <f t="shared" si="0"/>
        <v>0.0762</v>
      </c>
      <c r="M16" s="4">
        <f t="shared" si="0"/>
        <v>0.263</v>
      </c>
      <c r="N16" s="4">
        <f t="shared" si="0"/>
        <v>0.3914</v>
      </c>
      <c r="O16" s="3">
        <f t="shared" si="0"/>
        <v>9.8236</v>
      </c>
      <c r="P16" s="5"/>
      <c r="Q16" s="5"/>
      <c r="R16" s="5"/>
      <c r="S16" s="5"/>
      <c r="T16" s="5"/>
      <c r="U16" s="5"/>
    </row>
    <row r="17" spans="10:21" ht="13.5">
      <c r="J17" s="4">
        <v>14</v>
      </c>
      <c r="K17" s="4">
        <f t="shared" si="0"/>
        <v>3.9285</v>
      </c>
      <c r="L17" s="4">
        <f t="shared" si="0"/>
        <v>0.074</v>
      </c>
      <c r="M17" s="4">
        <f t="shared" si="0"/>
        <v>0.2533</v>
      </c>
      <c r="N17" s="4">
        <f t="shared" si="0"/>
        <v>0.4833</v>
      </c>
      <c r="O17" s="3">
        <f t="shared" si="0"/>
        <v>9.9423</v>
      </c>
      <c r="P17" s="5"/>
      <c r="Q17" s="5"/>
      <c r="R17" s="5"/>
      <c r="S17" s="5"/>
      <c r="T17" s="5"/>
      <c r="U17" s="5"/>
    </row>
    <row r="18" spans="10:21" ht="13.5">
      <c r="J18" s="4">
        <v>15</v>
      </c>
      <c r="K18" s="4">
        <f t="shared" si="0"/>
        <v>4.0349</v>
      </c>
      <c r="L18" s="4">
        <f t="shared" si="0"/>
        <v>0.0844</v>
      </c>
      <c r="M18" s="4">
        <f t="shared" si="0"/>
        <v>0.2529</v>
      </c>
      <c r="N18" s="4">
        <f t="shared" si="0"/>
        <v>0.4299</v>
      </c>
      <c r="O18" s="3">
        <f t="shared" si="0"/>
        <v>10.0219</v>
      </c>
      <c r="P18" s="5"/>
      <c r="Q18" s="5"/>
      <c r="R18" s="5"/>
      <c r="S18" s="5"/>
      <c r="T18" s="5"/>
      <c r="U18" s="5"/>
    </row>
    <row r="19" spans="10:21" ht="13.5">
      <c r="J19" s="4">
        <v>16</v>
      </c>
      <c r="K19" s="4">
        <f t="shared" si="0"/>
        <v>4.0179</v>
      </c>
      <c r="L19" s="4">
        <f t="shared" si="0"/>
        <v>0.0808</v>
      </c>
      <c r="M19" s="4">
        <f t="shared" si="0"/>
        <v>0.2208</v>
      </c>
      <c r="N19" s="4">
        <f t="shared" si="0"/>
        <v>0.4516</v>
      </c>
      <c r="O19" s="3">
        <f t="shared" si="0"/>
        <v>10.1174</v>
      </c>
      <c r="P19" s="5"/>
      <c r="Q19" s="5"/>
      <c r="R19" s="5"/>
      <c r="S19" s="5"/>
      <c r="T19" s="5"/>
      <c r="U19" s="5"/>
    </row>
    <row r="20" spans="10:21" ht="13.5">
      <c r="J20" s="4">
        <v>17</v>
      </c>
      <c r="K20" s="4">
        <f t="shared" si="0"/>
        <v>4.0022</v>
      </c>
      <c r="L20" s="4">
        <f t="shared" si="0"/>
        <v>0.0796</v>
      </c>
      <c r="M20" s="4">
        <f t="shared" si="0"/>
        <v>0.2122</v>
      </c>
      <c r="N20" s="4">
        <f t="shared" si="0"/>
        <v>0.4886</v>
      </c>
      <c r="O20" s="3">
        <f t="shared" si="0"/>
        <v>10.266</v>
      </c>
      <c r="P20" s="5"/>
      <c r="Q20" s="5"/>
      <c r="R20" s="5"/>
      <c r="S20" s="5"/>
      <c r="T20" s="5"/>
      <c r="U20" s="5"/>
    </row>
    <row r="21" spans="10:21" ht="13.5">
      <c r="J21" s="4">
        <v>18</v>
      </c>
      <c r="K21" s="4">
        <f t="shared" si="0"/>
        <v>4.4906</v>
      </c>
      <c r="L21" s="4">
        <f t="shared" si="0"/>
        <v>0.113</v>
      </c>
      <c r="M21" s="4">
        <f t="shared" si="0"/>
        <v>0.2416</v>
      </c>
      <c r="N21" s="4">
        <f t="shared" si="0"/>
        <v>0.5027</v>
      </c>
      <c r="O21" s="3">
        <f t="shared" si="0"/>
        <v>12.5157</v>
      </c>
      <c r="P21" s="5"/>
      <c r="Q21" s="5"/>
      <c r="R21" s="5"/>
      <c r="S21" s="5"/>
      <c r="T21" s="5"/>
      <c r="U21" s="5"/>
    </row>
    <row r="22" spans="10:21" ht="13.5">
      <c r="J22" s="4">
        <v>19</v>
      </c>
      <c r="K22" s="4">
        <f t="shared" si="0"/>
        <v>4.4361</v>
      </c>
      <c r="L22" s="4">
        <f t="shared" si="0"/>
        <v>0.1062</v>
      </c>
      <c r="M22" s="4">
        <f t="shared" si="0"/>
        <v>0.234</v>
      </c>
      <c r="N22" s="4">
        <f t="shared" si="0"/>
        <v>0.4558</v>
      </c>
      <c r="O22" s="3">
        <f t="shared" si="0"/>
        <v>12.6859</v>
      </c>
      <c r="P22" s="5"/>
      <c r="Q22" s="5"/>
      <c r="R22" s="5"/>
      <c r="S22" s="5"/>
      <c r="T22" s="5"/>
      <c r="U22" s="5"/>
    </row>
    <row r="23" spans="16:21" ht="13.5">
      <c r="P23" s="5"/>
      <c r="Q23" s="5"/>
      <c r="R23" s="5"/>
      <c r="S23" s="5"/>
      <c r="T23" s="5"/>
      <c r="U23" s="5"/>
    </row>
    <row r="24" spans="10:21" ht="13.5">
      <c r="J24" s="6">
        <v>2</v>
      </c>
      <c r="K24" s="6">
        <v>29735</v>
      </c>
      <c r="L24" s="6">
        <v>4374</v>
      </c>
      <c r="M24" s="6">
        <v>1667</v>
      </c>
      <c r="N24" s="6">
        <v>774</v>
      </c>
      <c r="O24" s="6">
        <v>85676</v>
      </c>
      <c r="P24" s="5"/>
      <c r="Q24" s="5"/>
      <c r="R24" s="5"/>
      <c r="S24" s="5"/>
      <c r="T24" s="5"/>
      <c r="U24" s="5"/>
    </row>
    <row r="25" spans="10:21" ht="13.5">
      <c r="J25" s="6">
        <v>7</v>
      </c>
      <c r="K25" s="6">
        <v>35611</v>
      </c>
      <c r="L25" s="6">
        <v>563</v>
      </c>
      <c r="M25" s="6">
        <v>3233</v>
      </c>
      <c r="N25" s="6">
        <v>4108</v>
      </c>
      <c r="O25" s="6">
        <v>90528</v>
      </c>
      <c r="P25" s="5"/>
      <c r="Q25" s="5"/>
      <c r="R25" s="5"/>
      <c r="S25" s="5"/>
      <c r="T25" s="5"/>
      <c r="U25" s="5"/>
    </row>
    <row r="26" spans="10:15" ht="13.5">
      <c r="J26" s="6">
        <v>11</v>
      </c>
      <c r="K26" s="6">
        <v>39064</v>
      </c>
      <c r="L26" s="6">
        <v>730</v>
      </c>
      <c r="M26" s="6">
        <v>3331</v>
      </c>
      <c r="N26" s="6">
        <v>5729</v>
      </c>
      <c r="O26" s="6">
        <v>96241</v>
      </c>
    </row>
    <row r="27" spans="10:15" ht="13.5">
      <c r="J27" s="6">
        <v>12</v>
      </c>
      <c r="K27" s="6">
        <v>44725</v>
      </c>
      <c r="L27" s="6">
        <v>1564</v>
      </c>
      <c r="M27" s="6">
        <v>3092</v>
      </c>
      <c r="N27" s="6">
        <v>2110</v>
      </c>
      <c r="O27" s="6">
        <v>97188</v>
      </c>
    </row>
    <row r="28" spans="10:15" ht="13.5">
      <c r="J28" s="6">
        <v>13</v>
      </c>
      <c r="K28" s="6">
        <v>39763</v>
      </c>
      <c r="L28" s="6">
        <v>762</v>
      </c>
      <c r="M28" s="6">
        <v>2630</v>
      </c>
      <c r="N28" s="6">
        <v>3914</v>
      </c>
      <c r="O28" s="6">
        <v>98236</v>
      </c>
    </row>
    <row r="29" spans="10:15" ht="13.5">
      <c r="J29" s="6">
        <v>14</v>
      </c>
      <c r="K29" s="6">
        <v>39285</v>
      </c>
      <c r="L29" s="6">
        <v>740</v>
      </c>
      <c r="M29" s="6">
        <v>2533</v>
      </c>
      <c r="N29" s="6">
        <v>4833</v>
      </c>
      <c r="O29" s="6">
        <v>99423</v>
      </c>
    </row>
    <row r="30" spans="10:15" ht="13.5">
      <c r="J30" s="6">
        <v>15</v>
      </c>
      <c r="K30" s="6">
        <v>40349</v>
      </c>
      <c r="L30" s="6">
        <v>844</v>
      </c>
      <c r="M30" s="6">
        <v>2529</v>
      </c>
      <c r="N30" s="6">
        <v>4299</v>
      </c>
      <c r="O30" s="6">
        <v>100219</v>
      </c>
    </row>
    <row r="31" spans="10:15" ht="13.5">
      <c r="J31" s="6">
        <v>16</v>
      </c>
      <c r="K31" s="6">
        <v>40179</v>
      </c>
      <c r="L31" s="6">
        <v>808</v>
      </c>
      <c r="M31" s="6">
        <v>2208</v>
      </c>
      <c r="N31" s="6">
        <v>4516</v>
      </c>
      <c r="O31" s="6">
        <v>101174</v>
      </c>
    </row>
    <row r="32" spans="10:15" ht="13.5">
      <c r="J32" s="6">
        <v>17</v>
      </c>
      <c r="K32" s="6">
        <v>40022</v>
      </c>
      <c r="L32" s="6">
        <v>796</v>
      </c>
      <c r="M32" s="6">
        <v>2122</v>
      </c>
      <c r="N32" s="6">
        <v>4886</v>
      </c>
      <c r="O32" s="6">
        <v>102660</v>
      </c>
    </row>
    <row r="33" spans="10:15" ht="13.5">
      <c r="J33" s="6">
        <v>18</v>
      </c>
      <c r="K33" s="6">
        <v>44906</v>
      </c>
      <c r="L33" s="6">
        <v>1130</v>
      </c>
      <c r="M33" s="6">
        <v>2416</v>
      </c>
      <c r="N33" s="6">
        <v>5027</v>
      </c>
      <c r="O33" s="6">
        <v>125157</v>
      </c>
    </row>
    <row r="34" spans="10:15" ht="13.5">
      <c r="J34" s="6">
        <v>19</v>
      </c>
      <c r="K34" s="6">
        <v>44361</v>
      </c>
      <c r="L34" s="6">
        <v>1062</v>
      </c>
      <c r="M34" s="6">
        <v>2340</v>
      </c>
      <c r="N34" s="6">
        <v>4558</v>
      </c>
      <c r="O34" s="6">
        <v>126859</v>
      </c>
    </row>
    <row r="36" ht="13.5">
      <c r="O36" s="5"/>
    </row>
    <row r="37" spans="1:16" ht="24">
      <c r="A37" s="1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19"/>
      <c r="P37" s="4"/>
    </row>
    <row r="38" spans="10:16" ht="16.5" customHeight="1">
      <c r="J38" s="4"/>
      <c r="K38" s="4"/>
      <c r="L38" s="4"/>
      <c r="M38" s="4"/>
      <c r="N38" s="4"/>
      <c r="O38" s="19"/>
      <c r="P38" s="4"/>
    </row>
    <row r="39" spans="10:16" ht="13.5">
      <c r="J39" s="4"/>
      <c r="K39" s="4"/>
      <c r="L39" s="4"/>
      <c r="M39" s="4"/>
      <c r="N39" s="4"/>
      <c r="O39" s="19"/>
      <c r="P39" s="4"/>
    </row>
    <row r="40" spans="10:16" ht="16.5" customHeight="1">
      <c r="J40" s="4"/>
      <c r="K40" s="4"/>
      <c r="L40" s="4"/>
      <c r="M40" s="4"/>
      <c r="N40" s="4"/>
      <c r="O40" s="19"/>
      <c r="P40" s="4"/>
    </row>
    <row r="41" spans="10:16" ht="13.5">
      <c r="J41" s="4"/>
      <c r="K41" s="4"/>
      <c r="L41" s="4"/>
      <c r="M41" s="4"/>
      <c r="N41" s="4"/>
      <c r="O41" s="19"/>
      <c r="P41" s="4"/>
    </row>
    <row r="42" spans="10:16" ht="13.5">
      <c r="J42" s="4"/>
      <c r="K42" s="4"/>
      <c r="L42" s="4"/>
      <c r="M42" s="4"/>
      <c r="N42" s="4"/>
      <c r="O42" s="19"/>
      <c r="P42" s="4"/>
    </row>
    <row r="43" spans="10:16" ht="13.5">
      <c r="J43" s="4"/>
      <c r="K43" s="4"/>
      <c r="L43" s="4"/>
      <c r="M43" s="4"/>
      <c r="N43" s="4"/>
      <c r="O43" s="19"/>
      <c r="P43" s="4"/>
    </row>
    <row r="44" spans="10:16" ht="13.5">
      <c r="J44" s="4"/>
      <c r="K44" s="4"/>
      <c r="L44" s="4"/>
      <c r="M44" s="4"/>
      <c r="N44" s="4"/>
      <c r="O44" s="19"/>
      <c r="P44" s="4"/>
    </row>
    <row r="45" spans="10:16" ht="13.5">
      <c r="J45" s="4"/>
      <c r="K45" s="4"/>
      <c r="L45" s="4"/>
      <c r="M45" s="4"/>
      <c r="N45" s="4"/>
      <c r="O45" s="19"/>
      <c r="P45" s="4"/>
    </row>
    <row r="46" spans="10:16" ht="13.5">
      <c r="J46" s="4"/>
      <c r="K46" s="4"/>
      <c r="L46" s="4"/>
      <c r="M46" s="20"/>
      <c r="N46" s="20"/>
      <c r="O46" s="19"/>
      <c r="P46" s="4"/>
    </row>
    <row r="47" spans="10:16" ht="13.5">
      <c r="J47" s="4"/>
      <c r="K47" s="4"/>
      <c r="L47" s="4"/>
      <c r="M47" s="20"/>
      <c r="N47" s="20"/>
      <c r="O47" s="19"/>
      <c r="P47" s="4"/>
    </row>
    <row r="48" spans="10:16" ht="13.5">
      <c r="J48" s="4"/>
      <c r="K48" s="4"/>
      <c r="L48" s="4"/>
      <c r="M48" s="20"/>
      <c r="N48" s="20"/>
      <c r="O48" s="4"/>
      <c r="P48" s="4"/>
    </row>
    <row r="49" spans="12:16" ht="13.5">
      <c r="L49" s="4"/>
      <c r="M49" s="4"/>
      <c r="N49" s="4"/>
      <c r="O49" s="21"/>
      <c r="P49" s="4"/>
    </row>
    <row r="50" spans="12:16" ht="13.5">
      <c r="L50" s="4"/>
      <c r="M50" s="4"/>
      <c r="N50" s="4"/>
      <c r="O50" s="4"/>
      <c r="P50" s="4"/>
    </row>
    <row r="51" spans="12:16" ht="13.5">
      <c r="L51" s="4"/>
      <c r="M51" s="4"/>
      <c r="N51" s="4"/>
      <c r="O51" s="4"/>
      <c r="P51" s="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94" customWidth="1"/>
    <col min="2" max="2" width="12.125" style="94" customWidth="1"/>
    <col min="3" max="58" width="1.25" style="94" customWidth="1"/>
    <col min="59" max="16384" width="9.00390625" style="94" customWidth="1"/>
  </cols>
  <sheetData>
    <row r="1" spans="1:58" ht="24">
      <c r="A1" s="1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2" ht="16.5" customHeight="1">
      <c r="A3" s="266" t="s">
        <v>1</v>
      </c>
      <c r="B3" s="266"/>
    </row>
    <row r="4" spans="1:58" ht="12" customHeight="1">
      <c r="A4" s="267" t="s">
        <v>405</v>
      </c>
      <c r="B4" s="268"/>
      <c r="C4" s="277" t="s">
        <v>2</v>
      </c>
      <c r="D4" s="249"/>
      <c r="E4" s="249"/>
      <c r="F4" s="249"/>
      <c r="G4" s="249"/>
      <c r="H4" s="249"/>
      <c r="I4" s="249"/>
      <c r="J4" s="259" t="s">
        <v>3</v>
      </c>
      <c r="K4" s="259"/>
      <c r="L4" s="259"/>
      <c r="M4" s="259"/>
      <c r="N4" s="259"/>
      <c r="O4" s="259"/>
      <c r="P4" s="259"/>
      <c r="Q4" s="250" t="s">
        <v>4</v>
      </c>
      <c r="R4" s="250"/>
      <c r="S4" s="250"/>
      <c r="T4" s="250"/>
      <c r="U4" s="250"/>
      <c r="V4" s="250"/>
      <c r="W4" s="250"/>
      <c r="X4" s="250" t="s">
        <v>5</v>
      </c>
      <c r="Y4" s="250"/>
      <c r="Z4" s="250"/>
      <c r="AA4" s="250"/>
      <c r="AB4" s="250"/>
      <c r="AC4" s="250"/>
      <c r="AD4" s="250"/>
      <c r="AE4" s="275" t="s">
        <v>6</v>
      </c>
      <c r="AF4" s="275"/>
      <c r="AG4" s="275"/>
      <c r="AH4" s="275"/>
      <c r="AI4" s="275"/>
      <c r="AJ4" s="275"/>
      <c r="AK4" s="275"/>
      <c r="AL4" s="259" t="s">
        <v>184</v>
      </c>
      <c r="AM4" s="259"/>
      <c r="AN4" s="259"/>
      <c r="AO4" s="259"/>
      <c r="AP4" s="259"/>
      <c r="AQ4" s="259"/>
      <c r="AR4" s="259"/>
      <c r="AS4" s="250" t="s">
        <v>7</v>
      </c>
      <c r="AT4" s="250"/>
      <c r="AU4" s="250"/>
      <c r="AV4" s="250"/>
      <c r="AW4" s="250"/>
      <c r="AX4" s="250"/>
      <c r="AY4" s="250"/>
      <c r="AZ4" s="273" t="s">
        <v>239</v>
      </c>
      <c r="BA4" s="273"/>
      <c r="BB4" s="273"/>
      <c r="BC4" s="273"/>
      <c r="BD4" s="273"/>
      <c r="BE4" s="273"/>
      <c r="BF4" s="273"/>
    </row>
    <row r="5" spans="1:58" ht="12" customHeight="1">
      <c r="A5" s="269"/>
      <c r="B5" s="270"/>
      <c r="C5" s="278"/>
      <c r="D5" s="279"/>
      <c r="E5" s="279"/>
      <c r="F5" s="279"/>
      <c r="G5" s="279"/>
      <c r="H5" s="279"/>
      <c r="I5" s="279"/>
      <c r="J5" s="260" t="s">
        <v>8</v>
      </c>
      <c r="K5" s="260"/>
      <c r="L5" s="260"/>
      <c r="M5" s="260"/>
      <c r="N5" s="260"/>
      <c r="O5" s="260"/>
      <c r="P5" s="260"/>
      <c r="Q5" s="251" t="s">
        <v>8</v>
      </c>
      <c r="R5" s="251"/>
      <c r="S5" s="251"/>
      <c r="T5" s="251"/>
      <c r="U5" s="251"/>
      <c r="V5" s="251"/>
      <c r="W5" s="251"/>
      <c r="X5" s="251" t="s">
        <v>183</v>
      </c>
      <c r="Y5" s="251"/>
      <c r="Z5" s="251"/>
      <c r="AA5" s="251"/>
      <c r="AB5" s="251"/>
      <c r="AC5" s="251"/>
      <c r="AD5" s="251"/>
      <c r="AE5" s="276"/>
      <c r="AF5" s="276"/>
      <c r="AG5" s="276"/>
      <c r="AH5" s="276"/>
      <c r="AI5" s="276"/>
      <c r="AJ5" s="276"/>
      <c r="AK5" s="276"/>
      <c r="AL5" s="260"/>
      <c r="AM5" s="260"/>
      <c r="AN5" s="260"/>
      <c r="AO5" s="260"/>
      <c r="AP5" s="260"/>
      <c r="AQ5" s="260"/>
      <c r="AR5" s="260"/>
      <c r="AS5" s="251" t="s">
        <v>9</v>
      </c>
      <c r="AT5" s="251"/>
      <c r="AU5" s="251"/>
      <c r="AV5" s="251"/>
      <c r="AW5" s="251"/>
      <c r="AX5" s="251"/>
      <c r="AY5" s="251"/>
      <c r="AZ5" s="274"/>
      <c r="BA5" s="274"/>
      <c r="BB5" s="274"/>
      <c r="BC5" s="274"/>
      <c r="BD5" s="274"/>
      <c r="BE5" s="274"/>
      <c r="BF5" s="274"/>
    </row>
    <row r="6" spans="1:58" ht="11.25" customHeight="1">
      <c r="A6" s="261" t="s">
        <v>95</v>
      </c>
      <c r="B6" s="63" t="s">
        <v>240</v>
      </c>
      <c r="C6" s="256">
        <v>3097</v>
      </c>
      <c r="D6" s="253"/>
      <c r="E6" s="253"/>
      <c r="F6" s="253"/>
      <c r="G6" s="253"/>
      <c r="H6" s="253"/>
      <c r="I6" s="253"/>
      <c r="J6" s="253">
        <v>8459</v>
      </c>
      <c r="K6" s="253"/>
      <c r="L6" s="253"/>
      <c r="M6" s="253"/>
      <c r="N6" s="253"/>
      <c r="O6" s="253"/>
      <c r="P6" s="253"/>
      <c r="Q6" s="253">
        <v>1334</v>
      </c>
      <c r="R6" s="253"/>
      <c r="S6" s="253"/>
      <c r="T6" s="253"/>
      <c r="U6" s="253"/>
      <c r="V6" s="253"/>
      <c r="W6" s="253"/>
      <c r="X6" s="253">
        <v>1817</v>
      </c>
      <c r="Y6" s="253"/>
      <c r="Z6" s="253"/>
      <c r="AA6" s="253"/>
      <c r="AB6" s="253"/>
      <c r="AC6" s="253"/>
      <c r="AD6" s="253"/>
      <c r="AE6" s="253">
        <v>324</v>
      </c>
      <c r="AF6" s="253"/>
      <c r="AG6" s="253"/>
      <c r="AH6" s="253"/>
      <c r="AI6" s="253"/>
      <c r="AJ6" s="253"/>
      <c r="AK6" s="253"/>
      <c r="AL6" s="247" t="s">
        <v>241</v>
      </c>
      <c r="AM6" s="247"/>
      <c r="AN6" s="247"/>
      <c r="AO6" s="247"/>
      <c r="AP6" s="247"/>
      <c r="AQ6" s="247"/>
      <c r="AR6" s="247"/>
      <c r="AS6" s="253">
        <v>6888</v>
      </c>
      <c r="AT6" s="253"/>
      <c r="AU6" s="253"/>
      <c r="AV6" s="253"/>
      <c r="AW6" s="253"/>
      <c r="AX6" s="253"/>
      <c r="AY6" s="253"/>
      <c r="AZ6" s="253">
        <v>18777</v>
      </c>
      <c r="BA6" s="253"/>
      <c r="BB6" s="253"/>
      <c r="BC6" s="253"/>
      <c r="BD6" s="253"/>
      <c r="BE6" s="253"/>
      <c r="BF6" s="253"/>
    </row>
    <row r="7" spans="1:58" ht="21" customHeight="1">
      <c r="A7" s="262"/>
      <c r="B7" s="64" t="s">
        <v>242</v>
      </c>
      <c r="C7" s="255">
        <v>2483</v>
      </c>
      <c r="D7" s="248"/>
      <c r="E7" s="248"/>
      <c r="F7" s="248"/>
      <c r="G7" s="248"/>
      <c r="H7" s="248"/>
      <c r="I7" s="248"/>
      <c r="J7" s="248">
        <v>4846</v>
      </c>
      <c r="K7" s="248"/>
      <c r="L7" s="248"/>
      <c r="M7" s="248"/>
      <c r="N7" s="248"/>
      <c r="O7" s="248"/>
      <c r="P7" s="248"/>
      <c r="Q7" s="248">
        <v>1314</v>
      </c>
      <c r="R7" s="248"/>
      <c r="S7" s="248"/>
      <c r="T7" s="248"/>
      <c r="U7" s="248"/>
      <c r="V7" s="248"/>
      <c r="W7" s="248"/>
      <c r="X7" s="258" t="s">
        <v>243</v>
      </c>
      <c r="Y7" s="258"/>
      <c r="Z7" s="258"/>
      <c r="AA7" s="258"/>
      <c r="AB7" s="258"/>
      <c r="AC7" s="258"/>
      <c r="AD7" s="258"/>
      <c r="AE7" s="248">
        <v>311</v>
      </c>
      <c r="AF7" s="248"/>
      <c r="AG7" s="248"/>
      <c r="AH7" s="248"/>
      <c r="AI7" s="248"/>
      <c r="AJ7" s="248"/>
      <c r="AK7" s="248"/>
      <c r="AL7" s="247" t="s">
        <v>241</v>
      </c>
      <c r="AM7" s="247"/>
      <c r="AN7" s="247"/>
      <c r="AO7" s="247"/>
      <c r="AP7" s="247"/>
      <c r="AQ7" s="247"/>
      <c r="AR7" s="247"/>
      <c r="AS7" s="248">
        <v>6052</v>
      </c>
      <c r="AT7" s="248"/>
      <c r="AU7" s="248"/>
      <c r="AV7" s="248"/>
      <c r="AW7" s="248"/>
      <c r="AX7" s="248"/>
      <c r="AY7" s="248"/>
      <c r="AZ7" s="248">
        <v>5353</v>
      </c>
      <c r="BA7" s="248"/>
      <c r="BB7" s="248"/>
      <c r="BC7" s="248"/>
      <c r="BD7" s="248"/>
      <c r="BE7" s="248"/>
      <c r="BF7" s="248"/>
    </row>
    <row r="8" spans="1:58" ht="11.25" customHeight="1">
      <c r="A8" s="263"/>
      <c r="B8" s="65" t="s">
        <v>185</v>
      </c>
      <c r="C8" s="257">
        <v>80.2</v>
      </c>
      <c r="D8" s="242"/>
      <c r="E8" s="242"/>
      <c r="F8" s="242"/>
      <c r="G8" s="242"/>
      <c r="H8" s="242"/>
      <c r="I8" s="242"/>
      <c r="J8" s="242">
        <v>57</v>
      </c>
      <c r="K8" s="242"/>
      <c r="L8" s="242"/>
      <c r="M8" s="242"/>
      <c r="N8" s="242"/>
      <c r="O8" s="242"/>
      <c r="P8" s="242"/>
      <c r="Q8" s="242">
        <v>99</v>
      </c>
      <c r="R8" s="242"/>
      <c r="S8" s="242"/>
      <c r="T8" s="242"/>
      <c r="U8" s="242"/>
      <c r="V8" s="242"/>
      <c r="W8" s="242"/>
      <c r="X8" s="242">
        <v>58</v>
      </c>
      <c r="Y8" s="242"/>
      <c r="Z8" s="242"/>
      <c r="AA8" s="242"/>
      <c r="AB8" s="242"/>
      <c r="AC8" s="242"/>
      <c r="AD8" s="242"/>
      <c r="AE8" s="242">
        <v>96</v>
      </c>
      <c r="AF8" s="242"/>
      <c r="AG8" s="242"/>
      <c r="AH8" s="242"/>
      <c r="AI8" s="242"/>
      <c r="AJ8" s="242"/>
      <c r="AK8" s="242"/>
      <c r="AL8" s="252" t="s">
        <v>244</v>
      </c>
      <c r="AM8" s="252"/>
      <c r="AN8" s="252"/>
      <c r="AO8" s="252"/>
      <c r="AP8" s="252"/>
      <c r="AQ8" s="252"/>
      <c r="AR8" s="252"/>
      <c r="AS8" s="242">
        <v>88</v>
      </c>
      <c r="AT8" s="242"/>
      <c r="AU8" s="242"/>
      <c r="AV8" s="242"/>
      <c r="AW8" s="242"/>
      <c r="AX8" s="242"/>
      <c r="AY8" s="242"/>
      <c r="AZ8" s="242">
        <v>29</v>
      </c>
      <c r="BA8" s="242"/>
      <c r="BB8" s="242"/>
      <c r="BC8" s="242"/>
      <c r="BD8" s="242"/>
      <c r="BE8" s="242"/>
      <c r="BF8" s="242"/>
    </row>
    <row r="9" spans="1:58" ht="11.25" customHeight="1">
      <c r="A9" s="261">
        <v>7</v>
      </c>
      <c r="B9" s="63" t="s">
        <v>245</v>
      </c>
      <c r="C9" s="256">
        <v>2611</v>
      </c>
      <c r="D9" s="253"/>
      <c r="E9" s="253"/>
      <c r="F9" s="253"/>
      <c r="G9" s="253"/>
      <c r="H9" s="253"/>
      <c r="I9" s="253"/>
      <c r="J9" s="253">
        <v>7621</v>
      </c>
      <c r="K9" s="253"/>
      <c r="L9" s="253"/>
      <c r="M9" s="253"/>
      <c r="N9" s="253"/>
      <c r="O9" s="253"/>
      <c r="P9" s="253"/>
      <c r="Q9" s="253">
        <v>1084</v>
      </c>
      <c r="R9" s="253"/>
      <c r="S9" s="253"/>
      <c r="T9" s="253"/>
      <c r="U9" s="253"/>
      <c r="V9" s="253"/>
      <c r="W9" s="253"/>
      <c r="X9" s="253">
        <v>1542</v>
      </c>
      <c r="Y9" s="253"/>
      <c r="Z9" s="253"/>
      <c r="AA9" s="253"/>
      <c r="AB9" s="253"/>
      <c r="AC9" s="253"/>
      <c r="AD9" s="253"/>
      <c r="AE9" s="253">
        <v>2511</v>
      </c>
      <c r="AF9" s="253"/>
      <c r="AG9" s="253"/>
      <c r="AH9" s="253"/>
      <c r="AI9" s="253"/>
      <c r="AJ9" s="253"/>
      <c r="AK9" s="253"/>
      <c r="AL9" s="247" t="s">
        <v>244</v>
      </c>
      <c r="AM9" s="247"/>
      <c r="AN9" s="247"/>
      <c r="AO9" s="247"/>
      <c r="AP9" s="247"/>
      <c r="AQ9" s="247"/>
      <c r="AR9" s="247"/>
      <c r="AS9" s="253">
        <v>3352</v>
      </c>
      <c r="AT9" s="253"/>
      <c r="AU9" s="253"/>
      <c r="AV9" s="253"/>
      <c r="AW9" s="253"/>
      <c r="AX9" s="253"/>
      <c r="AY9" s="253"/>
      <c r="AZ9" s="247" t="s">
        <v>244</v>
      </c>
      <c r="BA9" s="247"/>
      <c r="BB9" s="247"/>
      <c r="BC9" s="247"/>
      <c r="BD9" s="247"/>
      <c r="BE9" s="247"/>
      <c r="BF9" s="247"/>
    </row>
    <row r="10" spans="1:58" ht="13.5" customHeight="1">
      <c r="A10" s="262"/>
      <c r="B10" s="64" t="s">
        <v>246</v>
      </c>
      <c r="C10" s="255">
        <v>2180</v>
      </c>
      <c r="D10" s="248"/>
      <c r="E10" s="248"/>
      <c r="F10" s="248"/>
      <c r="G10" s="248"/>
      <c r="H10" s="248"/>
      <c r="I10" s="248"/>
      <c r="J10" s="248">
        <v>5401</v>
      </c>
      <c r="K10" s="248"/>
      <c r="L10" s="248"/>
      <c r="M10" s="248"/>
      <c r="N10" s="248"/>
      <c r="O10" s="248"/>
      <c r="P10" s="248"/>
      <c r="Q10" s="248">
        <v>791</v>
      </c>
      <c r="R10" s="248"/>
      <c r="S10" s="248"/>
      <c r="T10" s="248"/>
      <c r="U10" s="248"/>
      <c r="V10" s="248"/>
      <c r="W10" s="248"/>
      <c r="X10" s="248">
        <v>1047</v>
      </c>
      <c r="Y10" s="248"/>
      <c r="Z10" s="248"/>
      <c r="AA10" s="248"/>
      <c r="AB10" s="248"/>
      <c r="AC10" s="248"/>
      <c r="AD10" s="248"/>
      <c r="AE10" s="248">
        <v>1502</v>
      </c>
      <c r="AF10" s="248"/>
      <c r="AG10" s="248"/>
      <c r="AH10" s="248"/>
      <c r="AI10" s="248"/>
      <c r="AJ10" s="248"/>
      <c r="AK10" s="248"/>
      <c r="AL10" s="247" t="s">
        <v>244</v>
      </c>
      <c r="AM10" s="247"/>
      <c r="AN10" s="247"/>
      <c r="AO10" s="247"/>
      <c r="AP10" s="247"/>
      <c r="AQ10" s="247"/>
      <c r="AR10" s="247"/>
      <c r="AS10" s="248">
        <v>2489</v>
      </c>
      <c r="AT10" s="248"/>
      <c r="AU10" s="248"/>
      <c r="AV10" s="248"/>
      <c r="AW10" s="248"/>
      <c r="AX10" s="248"/>
      <c r="AY10" s="248"/>
      <c r="AZ10" s="247" t="s">
        <v>244</v>
      </c>
      <c r="BA10" s="247"/>
      <c r="BB10" s="247"/>
      <c r="BC10" s="247"/>
      <c r="BD10" s="247"/>
      <c r="BE10" s="247"/>
      <c r="BF10" s="247"/>
    </row>
    <row r="11" spans="1:58" ht="11.25" customHeight="1">
      <c r="A11" s="263"/>
      <c r="B11" s="65" t="s">
        <v>185</v>
      </c>
      <c r="C11" s="257">
        <v>83.5</v>
      </c>
      <c r="D11" s="242"/>
      <c r="E11" s="242"/>
      <c r="F11" s="242"/>
      <c r="G11" s="242"/>
      <c r="H11" s="242"/>
      <c r="I11" s="242"/>
      <c r="J11" s="242">
        <v>71</v>
      </c>
      <c r="K11" s="242"/>
      <c r="L11" s="242"/>
      <c r="M11" s="242"/>
      <c r="N11" s="242"/>
      <c r="O11" s="242"/>
      <c r="P11" s="242"/>
      <c r="Q11" s="242">
        <v>73</v>
      </c>
      <c r="R11" s="242"/>
      <c r="S11" s="242"/>
      <c r="T11" s="242"/>
      <c r="U11" s="242"/>
      <c r="V11" s="242"/>
      <c r="W11" s="242"/>
      <c r="X11" s="242">
        <v>68</v>
      </c>
      <c r="Y11" s="242"/>
      <c r="Z11" s="242"/>
      <c r="AA11" s="242"/>
      <c r="AB11" s="242"/>
      <c r="AC11" s="242"/>
      <c r="AD11" s="242"/>
      <c r="AE11" s="242">
        <v>60</v>
      </c>
      <c r="AF11" s="242"/>
      <c r="AG11" s="242"/>
      <c r="AH11" s="242"/>
      <c r="AI11" s="242"/>
      <c r="AJ11" s="242"/>
      <c r="AK11" s="242"/>
      <c r="AL11" s="252" t="s">
        <v>244</v>
      </c>
      <c r="AM11" s="252"/>
      <c r="AN11" s="252"/>
      <c r="AO11" s="252"/>
      <c r="AP11" s="252"/>
      <c r="AQ11" s="252"/>
      <c r="AR11" s="252"/>
      <c r="AS11" s="242">
        <v>74</v>
      </c>
      <c r="AT11" s="242"/>
      <c r="AU11" s="242"/>
      <c r="AV11" s="242"/>
      <c r="AW11" s="242"/>
      <c r="AX11" s="242"/>
      <c r="AY11" s="242"/>
      <c r="AZ11" s="252" t="s">
        <v>244</v>
      </c>
      <c r="BA11" s="252"/>
      <c r="BB11" s="252"/>
      <c r="BC11" s="252"/>
      <c r="BD11" s="252"/>
      <c r="BE11" s="252"/>
      <c r="BF11" s="252"/>
    </row>
    <row r="12" spans="1:58" ht="11.25" customHeight="1">
      <c r="A12" s="261">
        <v>12</v>
      </c>
      <c r="B12" s="63" t="s">
        <v>245</v>
      </c>
      <c r="C12" s="256">
        <v>2665</v>
      </c>
      <c r="D12" s="253"/>
      <c r="E12" s="253"/>
      <c r="F12" s="253"/>
      <c r="G12" s="253"/>
      <c r="H12" s="253"/>
      <c r="I12" s="253"/>
      <c r="J12" s="253">
        <v>6970</v>
      </c>
      <c r="K12" s="253"/>
      <c r="L12" s="253"/>
      <c r="M12" s="253"/>
      <c r="N12" s="253"/>
      <c r="O12" s="253"/>
      <c r="P12" s="253"/>
      <c r="Q12" s="253">
        <v>1218</v>
      </c>
      <c r="R12" s="253"/>
      <c r="S12" s="253"/>
      <c r="T12" s="253"/>
      <c r="U12" s="253"/>
      <c r="V12" s="253"/>
      <c r="W12" s="253"/>
      <c r="X12" s="253">
        <v>1516</v>
      </c>
      <c r="Y12" s="253"/>
      <c r="Z12" s="253"/>
      <c r="AA12" s="253"/>
      <c r="AB12" s="253"/>
      <c r="AC12" s="253"/>
      <c r="AD12" s="253"/>
      <c r="AE12" s="253">
        <v>2479</v>
      </c>
      <c r="AF12" s="253"/>
      <c r="AG12" s="253"/>
      <c r="AH12" s="253"/>
      <c r="AI12" s="253"/>
      <c r="AJ12" s="253"/>
      <c r="AK12" s="253"/>
      <c r="AL12" s="247" t="s">
        <v>244</v>
      </c>
      <c r="AM12" s="247"/>
      <c r="AN12" s="247"/>
      <c r="AO12" s="247"/>
      <c r="AP12" s="247"/>
      <c r="AQ12" s="247"/>
      <c r="AR12" s="247"/>
      <c r="AS12" s="253">
        <v>7017</v>
      </c>
      <c r="AT12" s="253"/>
      <c r="AU12" s="253"/>
      <c r="AV12" s="253"/>
      <c r="AW12" s="253"/>
      <c r="AX12" s="253"/>
      <c r="AY12" s="253"/>
      <c r="AZ12" s="247" t="s">
        <v>244</v>
      </c>
      <c r="BA12" s="247"/>
      <c r="BB12" s="247"/>
      <c r="BC12" s="247"/>
      <c r="BD12" s="247"/>
      <c r="BE12" s="247"/>
      <c r="BF12" s="247"/>
    </row>
    <row r="13" spans="1:58" ht="13.5" customHeight="1">
      <c r="A13" s="262"/>
      <c r="B13" s="64" t="s">
        <v>246</v>
      </c>
      <c r="C13" s="255">
        <v>1893</v>
      </c>
      <c r="D13" s="248"/>
      <c r="E13" s="248"/>
      <c r="F13" s="248"/>
      <c r="G13" s="248"/>
      <c r="H13" s="248"/>
      <c r="I13" s="248"/>
      <c r="J13" s="248">
        <v>4296</v>
      </c>
      <c r="K13" s="248"/>
      <c r="L13" s="248"/>
      <c r="M13" s="248"/>
      <c r="N13" s="248"/>
      <c r="O13" s="248"/>
      <c r="P13" s="248"/>
      <c r="Q13" s="248">
        <v>663</v>
      </c>
      <c r="R13" s="248"/>
      <c r="S13" s="248"/>
      <c r="T13" s="248"/>
      <c r="U13" s="248"/>
      <c r="V13" s="248"/>
      <c r="W13" s="248"/>
      <c r="X13" s="248">
        <v>1043</v>
      </c>
      <c r="Y13" s="248"/>
      <c r="Z13" s="248"/>
      <c r="AA13" s="248"/>
      <c r="AB13" s="248"/>
      <c r="AC13" s="248"/>
      <c r="AD13" s="248"/>
      <c r="AE13" s="248">
        <v>1305</v>
      </c>
      <c r="AF13" s="248"/>
      <c r="AG13" s="248"/>
      <c r="AH13" s="248"/>
      <c r="AI13" s="248"/>
      <c r="AJ13" s="248"/>
      <c r="AK13" s="248"/>
      <c r="AL13" s="247" t="s">
        <v>244</v>
      </c>
      <c r="AM13" s="247"/>
      <c r="AN13" s="247"/>
      <c r="AO13" s="247"/>
      <c r="AP13" s="247"/>
      <c r="AQ13" s="247"/>
      <c r="AR13" s="247"/>
      <c r="AS13" s="248">
        <v>3719</v>
      </c>
      <c r="AT13" s="248"/>
      <c r="AU13" s="248"/>
      <c r="AV13" s="248"/>
      <c r="AW13" s="248"/>
      <c r="AX13" s="248"/>
      <c r="AY13" s="248"/>
      <c r="AZ13" s="247" t="s">
        <v>244</v>
      </c>
      <c r="BA13" s="247"/>
      <c r="BB13" s="247"/>
      <c r="BC13" s="247"/>
      <c r="BD13" s="247"/>
      <c r="BE13" s="247"/>
      <c r="BF13" s="247"/>
    </row>
    <row r="14" spans="1:58" ht="10.5" customHeight="1">
      <c r="A14" s="263"/>
      <c r="B14" s="65" t="s">
        <v>185</v>
      </c>
      <c r="C14" s="257">
        <v>71</v>
      </c>
      <c r="D14" s="242"/>
      <c r="E14" s="242"/>
      <c r="F14" s="242"/>
      <c r="G14" s="242"/>
      <c r="H14" s="242"/>
      <c r="I14" s="242"/>
      <c r="J14" s="242">
        <v>61.6</v>
      </c>
      <c r="K14" s="242"/>
      <c r="L14" s="242"/>
      <c r="M14" s="242"/>
      <c r="N14" s="242"/>
      <c r="O14" s="242"/>
      <c r="P14" s="242"/>
      <c r="Q14" s="242">
        <v>54.4</v>
      </c>
      <c r="R14" s="242"/>
      <c r="S14" s="242"/>
      <c r="T14" s="242"/>
      <c r="U14" s="242"/>
      <c r="V14" s="242"/>
      <c r="W14" s="242"/>
      <c r="X14" s="242">
        <v>68.8</v>
      </c>
      <c r="Y14" s="242"/>
      <c r="Z14" s="242"/>
      <c r="AA14" s="242"/>
      <c r="AB14" s="242"/>
      <c r="AC14" s="242"/>
      <c r="AD14" s="242"/>
      <c r="AE14" s="242">
        <v>52.6</v>
      </c>
      <c r="AF14" s="242"/>
      <c r="AG14" s="242"/>
      <c r="AH14" s="242"/>
      <c r="AI14" s="242"/>
      <c r="AJ14" s="242"/>
      <c r="AK14" s="242"/>
      <c r="AL14" s="252" t="s">
        <v>244</v>
      </c>
      <c r="AM14" s="252"/>
      <c r="AN14" s="252"/>
      <c r="AO14" s="252"/>
      <c r="AP14" s="252"/>
      <c r="AQ14" s="252"/>
      <c r="AR14" s="252"/>
      <c r="AS14" s="242">
        <v>53</v>
      </c>
      <c r="AT14" s="242"/>
      <c r="AU14" s="242"/>
      <c r="AV14" s="242"/>
      <c r="AW14" s="242"/>
      <c r="AX14" s="242"/>
      <c r="AY14" s="242"/>
      <c r="AZ14" s="252" t="s">
        <v>244</v>
      </c>
      <c r="BA14" s="252"/>
      <c r="BB14" s="252"/>
      <c r="BC14" s="252"/>
      <c r="BD14" s="252"/>
      <c r="BE14" s="252"/>
      <c r="BF14" s="252"/>
    </row>
    <row r="15" spans="1:58" s="95" customFormat="1" ht="11.25" customHeight="1">
      <c r="A15" s="261">
        <v>15</v>
      </c>
      <c r="B15" s="63" t="s">
        <v>245</v>
      </c>
      <c r="C15" s="256">
        <v>2412</v>
      </c>
      <c r="D15" s="253"/>
      <c r="E15" s="253"/>
      <c r="F15" s="253"/>
      <c r="G15" s="253"/>
      <c r="H15" s="253"/>
      <c r="I15" s="253"/>
      <c r="J15" s="253">
        <v>5239</v>
      </c>
      <c r="K15" s="253"/>
      <c r="L15" s="253"/>
      <c r="M15" s="253"/>
      <c r="N15" s="253"/>
      <c r="O15" s="253"/>
      <c r="P15" s="253"/>
      <c r="Q15" s="253">
        <v>1049</v>
      </c>
      <c r="R15" s="253"/>
      <c r="S15" s="253"/>
      <c r="T15" s="253"/>
      <c r="U15" s="253"/>
      <c r="V15" s="253"/>
      <c r="W15" s="253"/>
      <c r="X15" s="253">
        <v>1397</v>
      </c>
      <c r="Y15" s="253"/>
      <c r="Z15" s="253"/>
      <c r="AA15" s="253"/>
      <c r="AB15" s="253"/>
      <c r="AC15" s="253"/>
      <c r="AD15" s="253"/>
      <c r="AE15" s="253">
        <v>1692</v>
      </c>
      <c r="AF15" s="253"/>
      <c r="AG15" s="253"/>
      <c r="AH15" s="253"/>
      <c r="AI15" s="253"/>
      <c r="AJ15" s="253"/>
      <c r="AK15" s="253"/>
      <c r="AL15" s="247" t="s">
        <v>244</v>
      </c>
      <c r="AM15" s="247"/>
      <c r="AN15" s="247"/>
      <c r="AO15" s="247"/>
      <c r="AP15" s="247"/>
      <c r="AQ15" s="247"/>
      <c r="AR15" s="247"/>
      <c r="AS15" s="253">
        <v>6811</v>
      </c>
      <c r="AT15" s="253"/>
      <c r="AU15" s="253"/>
      <c r="AV15" s="253"/>
      <c r="AW15" s="253"/>
      <c r="AX15" s="253"/>
      <c r="AY15" s="253"/>
      <c r="AZ15" s="253">
        <v>12841</v>
      </c>
      <c r="BA15" s="253"/>
      <c r="BB15" s="253"/>
      <c r="BC15" s="253"/>
      <c r="BD15" s="253"/>
      <c r="BE15" s="253"/>
      <c r="BF15" s="253"/>
    </row>
    <row r="16" spans="1:58" s="95" customFormat="1" ht="13.5" customHeight="1">
      <c r="A16" s="262"/>
      <c r="B16" s="64" t="s">
        <v>246</v>
      </c>
      <c r="C16" s="255">
        <v>2286</v>
      </c>
      <c r="D16" s="248"/>
      <c r="E16" s="248"/>
      <c r="F16" s="248"/>
      <c r="G16" s="248"/>
      <c r="H16" s="248"/>
      <c r="I16" s="248"/>
      <c r="J16" s="248">
        <v>4472</v>
      </c>
      <c r="K16" s="248"/>
      <c r="L16" s="248"/>
      <c r="M16" s="248"/>
      <c r="N16" s="248"/>
      <c r="O16" s="248"/>
      <c r="P16" s="248"/>
      <c r="Q16" s="248">
        <v>611</v>
      </c>
      <c r="R16" s="248"/>
      <c r="S16" s="248"/>
      <c r="T16" s="248"/>
      <c r="U16" s="248"/>
      <c r="V16" s="248"/>
      <c r="W16" s="248"/>
      <c r="X16" s="248">
        <v>1142</v>
      </c>
      <c r="Y16" s="248"/>
      <c r="Z16" s="248"/>
      <c r="AA16" s="248"/>
      <c r="AB16" s="248"/>
      <c r="AC16" s="248"/>
      <c r="AD16" s="248"/>
      <c r="AE16" s="248">
        <v>1125</v>
      </c>
      <c r="AF16" s="248"/>
      <c r="AG16" s="248"/>
      <c r="AH16" s="248"/>
      <c r="AI16" s="248"/>
      <c r="AJ16" s="248"/>
      <c r="AK16" s="248"/>
      <c r="AL16" s="247" t="s">
        <v>244</v>
      </c>
      <c r="AM16" s="247"/>
      <c r="AN16" s="247"/>
      <c r="AO16" s="247"/>
      <c r="AP16" s="247"/>
      <c r="AQ16" s="247"/>
      <c r="AR16" s="247"/>
      <c r="AS16" s="248">
        <v>3925</v>
      </c>
      <c r="AT16" s="248"/>
      <c r="AU16" s="248"/>
      <c r="AV16" s="248"/>
      <c r="AW16" s="248"/>
      <c r="AX16" s="248"/>
      <c r="AY16" s="248"/>
      <c r="AZ16" s="248">
        <v>5720</v>
      </c>
      <c r="BA16" s="248"/>
      <c r="BB16" s="248"/>
      <c r="BC16" s="248"/>
      <c r="BD16" s="248"/>
      <c r="BE16" s="248"/>
      <c r="BF16" s="248"/>
    </row>
    <row r="17" spans="1:58" s="95" customFormat="1" ht="11.25" customHeight="1">
      <c r="A17" s="263"/>
      <c r="B17" s="65" t="s">
        <v>185</v>
      </c>
      <c r="C17" s="257">
        <v>94.8</v>
      </c>
      <c r="D17" s="242"/>
      <c r="E17" s="242"/>
      <c r="F17" s="242"/>
      <c r="G17" s="242"/>
      <c r="H17" s="242"/>
      <c r="I17" s="242"/>
      <c r="J17" s="242">
        <v>85.3</v>
      </c>
      <c r="K17" s="242"/>
      <c r="L17" s="242"/>
      <c r="M17" s="242"/>
      <c r="N17" s="242"/>
      <c r="O17" s="242"/>
      <c r="P17" s="242"/>
      <c r="Q17" s="242">
        <v>58.2</v>
      </c>
      <c r="R17" s="242"/>
      <c r="S17" s="242"/>
      <c r="T17" s="242"/>
      <c r="U17" s="242"/>
      <c r="V17" s="242"/>
      <c r="W17" s="242"/>
      <c r="X17" s="242">
        <v>81.7</v>
      </c>
      <c r="Y17" s="242"/>
      <c r="Z17" s="242"/>
      <c r="AA17" s="242"/>
      <c r="AB17" s="242"/>
      <c r="AC17" s="242"/>
      <c r="AD17" s="242"/>
      <c r="AE17" s="242">
        <v>66.5</v>
      </c>
      <c r="AF17" s="242"/>
      <c r="AG17" s="242"/>
      <c r="AH17" s="242"/>
      <c r="AI17" s="242"/>
      <c r="AJ17" s="242"/>
      <c r="AK17" s="242"/>
      <c r="AL17" s="252" t="s">
        <v>244</v>
      </c>
      <c r="AM17" s="252"/>
      <c r="AN17" s="252"/>
      <c r="AO17" s="252"/>
      <c r="AP17" s="252"/>
      <c r="AQ17" s="252"/>
      <c r="AR17" s="252"/>
      <c r="AS17" s="242">
        <v>57.6</v>
      </c>
      <c r="AT17" s="242"/>
      <c r="AU17" s="242"/>
      <c r="AV17" s="242"/>
      <c r="AW17" s="242"/>
      <c r="AX17" s="242"/>
      <c r="AY17" s="242"/>
      <c r="AZ17" s="242">
        <v>45</v>
      </c>
      <c r="BA17" s="242"/>
      <c r="BB17" s="242"/>
      <c r="BC17" s="242"/>
      <c r="BD17" s="242"/>
      <c r="BE17" s="242"/>
      <c r="BF17" s="242"/>
    </row>
    <row r="18" spans="1:58" ht="11.25" customHeight="1">
      <c r="A18" s="261">
        <v>16</v>
      </c>
      <c r="B18" s="63" t="s">
        <v>245</v>
      </c>
      <c r="C18" s="256">
        <v>2625</v>
      </c>
      <c r="D18" s="253"/>
      <c r="E18" s="253"/>
      <c r="F18" s="253"/>
      <c r="G18" s="253"/>
      <c r="H18" s="253"/>
      <c r="I18" s="253"/>
      <c r="J18" s="253">
        <v>6783</v>
      </c>
      <c r="K18" s="253"/>
      <c r="L18" s="253"/>
      <c r="M18" s="253"/>
      <c r="N18" s="253"/>
      <c r="O18" s="253"/>
      <c r="P18" s="253"/>
      <c r="Q18" s="253">
        <v>1062</v>
      </c>
      <c r="R18" s="253"/>
      <c r="S18" s="253"/>
      <c r="T18" s="253"/>
      <c r="U18" s="253"/>
      <c r="V18" s="253"/>
      <c r="W18" s="253"/>
      <c r="X18" s="253">
        <v>1320</v>
      </c>
      <c r="Y18" s="253"/>
      <c r="Z18" s="253"/>
      <c r="AA18" s="253"/>
      <c r="AB18" s="253"/>
      <c r="AC18" s="253"/>
      <c r="AD18" s="253"/>
      <c r="AE18" s="253">
        <v>1737</v>
      </c>
      <c r="AF18" s="253"/>
      <c r="AG18" s="253"/>
      <c r="AH18" s="253"/>
      <c r="AI18" s="253"/>
      <c r="AJ18" s="253"/>
      <c r="AK18" s="253"/>
      <c r="AL18" s="247" t="s">
        <v>244</v>
      </c>
      <c r="AM18" s="247"/>
      <c r="AN18" s="247"/>
      <c r="AO18" s="247"/>
      <c r="AP18" s="247"/>
      <c r="AQ18" s="247"/>
      <c r="AR18" s="247"/>
      <c r="AS18" s="253">
        <v>7012</v>
      </c>
      <c r="AT18" s="253"/>
      <c r="AU18" s="253"/>
      <c r="AV18" s="253"/>
      <c r="AW18" s="253"/>
      <c r="AX18" s="253"/>
      <c r="AY18" s="253"/>
      <c r="AZ18" s="253">
        <v>13171</v>
      </c>
      <c r="BA18" s="253"/>
      <c r="BB18" s="253"/>
      <c r="BC18" s="253"/>
      <c r="BD18" s="253"/>
      <c r="BE18" s="253"/>
      <c r="BF18" s="253"/>
    </row>
    <row r="19" spans="1:58" ht="13.5" customHeight="1">
      <c r="A19" s="262"/>
      <c r="B19" s="64" t="s">
        <v>246</v>
      </c>
      <c r="C19" s="255">
        <v>2216</v>
      </c>
      <c r="D19" s="248"/>
      <c r="E19" s="248"/>
      <c r="F19" s="248"/>
      <c r="G19" s="248"/>
      <c r="H19" s="248"/>
      <c r="I19" s="248"/>
      <c r="J19" s="248">
        <v>4099</v>
      </c>
      <c r="K19" s="248"/>
      <c r="L19" s="248"/>
      <c r="M19" s="248"/>
      <c r="N19" s="248"/>
      <c r="O19" s="248"/>
      <c r="P19" s="248"/>
      <c r="Q19" s="248">
        <v>498</v>
      </c>
      <c r="R19" s="248"/>
      <c r="S19" s="248"/>
      <c r="T19" s="248"/>
      <c r="U19" s="248"/>
      <c r="V19" s="248"/>
      <c r="W19" s="248"/>
      <c r="X19" s="248">
        <v>1008</v>
      </c>
      <c r="Y19" s="248"/>
      <c r="Z19" s="248"/>
      <c r="AA19" s="248"/>
      <c r="AB19" s="248"/>
      <c r="AC19" s="248"/>
      <c r="AD19" s="248"/>
      <c r="AE19" s="248">
        <v>1094</v>
      </c>
      <c r="AF19" s="248"/>
      <c r="AG19" s="248"/>
      <c r="AH19" s="248"/>
      <c r="AI19" s="248"/>
      <c r="AJ19" s="248"/>
      <c r="AK19" s="248"/>
      <c r="AL19" s="247" t="s">
        <v>244</v>
      </c>
      <c r="AM19" s="247"/>
      <c r="AN19" s="247"/>
      <c r="AO19" s="247"/>
      <c r="AP19" s="247"/>
      <c r="AQ19" s="247"/>
      <c r="AR19" s="247"/>
      <c r="AS19" s="248">
        <v>3499</v>
      </c>
      <c r="AT19" s="248"/>
      <c r="AU19" s="248"/>
      <c r="AV19" s="248"/>
      <c r="AW19" s="248"/>
      <c r="AX19" s="248"/>
      <c r="AY19" s="248"/>
      <c r="AZ19" s="248">
        <v>6579</v>
      </c>
      <c r="BA19" s="248"/>
      <c r="BB19" s="248"/>
      <c r="BC19" s="248"/>
      <c r="BD19" s="248"/>
      <c r="BE19" s="248"/>
      <c r="BF19" s="248"/>
    </row>
    <row r="20" spans="1:58" ht="11.25" customHeight="1">
      <c r="A20" s="263"/>
      <c r="B20" s="65" t="s">
        <v>185</v>
      </c>
      <c r="C20" s="257">
        <v>84.4</v>
      </c>
      <c r="D20" s="242"/>
      <c r="E20" s="242"/>
      <c r="F20" s="242"/>
      <c r="G20" s="242"/>
      <c r="H20" s="242"/>
      <c r="I20" s="242"/>
      <c r="J20" s="242">
        <v>60.4</v>
      </c>
      <c r="K20" s="242"/>
      <c r="L20" s="242"/>
      <c r="M20" s="242"/>
      <c r="N20" s="242"/>
      <c r="O20" s="242"/>
      <c r="P20" s="242"/>
      <c r="Q20" s="242">
        <v>46.9</v>
      </c>
      <c r="R20" s="242"/>
      <c r="S20" s="242"/>
      <c r="T20" s="242"/>
      <c r="U20" s="242"/>
      <c r="V20" s="242"/>
      <c r="W20" s="242"/>
      <c r="X20" s="242">
        <v>76.4</v>
      </c>
      <c r="Y20" s="242"/>
      <c r="Z20" s="242"/>
      <c r="AA20" s="242"/>
      <c r="AB20" s="242"/>
      <c r="AC20" s="242"/>
      <c r="AD20" s="242"/>
      <c r="AE20" s="242">
        <v>63</v>
      </c>
      <c r="AF20" s="242"/>
      <c r="AG20" s="242"/>
      <c r="AH20" s="242"/>
      <c r="AI20" s="242"/>
      <c r="AJ20" s="242"/>
      <c r="AK20" s="242"/>
      <c r="AL20" s="252" t="s">
        <v>244</v>
      </c>
      <c r="AM20" s="252"/>
      <c r="AN20" s="252"/>
      <c r="AO20" s="252"/>
      <c r="AP20" s="252"/>
      <c r="AQ20" s="252"/>
      <c r="AR20" s="252"/>
      <c r="AS20" s="242">
        <v>49.9</v>
      </c>
      <c r="AT20" s="242"/>
      <c r="AU20" s="242"/>
      <c r="AV20" s="242"/>
      <c r="AW20" s="242"/>
      <c r="AX20" s="242"/>
      <c r="AY20" s="242"/>
      <c r="AZ20" s="242">
        <v>50</v>
      </c>
      <c r="BA20" s="242"/>
      <c r="BB20" s="242"/>
      <c r="BC20" s="242"/>
      <c r="BD20" s="242"/>
      <c r="BE20" s="242"/>
      <c r="BF20" s="242"/>
    </row>
    <row r="21" spans="1:58" ht="11.25" customHeight="1">
      <c r="A21" s="261">
        <v>17</v>
      </c>
      <c r="B21" s="63" t="s">
        <v>245</v>
      </c>
      <c r="C21" s="256">
        <v>2945</v>
      </c>
      <c r="D21" s="253"/>
      <c r="E21" s="253"/>
      <c r="F21" s="253"/>
      <c r="G21" s="253"/>
      <c r="H21" s="253"/>
      <c r="I21" s="253"/>
      <c r="J21" s="253">
        <v>7284</v>
      </c>
      <c r="K21" s="253"/>
      <c r="L21" s="253"/>
      <c r="M21" s="253"/>
      <c r="N21" s="253"/>
      <c r="O21" s="253"/>
      <c r="P21" s="253"/>
      <c r="Q21" s="253">
        <v>1333</v>
      </c>
      <c r="R21" s="253"/>
      <c r="S21" s="253"/>
      <c r="T21" s="253"/>
      <c r="U21" s="253"/>
      <c r="V21" s="253"/>
      <c r="W21" s="253"/>
      <c r="X21" s="253">
        <v>1566</v>
      </c>
      <c r="Y21" s="253"/>
      <c r="Z21" s="253"/>
      <c r="AA21" s="253"/>
      <c r="AB21" s="253"/>
      <c r="AC21" s="253"/>
      <c r="AD21" s="253"/>
      <c r="AE21" s="253">
        <v>2172</v>
      </c>
      <c r="AF21" s="253"/>
      <c r="AG21" s="253"/>
      <c r="AH21" s="253"/>
      <c r="AI21" s="253"/>
      <c r="AJ21" s="253"/>
      <c r="AK21" s="253"/>
      <c r="AL21" s="247" t="s">
        <v>244</v>
      </c>
      <c r="AM21" s="247"/>
      <c r="AN21" s="247"/>
      <c r="AO21" s="247"/>
      <c r="AP21" s="247"/>
      <c r="AQ21" s="247"/>
      <c r="AR21" s="247"/>
      <c r="AS21" s="253">
        <v>6662</v>
      </c>
      <c r="AT21" s="253"/>
      <c r="AU21" s="253"/>
      <c r="AV21" s="253"/>
      <c r="AW21" s="253"/>
      <c r="AX21" s="253"/>
      <c r="AY21" s="253"/>
      <c r="AZ21" s="253">
        <v>18386</v>
      </c>
      <c r="BA21" s="253"/>
      <c r="BB21" s="253"/>
      <c r="BC21" s="253"/>
      <c r="BD21" s="253"/>
      <c r="BE21" s="253"/>
      <c r="BF21" s="253"/>
    </row>
    <row r="22" spans="1:58" ht="14.25" customHeight="1">
      <c r="A22" s="262"/>
      <c r="B22" s="64" t="s">
        <v>246</v>
      </c>
      <c r="C22" s="255">
        <v>2528</v>
      </c>
      <c r="D22" s="248"/>
      <c r="E22" s="248"/>
      <c r="F22" s="248"/>
      <c r="G22" s="248"/>
      <c r="H22" s="248"/>
      <c r="I22" s="248"/>
      <c r="J22" s="248">
        <v>5224</v>
      </c>
      <c r="K22" s="248"/>
      <c r="L22" s="248"/>
      <c r="M22" s="248"/>
      <c r="N22" s="248"/>
      <c r="O22" s="248"/>
      <c r="P22" s="248"/>
      <c r="Q22" s="248">
        <v>648</v>
      </c>
      <c r="R22" s="248"/>
      <c r="S22" s="248"/>
      <c r="T22" s="248"/>
      <c r="U22" s="248"/>
      <c r="V22" s="248"/>
      <c r="W22" s="248"/>
      <c r="X22" s="248">
        <v>1264</v>
      </c>
      <c r="Y22" s="248"/>
      <c r="Z22" s="248"/>
      <c r="AA22" s="248"/>
      <c r="AB22" s="248"/>
      <c r="AC22" s="248"/>
      <c r="AD22" s="248"/>
      <c r="AE22" s="248">
        <v>1863</v>
      </c>
      <c r="AF22" s="248"/>
      <c r="AG22" s="248"/>
      <c r="AH22" s="248"/>
      <c r="AI22" s="248"/>
      <c r="AJ22" s="248"/>
      <c r="AK22" s="248"/>
      <c r="AL22" s="247" t="s">
        <v>244</v>
      </c>
      <c r="AM22" s="247"/>
      <c r="AN22" s="247"/>
      <c r="AO22" s="247"/>
      <c r="AP22" s="247"/>
      <c r="AQ22" s="247"/>
      <c r="AR22" s="247"/>
      <c r="AS22" s="248">
        <v>1357</v>
      </c>
      <c r="AT22" s="248"/>
      <c r="AU22" s="248"/>
      <c r="AV22" s="248"/>
      <c r="AW22" s="248"/>
      <c r="AX22" s="248"/>
      <c r="AY22" s="248"/>
      <c r="AZ22" s="248">
        <v>9747</v>
      </c>
      <c r="BA22" s="248"/>
      <c r="BB22" s="248"/>
      <c r="BC22" s="248"/>
      <c r="BD22" s="248"/>
      <c r="BE22" s="248"/>
      <c r="BF22" s="248"/>
    </row>
    <row r="23" spans="1:58" ht="11.25" customHeight="1">
      <c r="A23" s="263"/>
      <c r="B23" s="65" t="s">
        <v>185</v>
      </c>
      <c r="C23" s="257">
        <v>85.8</v>
      </c>
      <c r="D23" s="242"/>
      <c r="E23" s="242"/>
      <c r="F23" s="242"/>
      <c r="G23" s="242"/>
      <c r="H23" s="242"/>
      <c r="I23" s="242"/>
      <c r="J23" s="242">
        <v>71.7</v>
      </c>
      <c r="K23" s="242"/>
      <c r="L23" s="242"/>
      <c r="M23" s="242"/>
      <c r="N23" s="242"/>
      <c r="O23" s="242"/>
      <c r="P23" s="242"/>
      <c r="Q23" s="242">
        <v>48.6</v>
      </c>
      <c r="R23" s="242"/>
      <c r="S23" s="242"/>
      <c r="T23" s="242"/>
      <c r="U23" s="242"/>
      <c r="V23" s="242"/>
      <c r="W23" s="242"/>
      <c r="X23" s="242">
        <v>80.7</v>
      </c>
      <c r="Y23" s="242"/>
      <c r="Z23" s="242"/>
      <c r="AA23" s="242"/>
      <c r="AB23" s="242"/>
      <c r="AC23" s="242"/>
      <c r="AD23" s="242"/>
      <c r="AE23" s="242">
        <v>85.8</v>
      </c>
      <c r="AF23" s="242"/>
      <c r="AG23" s="242"/>
      <c r="AH23" s="242"/>
      <c r="AI23" s="242"/>
      <c r="AJ23" s="242"/>
      <c r="AK23" s="242"/>
      <c r="AL23" s="252" t="s">
        <v>244</v>
      </c>
      <c r="AM23" s="252"/>
      <c r="AN23" s="252"/>
      <c r="AO23" s="252"/>
      <c r="AP23" s="252"/>
      <c r="AQ23" s="252"/>
      <c r="AR23" s="252"/>
      <c r="AS23" s="242">
        <v>20.4</v>
      </c>
      <c r="AT23" s="242"/>
      <c r="AU23" s="242"/>
      <c r="AV23" s="242"/>
      <c r="AW23" s="242"/>
      <c r="AX23" s="242"/>
      <c r="AY23" s="242"/>
      <c r="AZ23" s="242">
        <v>53</v>
      </c>
      <c r="BA23" s="242"/>
      <c r="BB23" s="242"/>
      <c r="BC23" s="242"/>
      <c r="BD23" s="242"/>
      <c r="BE23" s="242"/>
      <c r="BF23" s="242"/>
    </row>
    <row r="24" spans="1:58" ht="11.25" customHeight="1">
      <c r="A24" s="261">
        <v>18</v>
      </c>
      <c r="B24" s="63" t="s">
        <v>245</v>
      </c>
      <c r="C24" s="256">
        <v>2966</v>
      </c>
      <c r="D24" s="253"/>
      <c r="E24" s="253"/>
      <c r="F24" s="253"/>
      <c r="G24" s="253"/>
      <c r="H24" s="253"/>
      <c r="I24" s="253"/>
      <c r="J24" s="253">
        <v>7249</v>
      </c>
      <c r="K24" s="253"/>
      <c r="L24" s="253"/>
      <c r="M24" s="253"/>
      <c r="N24" s="253"/>
      <c r="O24" s="253"/>
      <c r="P24" s="253"/>
      <c r="Q24" s="253">
        <v>1333</v>
      </c>
      <c r="R24" s="253"/>
      <c r="S24" s="253"/>
      <c r="T24" s="253"/>
      <c r="U24" s="253"/>
      <c r="V24" s="253"/>
      <c r="W24" s="253"/>
      <c r="X24" s="254" t="s">
        <v>244</v>
      </c>
      <c r="Y24" s="254"/>
      <c r="Z24" s="254"/>
      <c r="AA24" s="254"/>
      <c r="AB24" s="254"/>
      <c r="AC24" s="254"/>
      <c r="AD24" s="254"/>
      <c r="AE24" s="254" t="s">
        <v>244</v>
      </c>
      <c r="AF24" s="254"/>
      <c r="AG24" s="254"/>
      <c r="AH24" s="254"/>
      <c r="AI24" s="254"/>
      <c r="AJ24" s="254"/>
      <c r="AK24" s="254"/>
      <c r="AL24" s="253">
        <v>2496</v>
      </c>
      <c r="AM24" s="253"/>
      <c r="AN24" s="253"/>
      <c r="AO24" s="253"/>
      <c r="AP24" s="253"/>
      <c r="AQ24" s="253"/>
      <c r="AR24" s="253"/>
      <c r="AS24" s="253">
        <v>4954</v>
      </c>
      <c r="AT24" s="253"/>
      <c r="AU24" s="253"/>
      <c r="AV24" s="253"/>
      <c r="AW24" s="253"/>
      <c r="AX24" s="253"/>
      <c r="AY24" s="253"/>
      <c r="AZ24" s="253">
        <v>19045</v>
      </c>
      <c r="BA24" s="253"/>
      <c r="BB24" s="253"/>
      <c r="BC24" s="253"/>
      <c r="BD24" s="253"/>
      <c r="BE24" s="253"/>
      <c r="BF24" s="253"/>
    </row>
    <row r="25" spans="1:58" ht="13.5" customHeight="1">
      <c r="A25" s="262"/>
      <c r="B25" s="64" t="s">
        <v>246</v>
      </c>
      <c r="C25" s="255">
        <v>2274</v>
      </c>
      <c r="D25" s="248"/>
      <c r="E25" s="248"/>
      <c r="F25" s="248"/>
      <c r="G25" s="248"/>
      <c r="H25" s="248"/>
      <c r="I25" s="248"/>
      <c r="J25" s="248">
        <v>5465</v>
      </c>
      <c r="K25" s="248"/>
      <c r="L25" s="248"/>
      <c r="M25" s="248"/>
      <c r="N25" s="248"/>
      <c r="O25" s="248"/>
      <c r="P25" s="248"/>
      <c r="Q25" s="248">
        <v>670</v>
      </c>
      <c r="R25" s="248"/>
      <c r="S25" s="248"/>
      <c r="T25" s="248"/>
      <c r="U25" s="248"/>
      <c r="V25" s="248"/>
      <c r="W25" s="248"/>
      <c r="X25" s="247" t="s">
        <v>244</v>
      </c>
      <c r="Y25" s="247"/>
      <c r="Z25" s="247"/>
      <c r="AA25" s="247"/>
      <c r="AB25" s="247"/>
      <c r="AC25" s="247"/>
      <c r="AD25" s="247"/>
      <c r="AE25" s="247" t="s">
        <v>244</v>
      </c>
      <c r="AF25" s="247"/>
      <c r="AG25" s="247"/>
      <c r="AH25" s="247"/>
      <c r="AI25" s="247"/>
      <c r="AJ25" s="247"/>
      <c r="AK25" s="247"/>
      <c r="AL25" s="248">
        <v>1876</v>
      </c>
      <c r="AM25" s="248"/>
      <c r="AN25" s="248"/>
      <c r="AO25" s="248"/>
      <c r="AP25" s="248"/>
      <c r="AQ25" s="248"/>
      <c r="AR25" s="248"/>
      <c r="AS25" s="248">
        <v>265</v>
      </c>
      <c r="AT25" s="248"/>
      <c r="AU25" s="248"/>
      <c r="AV25" s="248"/>
      <c r="AW25" s="248"/>
      <c r="AX25" s="248"/>
      <c r="AY25" s="248"/>
      <c r="AZ25" s="248">
        <v>9994</v>
      </c>
      <c r="BA25" s="248"/>
      <c r="BB25" s="248"/>
      <c r="BC25" s="248"/>
      <c r="BD25" s="248"/>
      <c r="BE25" s="248"/>
      <c r="BF25" s="248"/>
    </row>
    <row r="26" spans="1:58" ht="11.25" customHeight="1">
      <c r="A26" s="262"/>
      <c r="B26" s="65" t="s">
        <v>185</v>
      </c>
      <c r="C26" s="255">
        <v>76.66891436277815</v>
      </c>
      <c r="D26" s="248"/>
      <c r="E26" s="248"/>
      <c r="F26" s="248"/>
      <c r="G26" s="248"/>
      <c r="H26" s="248"/>
      <c r="I26" s="248"/>
      <c r="J26" s="248">
        <v>75.38970892536902</v>
      </c>
      <c r="K26" s="248"/>
      <c r="L26" s="248"/>
      <c r="M26" s="248"/>
      <c r="N26" s="248"/>
      <c r="O26" s="248"/>
      <c r="P26" s="248"/>
      <c r="Q26" s="248">
        <v>50.26256564141035</v>
      </c>
      <c r="R26" s="248"/>
      <c r="S26" s="248"/>
      <c r="T26" s="248"/>
      <c r="U26" s="248"/>
      <c r="V26" s="248"/>
      <c r="W26" s="248"/>
      <c r="X26" s="247" t="s">
        <v>244</v>
      </c>
      <c r="Y26" s="247"/>
      <c r="Z26" s="247"/>
      <c r="AA26" s="247"/>
      <c r="AB26" s="247"/>
      <c r="AC26" s="247"/>
      <c r="AD26" s="247"/>
      <c r="AE26" s="247" t="s">
        <v>244</v>
      </c>
      <c r="AF26" s="247"/>
      <c r="AG26" s="247"/>
      <c r="AH26" s="247"/>
      <c r="AI26" s="247"/>
      <c r="AJ26" s="247"/>
      <c r="AK26" s="247"/>
      <c r="AL26" s="248">
        <v>75</v>
      </c>
      <c r="AM26" s="248"/>
      <c r="AN26" s="248"/>
      <c r="AO26" s="248"/>
      <c r="AP26" s="248"/>
      <c r="AQ26" s="248"/>
      <c r="AR26" s="248"/>
      <c r="AS26" s="248">
        <v>5</v>
      </c>
      <c r="AT26" s="248"/>
      <c r="AU26" s="248"/>
      <c r="AV26" s="248"/>
      <c r="AW26" s="248"/>
      <c r="AX26" s="248"/>
      <c r="AY26" s="248"/>
      <c r="AZ26" s="248">
        <v>52</v>
      </c>
      <c r="BA26" s="248"/>
      <c r="BB26" s="248"/>
      <c r="BC26" s="248"/>
      <c r="BD26" s="248"/>
      <c r="BE26" s="248"/>
      <c r="BF26" s="248"/>
    </row>
    <row r="27" spans="1:58" ht="11.25" customHeight="1">
      <c r="A27" s="261">
        <v>19</v>
      </c>
      <c r="B27" s="63" t="s">
        <v>245</v>
      </c>
      <c r="C27" s="256">
        <v>2705</v>
      </c>
      <c r="D27" s="253"/>
      <c r="E27" s="253"/>
      <c r="F27" s="253"/>
      <c r="G27" s="253"/>
      <c r="H27" s="253"/>
      <c r="I27" s="253"/>
      <c r="J27" s="253">
        <v>6016</v>
      </c>
      <c r="K27" s="253"/>
      <c r="L27" s="253"/>
      <c r="M27" s="253"/>
      <c r="N27" s="253"/>
      <c r="O27" s="253"/>
      <c r="P27" s="253"/>
      <c r="Q27" s="253">
        <v>1271</v>
      </c>
      <c r="R27" s="253"/>
      <c r="S27" s="253"/>
      <c r="T27" s="253"/>
      <c r="U27" s="253"/>
      <c r="V27" s="253"/>
      <c r="W27" s="253"/>
      <c r="X27" s="254" t="s">
        <v>244</v>
      </c>
      <c r="Y27" s="254"/>
      <c r="Z27" s="254"/>
      <c r="AA27" s="254"/>
      <c r="AB27" s="254"/>
      <c r="AC27" s="254"/>
      <c r="AD27" s="254"/>
      <c r="AE27" s="254" t="s">
        <v>244</v>
      </c>
      <c r="AF27" s="254"/>
      <c r="AG27" s="254"/>
      <c r="AH27" s="254"/>
      <c r="AI27" s="254"/>
      <c r="AJ27" s="254"/>
      <c r="AK27" s="254"/>
      <c r="AL27" s="253">
        <v>2692</v>
      </c>
      <c r="AM27" s="253"/>
      <c r="AN27" s="253"/>
      <c r="AO27" s="253"/>
      <c r="AP27" s="253"/>
      <c r="AQ27" s="253"/>
      <c r="AR27" s="253"/>
      <c r="AS27" s="253">
        <v>3887</v>
      </c>
      <c r="AT27" s="253"/>
      <c r="AU27" s="253"/>
      <c r="AV27" s="253"/>
      <c r="AW27" s="253"/>
      <c r="AX27" s="253"/>
      <c r="AY27" s="253"/>
      <c r="AZ27" s="253">
        <v>19045</v>
      </c>
      <c r="BA27" s="253"/>
      <c r="BB27" s="253"/>
      <c r="BC27" s="253"/>
      <c r="BD27" s="253"/>
      <c r="BE27" s="253"/>
      <c r="BF27" s="253"/>
    </row>
    <row r="28" spans="1:58" ht="13.5" customHeight="1">
      <c r="A28" s="262"/>
      <c r="B28" s="64" t="s">
        <v>246</v>
      </c>
      <c r="C28" s="255">
        <v>2645</v>
      </c>
      <c r="D28" s="248"/>
      <c r="E28" s="248"/>
      <c r="F28" s="248"/>
      <c r="G28" s="248"/>
      <c r="H28" s="248"/>
      <c r="I28" s="248"/>
      <c r="J28" s="248">
        <v>5611</v>
      </c>
      <c r="K28" s="248"/>
      <c r="L28" s="248"/>
      <c r="M28" s="248"/>
      <c r="N28" s="248"/>
      <c r="O28" s="248"/>
      <c r="P28" s="248"/>
      <c r="Q28" s="248">
        <v>581</v>
      </c>
      <c r="R28" s="248"/>
      <c r="S28" s="248"/>
      <c r="T28" s="248"/>
      <c r="U28" s="248"/>
      <c r="V28" s="248"/>
      <c r="W28" s="248"/>
      <c r="X28" s="247" t="s">
        <v>244</v>
      </c>
      <c r="Y28" s="247"/>
      <c r="Z28" s="247"/>
      <c r="AA28" s="247"/>
      <c r="AB28" s="247"/>
      <c r="AC28" s="247"/>
      <c r="AD28" s="247"/>
      <c r="AE28" s="247" t="s">
        <v>244</v>
      </c>
      <c r="AF28" s="247"/>
      <c r="AG28" s="247"/>
      <c r="AH28" s="247"/>
      <c r="AI28" s="247"/>
      <c r="AJ28" s="247"/>
      <c r="AK28" s="247"/>
      <c r="AL28" s="248">
        <v>2310</v>
      </c>
      <c r="AM28" s="248"/>
      <c r="AN28" s="248"/>
      <c r="AO28" s="248"/>
      <c r="AP28" s="248"/>
      <c r="AQ28" s="248"/>
      <c r="AR28" s="248"/>
      <c r="AS28" s="248">
        <v>980</v>
      </c>
      <c r="AT28" s="248"/>
      <c r="AU28" s="248"/>
      <c r="AV28" s="248"/>
      <c r="AW28" s="248"/>
      <c r="AX28" s="248"/>
      <c r="AY28" s="248"/>
      <c r="AZ28" s="248">
        <v>11016</v>
      </c>
      <c r="BA28" s="248"/>
      <c r="BB28" s="248"/>
      <c r="BC28" s="248"/>
      <c r="BD28" s="248"/>
      <c r="BE28" s="248"/>
      <c r="BF28" s="248"/>
    </row>
    <row r="29" spans="1:58" ht="11.25" customHeight="1">
      <c r="A29" s="263"/>
      <c r="B29" s="96" t="s">
        <v>185</v>
      </c>
      <c r="C29" s="257">
        <v>98</v>
      </c>
      <c r="D29" s="242"/>
      <c r="E29" s="242"/>
      <c r="F29" s="242"/>
      <c r="G29" s="242"/>
      <c r="H29" s="242"/>
      <c r="I29" s="242"/>
      <c r="J29" s="242">
        <v>93</v>
      </c>
      <c r="K29" s="242"/>
      <c r="L29" s="242"/>
      <c r="M29" s="242"/>
      <c r="N29" s="242"/>
      <c r="O29" s="242"/>
      <c r="P29" s="242"/>
      <c r="Q29" s="242">
        <v>46</v>
      </c>
      <c r="R29" s="242"/>
      <c r="S29" s="242"/>
      <c r="T29" s="242"/>
      <c r="U29" s="242"/>
      <c r="V29" s="242"/>
      <c r="W29" s="242"/>
      <c r="X29" s="252" t="s">
        <v>244</v>
      </c>
      <c r="Y29" s="252"/>
      <c r="Z29" s="252"/>
      <c r="AA29" s="252"/>
      <c r="AB29" s="252"/>
      <c r="AC29" s="252"/>
      <c r="AD29" s="252"/>
      <c r="AE29" s="252" t="s">
        <v>244</v>
      </c>
      <c r="AF29" s="252"/>
      <c r="AG29" s="252"/>
      <c r="AH29" s="252"/>
      <c r="AI29" s="252"/>
      <c r="AJ29" s="252"/>
      <c r="AK29" s="252"/>
      <c r="AL29" s="242">
        <v>86</v>
      </c>
      <c r="AM29" s="242"/>
      <c r="AN29" s="242"/>
      <c r="AO29" s="242"/>
      <c r="AP29" s="242"/>
      <c r="AQ29" s="242"/>
      <c r="AR29" s="242"/>
      <c r="AS29" s="242">
        <v>25</v>
      </c>
      <c r="AT29" s="242"/>
      <c r="AU29" s="242"/>
      <c r="AV29" s="242"/>
      <c r="AW29" s="242"/>
      <c r="AX29" s="242"/>
      <c r="AY29" s="242"/>
      <c r="AZ29" s="242">
        <v>58</v>
      </c>
      <c r="BA29" s="242"/>
      <c r="BB29" s="242"/>
      <c r="BC29" s="242"/>
      <c r="BD29" s="242"/>
      <c r="BE29" s="242"/>
      <c r="BF29" s="242"/>
    </row>
    <row r="30" spans="1:58" ht="14.25" customHeight="1">
      <c r="A30" s="36" t="s">
        <v>120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 t="s">
        <v>99</v>
      </c>
    </row>
    <row r="31" spans="1:58" ht="12" customHeight="1">
      <c r="A31" s="71" t="s">
        <v>216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ht="12" customHeight="1">
      <c r="A32" s="36" t="s">
        <v>247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ht="12" customHeight="1">
      <c r="A33" s="36" t="s">
        <v>228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ht="16.5" customHeight="1">
      <c r="A34" s="3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ht="16.5" customHeight="1"/>
    <row r="36" spans="1:58" ht="24">
      <c r="A36" s="1" t="s">
        <v>248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7.5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2" s="9" customFormat="1" ht="16.5" customHeight="1">
      <c r="A38" s="266" t="s">
        <v>1</v>
      </c>
      <c r="B38" s="266"/>
    </row>
    <row r="39" spans="1:58" s="9" customFormat="1" ht="13.5" customHeight="1">
      <c r="A39" s="264" t="s">
        <v>249</v>
      </c>
      <c r="B39" s="271" t="s">
        <v>186</v>
      </c>
      <c r="C39" s="250" t="s">
        <v>14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 t="s">
        <v>16</v>
      </c>
      <c r="N39" s="250"/>
      <c r="O39" s="250"/>
      <c r="P39" s="250"/>
      <c r="Q39" s="250"/>
      <c r="R39" s="250"/>
      <c r="S39" s="250"/>
      <c r="T39" s="250"/>
      <c r="U39" s="250"/>
      <c r="V39" s="250"/>
      <c r="W39" s="249" t="s">
        <v>19</v>
      </c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</row>
    <row r="40" spans="1:58" s="9" customFormat="1" ht="13.5" customHeight="1">
      <c r="A40" s="265"/>
      <c r="B40" s="272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43" t="s">
        <v>20</v>
      </c>
      <c r="X40" s="244"/>
      <c r="Y40" s="244"/>
      <c r="Z40" s="244"/>
      <c r="AA40" s="244"/>
      <c r="AB40" s="244"/>
      <c r="AC40" s="244"/>
      <c r="AD40" s="244"/>
      <c r="AE40" s="244"/>
      <c r="AF40" s="245" t="s">
        <v>21</v>
      </c>
      <c r="AG40" s="245"/>
      <c r="AH40" s="245"/>
      <c r="AI40" s="245"/>
      <c r="AJ40" s="245"/>
      <c r="AK40" s="245"/>
      <c r="AL40" s="245"/>
      <c r="AM40" s="245"/>
      <c r="AN40" s="245"/>
      <c r="AO40" s="245" t="s">
        <v>22</v>
      </c>
      <c r="AP40" s="245"/>
      <c r="AQ40" s="245"/>
      <c r="AR40" s="245"/>
      <c r="AS40" s="245"/>
      <c r="AT40" s="245"/>
      <c r="AU40" s="245"/>
      <c r="AV40" s="245"/>
      <c r="AW40" s="245"/>
      <c r="AX40" s="246" t="s">
        <v>23</v>
      </c>
      <c r="AY40" s="246"/>
      <c r="AZ40" s="246"/>
      <c r="BA40" s="246"/>
      <c r="BB40" s="246"/>
      <c r="BC40" s="246"/>
      <c r="BD40" s="246"/>
      <c r="BE40" s="246"/>
      <c r="BF40" s="246"/>
    </row>
    <row r="41" spans="1:58" s="9" customFormat="1" ht="13.5" customHeight="1">
      <c r="A41" s="233" t="s">
        <v>95</v>
      </c>
      <c r="B41" s="62" t="s">
        <v>24</v>
      </c>
      <c r="C41" s="239">
        <v>14094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>
        <v>2679</v>
      </c>
      <c r="N41" s="233"/>
      <c r="O41" s="233"/>
      <c r="P41" s="233"/>
      <c r="Q41" s="233"/>
      <c r="R41" s="233"/>
      <c r="S41" s="233"/>
      <c r="T41" s="233"/>
      <c r="U41" s="233"/>
      <c r="V41" s="233"/>
      <c r="W41" s="233">
        <v>1588</v>
      </c>
      <c r="X41" s="233"/>
      <c r="Y41" s="233"/>
      <c r="Z41" s="233"/>
      <c r="AA41" s="233"/>
      <c r="AB41" s="233"/>
      <c r="AC41" s="233"/>
      <c r="AD41" s="233"/>
      <c r="AE41" s="233"/>
      <c r="AF41" s="233">
        <v>423</v>
      </c>
      <c r="AG41" s="233"/>
      <c r="AH41" s="233"/>
      <c r="AI41" s="233"/>
      <c r="AJ41" s="233"/>
      <c r="AK41" s="233"/>
      <c r="AL41" s="233"/>
      <c r="AM41" s="233"/>
      <c r="AN41" s="233"/>
      <c r="AO41" s="233">
        <v>627</v>
      </c>
      <c r="AP41" s="233"/>
      <c r="AQ41" s="233"/>
      <c r="AR41" s="233"/>
      <c r="AS41" s="233"/>
      <c r="AT41" s="233"/>
      <c r="AU41" s="233"/>
      <c r="AV41" s="233"/>
      <c r="AW41" s="233"/>
      <c r="AX41" s="233">
        <v>41</v>
      </c>
      <c r="AY41" s="233"/>
      <c r="AZ41" s="233"/>
      <c r="BA41" s="233"/>
      <c r="BB41" s="233"/>
      <c r="BC41" s="233"/>
      <c r="BD41" s="233"/>
      <c r="BE41" s="233"/>
      <c r="BF41" s="233"/>
    </row>
    <row r="42" spans="1:58" s="9" customFormat="1" ht="13.5" customHeight="1">
      <c r="A42" s="235"/>
      <c r="B42" s="60" t="s">
        <v>25</v>
      </c>
      <c r="C42" s="241">
        <v>22274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>
        <v>6458</v>
      </c>
      <c r="N42" s="237"/>
      <c r="O42" s="237"/>
      <c r="P42" s="237"/>
      <c r="Q42" s="237"/>
      <c r="R42" s="237"/>
      <c r="S42" s="237"/>
      <c r="T42" s="237"/>
      <c r="U42" s="237"/>
      <c r="V42" s="237"/>
      <c r="W42" s="237">
        <v>1781</v>
      </c>
      <c r="X42" s="237"/>
      <c r="Y42" s="237"/>
      <c r="Z42" s="237"/>
      <c r="AA42" s="237"/>
      <c r="AB42" s="237"/>
      <c r="AC42" s="237"/>
      <c r="AD42" s="237"/>
      <c r="AE42" s="237"/>
      <c r="AF42" s="237">
        <v>1570</v>
      </c>
      <c r="AG42" s="237"/>
      <c r="AH42" s="237"/>
      <c r="AI42" s="237"/>
      <c r="AJ42" s="237"/>
      <c r="AK42" s="237"/>
      <c r="AL42" s="237"/>
      <c r="AM42" s="237"/>
      <c r="AN42" s="237"/>
      <c r="AO42" s="237">
        <v>1644</v>
      </c>
      <c r="AP42" s="237"/>
      <c r="AQ42" s="237"/>
      <c r="AR42" s="237"/>
      <c r="AS42" s="237"/>
      <c r="AT42" s="237"/>
      <c r="AU42" s="237"/>
      <c r="AV42" s="237"/>
      <c r="AW42" s="237"/>
      <c r="AX42" s="237">
        <v>1463</v>
      </c>
      <c r="AY42" s="237"/>
      <c r="AZ42" s="237"/>
      <c r="BA42" s="237"/>
      <c r="BB42" s="237"/>
      <c r="BC42" s="237"/>
      <c r="BD42" s="237"/>
      <c r="BE42" s="237"/>
      <c r="BF42" s="237"/>
    </row>
    <row r="43" spans="1:58" s="9" customFormat="1" ht="13.5" customHeight="1">
      <c r="A43" s="233">
        <v>7</v>
      </c>
      <c r="B43" s="62" t="s">
        <v>24</v>
      </c>
      <c r="C43" s="239">
        <v>14568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>
        <v>2515</v>
      </c>
      <c r="N43" s="233"/>
      <c r="O43" s="233"/>
      <c r="P43" s="233"/>
      <c r="Q43" s="233"/>
      <c r="R43" s="233"/>
      <c r="S43" s="233"/>
      <c r="T43" s="233"/>
      <c r="U43" s="233"/>
      <c r="V43" s="233"/>
      <c r="W43" s="233">
        <v>1506</v>
      </c>
      <c r="X43" s="233"/>
      <c r="Y43" s="233"/>
      <c r="Z43" s="233"/>
      <c r="AA43" s="233"/>
      <c r="AB43" s="233"/>
      <c r="AC43" s="233"/>
      <c r="AD43" s="233"/>
      <c r="AE43" s="233"/>
      <c r="AF43" s="233">
        <v>435</v>
      </c>
      <c r="AG43" s="233"/>
      <c r="AH43" s="233"/>
      <c r="AI43" s="233"/>
      <c r="AJ43" s="233"/>
      <c r="AK43" s="233"/>
      <c r="AL43" s="233"/>
      <c r="AM43" s="233"/>
      <c r="AN43" s="233"/>
      <c r="AO43" s="233">
        <v>574</v>
      </c>
      <c r="AP43" s="233"/>
      <c r="AQ43" s="233"/>
      <c r="AR43" s="233"/>
      <c r="AS43" s="233"/>
      <c r="AT43" s="233"/>
      <c r="AU43" s="233"/>
      <c r="AV43" s="233"/>
      <c r="AW43" s="233"/>
      <c r="AX43" s="233">
        <v>27</v>
      </c>
      <c r="AY43" s="233"/>
      <c r="AZ43" s="233"/>
      <c r="BA43" s="233"/>
      <c r="BB43" s="233"/>
      <c r="BC43" s="233"/>
      <c r="BD43" s="233"/>
      <c r="BE43" s="233"/>
      <c r="BF43" s="233"/>
    </row>
    <row r="44" spans="1:58" s="9" customFormat="1" ht="13.5" customHeight="1">
      <c r="A44" s="235"/>
      <c r="B44" s="60" t="s">
        <v>25</v>
      </c>
      <c r="C44" s="240">
        <v>19860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>
        <v>6691</v>
      </c>
      <c r="N44" s="235"/>
      <c r="O44" s="235"/>
      <c r="P44" s="235"/>
      <c r="Q44" s="235"/>
      <c r="R44" s="235"/>
      <c r="S44" s="235"/>
      <c r="T44" s="235"/>
      <c r="U44" s="235"/>
      <c r="V44" s="235"/>
      <c r="W44" s="235">
        <v>1741</v>
      </c>
      <c r="X44" s="235"/>
      <c r="Y44" s="235"/>
      <c r="Z44" s="235"/>
      <c r="AA44" s="235"/>
      <c r="AB44" s="235"/>
      <c r="AC44" s="235"/>
      <c r="AD44" s="235"/>
      <c r="AE44" s="235"/>
      <c r="AF44" s="235">
        <v>2457</v>
      </c>
      <c r="AG44" s="235"/>
      <c r="AH44" s="235"/>
      <c r="AI44" s="235"/>
      <c r="AJ44" s="235"/>
      <c r="AK44" s="235"/>
      <c r="AL44" s="235"/>
      <c r="AM44" s="235"/>
      <c r="AN44" s="235"/>
      <c r="AO44" s="235">
        <v>2493</v>
      </c>
      <c r="AP44" s="235"/>
      <c r="AQ44" s="235"/>
      <c r="AR44" s="235"/>
      <c r="AS44" s="235"/>
      <c r="AT44" s="235"/>
      <c r="AU44" s="235"/>
      <c r="AV44" s="235"/>
      <c r="AW44" s="235"/>
      <c r="AX44" s="235">
        <v>1202</v>
      </c>
      <c r="AY44" s="235"/>
      <c r="AZ44" s="235"/>
      <c r="BA44" s="235"/>
      <c r="BB44" s="235"/>
      <c r="BC44" s="235"/>
      <c r="BD44" s="235"/>
      <c r="BE44" s="235"/>
      <c r="BF44" s="235"/>
    </row>
    <row r="45" spans="1:58" s="9" customFormat="1" ht="13.5" customHeight="1">
      <c r="A45" s="233">
        <v>12</v>
      </c>
      <c r="B45" s="62" t="s">
        <v>24</v>
      </c>
      <c r="C45" s="241">
        <v>14780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>
        <v>1972</v>
      </c>
      <c r="N45" s="237"/>
      <c r="O45" s="237"/>
      <c r="P45" s="237"/>
      <c r="Q45" s="237"/>
      <c r="R45" s="237"/>
      <c r="S45" s="237"/>
      <c r="T45" s="237"/>
      <c r="U45" s="237"/>
      <c r="V45" s="237"/>
      <c r="W45" s="237">
        <v>1240</v>
      </c>
      <c r="X45" s="237"/>
      <c r="Y45" s="237"/>
      <c r="Z45" s="237"/>
      <c r="AA45" s="237"/>
      <c r="AB45" s="237"/>
      <c r="AC45" s="237"/>
      <c r="AD45" s="237"/>
      <c r="AE45" s="237"/>
      <c r="AF45" s="237">
        <v>306</v>
      </c>
      <c r="AG45" s="237"/>
      <c r="AH45" s="237"/>
      <c r="AI45" s="237"/>
      <c r="AJ45" s="237"/>
      <c r="AK45" s="237"/>
      <c r="AL45" s="237"/>
      <c r="AM45" s="237"/>
      <c r="AN45" s="237"/>
      <c r="AO45" s="237">
        <v>426</v>
      </c>
      <c r="AP45" s="237"/>
      <c r="AQ45" s="237"/>
      <c r="AR45" s="237"/>
      <c r="AS45" s="237"/>
      <c r="AT45" s="237"/>
      <c r="AU45" s="237"/>
      <c r="AV45" s="237"/>
      <c r="AW45" s="237"/>
      <c r="AX45" s="238" t="s">
        <v>250</v>
      </c>
      <c r="AY45" s="238"/>
      <c r="AZ45" s="238"/>
      <c r="BA45" s="238"/>
      <c r="BB45" s="238"/>
      <c r="BC45" s="238"/>
      <c r="BD45" s="238"/>
      <c r="BE45" s="238"/>
      <c r="BF45" s="238"/>
    </row>
    <row r="46" spans="1:58" s="9" customFormat="1" ht="13.5" customHeight="1">
      <c r="A46" s="235"/>
      <c r="B46" s="60" t="s">
        <v>25</v>
      </c>
      <c r="C46" s="241">
        <v>21423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>
        <v>5341</v>
      </c>
      <c r="N46" s="237"/>
      <c r="O46" s="237"/>
      <c r="P46" s="237"/>
      <c r="Q46" s="237"/>
      <c r="R46" s="237"/>
      <c r="S46" s="237"/>
      <c r="T46" s="237"/>
      <c r="U46" s="237"/>
      <c r="V46" s="237"/>
      <c r="W46" s="237">
        <v>1209</v>
      </c>
      <c r="X46" s="237"/>
      <c r="Y46" s="237"/>
      <c r="Z46" s="237"/>
      <c r="AA46" s="237"/>
      <c r="AB46" s="237"/>
      <c r="AC46" s="237"/>
      <c r="AD46" s="237"/>
      <c r="AE46" s="237"/>
      <c r="AF46" s="237">
        <v>2135</v>
      </c>
      <c r="AG46" s="237"/>
      <c r="AH46" s="237"/>
      <c r="AI46" s="237"/>
      <c r="AJ46" s="237"/>
      <c r="AK46" s="237"/>
      <c r="AL46" s="237"/>
      <c r="AM46" s="237"/>
      <c r="AN46" s="237"/>
      <c r="AO46" s="237">
        <v>1997</v>
      </c>
      <c r="AP46" s="237"/>
      <c r="AQ46" s="237"/>
      <c r="AR46" s="237"/>
      <c r="AS46" s="237"/>
      <c r="AT46" s="237"/>
      <c r="AU46" s="237"/>
      <c r="AV46" s="237"/>
      <c r="AW46" s="237"/>
      <c r="AX46" s="238" t="s">
        <v>250</v>
      </c>
      <c r="AY46" s="238"/>
      <c r="AZ46" s="238"/>
      <c r="BA46" s="238"/>
      <c r="BB46" s="238"/>
      <c r="BC46" s="238"/>
      <c r="BD46" s="238"/>
      <c r="BE46" s="238"/>
      <c r="BF46" s="238"/>
    </row>
    <row r="47" spans="1:58" s="9" customFormat="1" ht="13.5" customHeight="1">
      <c r="A47" s="237">
        <v>15</v>
      </c>
      <c r="B47" s="61" t="s">
        <v>24</v>
      </c>
      <c r="C47" s="241">
        <v>17250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>
        <v>1803</v>
      </c>
      <c r="N47" s="237"/>
      <c r="O47" s="237"/>
      <c r="P47" s="237"/>
      <c r="Q47" s="237"/>
      <c r="R47" s="237"/>
      <c r="S47" s="237"/>
      <c r="T47" s="237"/>
      <c r="U47" s="237"/>
      <c r="V47" s="237"/>
      <c r="W47" s="237">
        <v>946</v>
      </c>
      <c r="X47" s="237"/>
      <c r="Y47" s="237"/>
      <c r="Z47" s="237"/>
      <c r="AA47" s="237"/>
      <c r="AB47" s="237"/>
      <c r="AC47" s="237"/>
      <c r="AD47" s="237"/>
      <c r="AE47" s="237"/>
      <c r="AF47" s="237">
        <v>377</v>
      </c>
      <c r="AG47" s="237"/>
      <c r="AH47" s="237"/>
      <c r="AI47" s="237"/>
      <c r="AJ47" s="237"/>
      <c r="AK47" s="237"/>
      <c r="AL47" s="237"/>
      <c r="AM47" s="237"/>
      <c r="AN47" s="237"/>
      <c r="AO47" s="237">
        <v>480</v>
      </c>
      <c r="AP47" s="237"/>
      <c r="AQ47" s="237"/>
      <c r="AR47" s="237"/>
      <c r="AS47" s="237"/>
      <c r="AT47" s="237"/>
      <c r="AU47" s="237"/>
      <c r="AV47" s="237"/>
      <c r="AW47" s="237"/>
      <c r="AX47" s="238" t="s">
        <v>250</v>
      </c>
      <c r="AY47" s="238"/>
      <c r="AZ47" s="238"/>
      <c r="BA47" s="238"/>
      <c r="BB47" s="238"/>
      <c r="BC47" s="238"/>
      <c r="BD47" s="238"/>
      <c r="BE47" s="238"/>
      <c r="BF47" s="238"/>
    </row>
    <row r="48" spans="1:58" s="9" customFormat="1" ht="13.5" customHeight="1">
      <c r="A48" s="235"/>
      <c r="B48" s="60" t="s">
        <v>25</v>
      </c>
      <c r="C48" s="241">
        <v>21799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>
        <v>5962</v>
      </c>
      <c r="N48" s="237"/>
      <c r="O48" s="237"/>
      <c r="P48" s="237"/>
      <c r="Q48" s="237"/>
      <c r="R48" s="237"/>
      <c r="S48" s="237"/>
      <c r="T48" s="237"/>
      <c r="U48" s="237"/>
      <c r="V48" s="237"/>
      <c r="W48" s="237">
        <v>828</v>
      </c>
      <c r="X48" s="237"/>
      <c r="Y48" s="237"/>
      <c r="Z48" s="237"/>
      <c r="AA48" s="237"/>
      <c r="AB48" s="237"/>
      <c r="AC48" s="237"/>
      <c r="AD48" s="237"/>
      <c r="AE48" s="237"/>
      <c r="AF48" s="237">
        <v>2881</v>
      </c>
      <c r="AG48" s="237"/>
      <c r="AH48" s="237"/>
      <c r="AI48" s="237"/>
      <c r="AJ48" s="237"/>
      <c r="AK48" s="237"/>
      <c r="AL48" s="237"/>
      <c r="AM48" s="237"/>
      <c r="AN48" s="237"/>
      <c r="AO48" s="237">
        <v>2253</v>
      </c>
      <c r="AP48" s="237"/>
      <c r="AQ48" s="237"/>
      <c r="AR48" s="237"/>
      <c r="AS48" s="237"/>
      <c r="AT48" s="237"/>
      <c r="AU48" s="237"/>
      <c r="AV48" s="237"/>
      <c r="AW48" s="237"/>
      <c r="AX48" s="238" t="s">
        <v>250</v>
      </c>
      <c r="AY48" s="238"/>
      <c r="AZ48" s="238"/>
      <c r="BA48" s="238"/>
      <c r="BB48" s="238"/>
      <c r="BC48" s="238"/>
      <c r="BD48" s="238"/>
      <c r="BE48" s="238"/>
      <c r="BF48" s="238"/>
    </row>
    <row r="49" spans="1:58" s="9" customFormat="1" ht="13.5" customHeight="1">
      <c r="A49" s="237">
        <v>16</v>
      </c>
      <c r="B49" s="61" t="s">
        <v>24</v>
      </c>
      <c r="C49" s="239">
        <v>21113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>
        <v>1814</v>
      </c>
      <c r="N49" s="233"/>
      <c r="O49" s="233"/>
      <c r="P49" s="233"/>
      <c r="Q49" s="233"/>
      <c r="R49" s="233"/>
      <c r="S49" s="233"/>
      <c r="T49" s="233"/>
      <c r="U49" s="233"/>
      <c r="V49" s="233"/>
      <c r="W49" s="233">
        <v>1150</v>
      </c>
      <c r="X49" s="233"/>
      <c r="Y49" s="233"/>
      <c r="Z49" s="233"/>
      <c r="AA49" s="233"/>
      <c r="AB49" s="233"/>
      <c r="AC49" s="233"/>
      <c r="AD49" s="233"/>
      <c r="AE49" s="233"/>
      <c r="AF49" s="233">
        <v>352</v>
      </c>
      <c r="AG49" s="233"/>
      <c r="AH49" s="233"/>
      <c r="AI49" s="233"/>
      <c r="AJ49" s="233"/>
      <c r="AK49" s="233"/>
      <c r="AL49" s="233"/>
      <c r="AM49" s="233"/>
      <c r="AN49" s="233"/>
      <c r="AO49" s="233">
        <v>312</v>
      </c>
      <c r="AP49" s="233"/>
      <c r="AQ49" s="233"/>
      <c r="AR49" s="233"/>
      <c r="AS49" s="233"/>
      <c r="AT49" s="233"/>
      <c r="AU49" s="233"/>
      <c r="AV49" s="233"/>
      <c r="AW49" s="233"/>
      <c r="AX49" s="236" t="s">
        <v>250</v>
      </c>
      <c r="AY49" s="236"/>
      <c r="AZ49" s="236"/>
      <c r="BA49" s="236"/>
      <c r="BB49" s="236"/>
      <c r="BC49" s="236"/>
      <c r="BD49" s="236"/>
      <c r="BE49" s="236"/>
      <c r="BF49" s="236"/>
    </row>
    <row r="50" spans="1:58" s="9" customFormat="1" ht="13.5" customHeight="1">
      <c r="A50" s="235"/>
      <c r="B50" s="60" t="s">
        <v>25</v>
      </c>
      <c r="C50" s="240">
        <v>28848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>
        <v>6201</v>
      </c>
      <c r="N50" s="235"/>
      <c r="O50" s="235"/>
      <c r="P50" s="235"/>
      <c r="Q50" s="235"/>
      <c r="R50" s="235"/>
      <c r="S50" s="235"/>
      <c r="T50" s="235"/>
      <c r="U50" s="235"/>
      <c r="V50" s="235"/>
      <c r="W50" s="235">
        <v>1508</v>
      </c>
      <c r="X50" s="235"/>
      <c r="Y50" s="235"/>
      <c r="Z50" s="235"/>
      <c r="AA50" s="235"/>
      <c r="AB50" s="235"/>
      <c r="AC50" s="235"/>
      <c r="AD50" s="235"/>
      <c r="AE50" s="235"/>
      <c r="AF50" s="235">
        <v>2910</v>
      </c>
      <c r="AG50" s="235"/>
      <c r="AH50" s="235"/>
      <c r="AI50" s="235"/>
      <c r="AJ50" s="235"/>
      <c r="AK50" s="235"/>
      <c r="AL50" s="235"/>
      <c r="AM50" s="235"/>
      <c r="AN50" s="235"/>
      <c r="AO50" s="235">
        <v>1783</v>
      </c>
      <c r="AP50" s="235"/>
      <c r="AQ50" s="235"/>
      <c r="AR50" s="235"/>
      <c r="AS50" s="235"/>
      <c r="AT50" s="235"/>
      <c r="AU50" s="235"/>
      <c r="AV50" s="235"/>
      <c r="AW50" s="235"/>
      <c r="AX50" s="234" t="s">
        <v>250</v>
      </c>
      <c r="AY50" s="234"/>
      <c r="AZ50" s="234"/>
      <c r="BA50" s="234"/>
      <c r="BB50" s="234"/>
      <c r="BC50" s="234"/>
      <c r="BD50" s="234"/>
      <c r="BE50" s="234"/>
      <c r="BF50" s="234"/>
    </row>
    <row r="51" spans="1:58" s="9" customFormat="1" ht="13.5" customHeight="1">
      <c r="A51" s="237">
        <v>17</v>
      </c>
      <c r="B51" s="61" t="s">
        <v>24</v>
      </c>
      <c r="C51" s="241">
        <v>20936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>
        <v>1944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>
        <v>1139</v>
      </c>
      <c r="X51" s="237"/>
      <c r="Y51" s="237"/>
      <c r="Z51" s="237"/>
      <c r="AA51" s="237"/>
      <c r="AB51" s="237"/>
      <c r="AC51" s="237"/>
      <c r="AD51" s="237"/>
      <c r="AE51" s="237"/>
      <c r="AF51" s="237">
        <v>431</v>
      </c>
      <c r="AG51" s="237"/>
      <c r="AH51" s="237"/>
      <c r="AI51" s="237"/>
      <c r="AJ51" s="237"/>
      <c r="AK51" s="237"/>
      <c r="AL51" s="237"/>
      <c r="AM51" s="237"/>
      <c r="AN51" s="237"/>
      <c r="AO51" s="237">
        <v>284</v>
      </c>
      <c r="AP51" s="237"/>
      <c r="AQ51" s="237"/>
      <c r="AR51" s="237"/>
      <c r="AS51" s="237"/>
      <c r="AT51" s="237"/>
      <c r="AU51" s="237"/>
      <c r="AV51" s="237"/>
      <c r="AW51" s="237"/>
      <c r="AX51" s="238" t="s">
        <v>250</v>
      </c>
      <c r="AY51" s="238"/>
      <c r="AZ51" s="238"/>
      <c r="BA51" s="238"/>
      <c r="BB51" s="238"/>
      <c r="BC51" s="238"/>
      <c r="BD51" s="238"/>
      <c r="BE51" s="238"/>
      <c r="BF51" s="238"/>
    </row>
    <row r="52" spans="1:58" s="9" customFormat="1" ht="13.5" customHeight="1">
      <c r="A52" s="235"/>
      <c r="B52" s="60" t="s">
        <v>25</v>
      </c>
      <c r="C52" s="241">
        <v>37646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>
        <v>9476</v>
      </c>
      <c r="N52" s="237"/>
      <c r="O52" s="237"/>
      <c r="P52" s="237"/>
      <c r="Q52" s="237"/>
      <c r="R52" s="237"/>
      <c r="S52" s="237"/>
      <c r="T52" s="237"/>
      <c r="U52" s="237"/>
      <c r="V52" s="237"/>
      <c r="W52" s="237">
        <v>2041</v>
      </c>
      <c r="X52" s="237"/>
      <c r="Y52" s="237"/>
      <c r="Z52" s="237"/>
      <c r="AA52" s="237"/>
      <c r="AB52" s="237"/>
      <c r="AC52" s="237"/>
      <c r="AD52" s="237"/>
      <c r="AE52" s="237"/>
      <c r="AF52" s="237">
        <v>3839</v>
      </c>
      <c r="AG52" s="237"/>
      <c r="AH52" s="237"/>
      <c r="AI52" s="237"/>
      <c r="AJ52" s="237"/>
      <c r="AK52" s="237"/>
      <c r="AL52" s="237"/>
      <c r="AM52" s="237"/>
      <c r="AN52" s="237"/>
      <c r="AO52" s="237">
        <v>2633</v>
      </c>
      <c r="AP52" s="237"/>
      <c r="AQ52" s="237"/>
      <c r="AR52" s="237"/>
      <c r="AS52" s="237"/>
      <c r="AT52" s="237"/>
      <c r="AU52" s="237"/>
      <c r="AV52" s="237"/>
      <c r="AW52" s="237"/>
      <c r="AX52" s="237">
        <v>963</v>
      </c>
      <c r="AY52" s="237"/>
      <c r="AZ52" s="237"/>
      <c r="BA52" s="237"/>
      <c r="BB52" s="237"/>
      <c r="BC52" s="237"/>
      <c r="BD52" s="237"/>
      <c r="BE52" s="237"/>
      <c r="BF52" s="237"/>
    </row>
    <row r="53" spans="1:58" s="9" customFormat="1" ht="13.5" customHeight="1">
      <c r="A53" s="233">
        <v>18</v>
      </c>
      <c r="B53" s="62" t="s">
        <v>24</v>
      </c>
      <c r="C53" s="239">
        <v>24079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>
        <v>2055</v>
      </c>
      <c r="N53" s="233"/>
      <c r="O53" s="233"/>
      <c r="P53" s="233"/>
      <c r="Q53" s="233"/>
      <c r="R53" s="233"/>
      <c r="S53" s="233"/>
      <c r="T53" s="233"/>
      <c r="U53" s="233"/>
      <c r="V53" s="233"/>
      <c r="W53" s="233">
        <v>1259</v>
      </c>
      <c r="X53" s="233"/>
      <c r="Y53" s="233"/>
      <c r="Z53" s="233"/>
      <c r="AA53" s="233"/>
      <c r="AB53" s="233"/>
      <c r="AC53" s="233"/>
      <c r="AD53" s="233"/>
      <c r="AE53" s="233"/>
      <c r="AF53" s="233">
        <v>403</v>
      </c>
      <c r="AG53" s="233"/>
      <c r="AH53" s="233"/>
      <c r="AI53" s="233"/>
      <c r="AJ53" s="233"/>
      <c r="AK53" s="233"/>
      <c r="AL53" s="233"/>
      <c r="AM53" s="233"/>
      <c r="AN53" s="233"/>
      <c r="AO53" s="233">
        <v>393</v>
      </c>
      <c r="AP53" s="233"/>
      <c r="AQ53" s="233"/>
      <c r="AR53" s="233"/>
      <c r="AS53" s="233"/>
      <c r="AT53" s="233"/>
      <c r="AU53" s="233"/>
      <c r="AV53" s="233"/>
      <c r="AW53" s="233"/>
      <c r="AX53" s="236" t="s">
        <v>250</v>
      </c>
      <c r="AY53" s="236"/>
      <c r="AZ53" s="236"/>
      <c r="BA53" s="236"/>
      <c r="BB53" s="236"/>
      <c r="BC53" s="236"/>
      <c r="BD53" s="236"/>
      <c r="BE53" s="236"/>
      <c r="BF53" s="236"/>
    </row>
    <row r="54" spans="1:58" s="9" customFormat="1" ht="13.5" customHeight="1">
      <c r="A54" s="237"/>
      <c r="B54" s="61" t="s">
        <v>25</v>
      </c>
      <c r="C54" s="241">
        <v>41454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>
        <v>7615</v>
      </c>
      <c r="N54" s="237"/>
      <c r="O54" s="237"/>
      <c r="P54" s="237"/>
      <c r="Q54" s="237"/>
      <c r="R54" s="237"/>
      <c r="S54" s="237"/>
      <c r="T54" s="237"/>
      <c r="U54" s="237"/>
      <c r="V54" s="237"/>
      <c r="W54" s="237">
        <v>1637</v>
      </c>
      <c r="X54" s="237"/>
      <c r="Y54" s="237"/>
      <c r="Z54" s="237"/>
      <c r="AA54" s="237"/>
      <c r="AB54" s="237"/>
      <c r="AC54" s="237"/>
      <c r="AD54" s="237"/>
      <c r="AE54" s="237"/>
      <c r="AF54" s="237">
        <v>3698</v>
      </c>
      <c r="AG54" s="237"/>
      <c r="AH54" s="237"/>
      <c r="AI54" s="237"/>
      <c r="AJ54" s="237"/>
      <c r="AK54" s="237"/>
      <c r="AL54" s="237"/>
      <c r="AM54" s="237"/>
      <c r="AN54" s="237"/>
      <c r="AO54" s="237">
        <v>2280</v>
      </c>
      <c r="AP54" s="237"/>
      <c r="AQ54" s="237"/>
      <c r="AR54" s="237"/>
      <c r="AS54" s="237"/>
      <c r="AT54" s="237"/>
      <c r="AU54" s="237"/>
      <c r="AV54" s="237"/>
      <c r="AW54" s="237"/>
      <c r="AX54" s="238" t="s">
        <v>250</v>
      </c>
      <c r="AY54" s="238"/>
      <c r="AZ54" s="238"/>
      <c r="BA54" s="238"/>
      <c r="BB54" s="238"/>
      <c r="BC54" s="238"/>
      <c r="BD54" s="238"/>
      <c r="BE54" s="238"/>
      <c r="BF54" s="238"/>
    </row>
    <row r="55" spans="1:58" s="9" customFormat="1" ht="13.5" customHeight="1">
      <c r="A55" s="233">
        <v>19</v>
      </c>
      <c r="B55" s="62" t="s">
        <v>24</v>
      </c>
      <c r="C55" s="239">
        <v>24090</v>
      </c>
      <c r="D55" s="233"/>
      <c r="E55" s="233"/>
      <c r="F55" s="233"/>
      <c r="G55" s="233"/>
      <c r="H55" s="233"/>
      <c r="I55" s="233"/>
      <c r="J55" s="233"/>
      <c r="K55" s="233"/>
      <c r="L55" s="233"/>
      <c r="M55" s="233">
        <v>2054</v>
      </c>
      <c r="N55" s="233"/>
      <c r="O55" s="233"/>
      <c r="P55" s="233"/>
      <c r="Q55" s="233"/>
      <c r="R55" s="233"/>
      <c r="S55" s="233"/>
      <c r="T55" s="233"/>
      <c r="U55" s="233"/>
      <c r="V55" s="233"/>
      <c r="W55" s="233">
        <v>1224</v>
      </c>
      <c r="X55" s="233"/>
      <c r="Y55" s="233"/>
      <c r="Z55" s="233"/>
      <c r="AA55" s="233"/>
      <c r="AB55" s="233"/>
      <c r="AC55" s="233"/>
      <c r="AD55" s="233"/>
      <c r="AE55" s="233"/>
      <c r="AF55" s="233">
        <v>434</v>
      </c>
      <c r="AG55" s="233"/>
      <c r="AH55" s="233"/>
      <c r="AI55" s="233"/>
      <c r="AJ55" s="233"/>
      <c r="AK55" s="233"/>
      <c r="AL55" s="233"/>
      <c r="AM55" s="233"/>
      <c r="AN55" s="233"/>
      <c r="AO55" s="233">
        <v>396</v>
      </c>
      <c r="AP55" s="233"/>
      <c r="AQ55" s="233"/>
      <c r="AR55" s="233"/>
      <c r="AS55" s="233"/>
      <c r="AT55" s="233"/>
      <c r="AU55" s="233"/>
      <c r="AV55" s="233"/>
      <c r="AW55" s="233"/>
      <c r="AX55" s="236" t="s">
        <v>250</v>
      </c>
      <c r="AY55" s="236"/>
      <c r="AZ55" s="236"/>
      <c r="BA55" s="236"/>
      <c r="BB55" s="236"/>
      <c r="BC55" s="236"/>
      <c r="BD55" s="236"/>
      <c r="BE55" s="236"/>
      <c r="BF55" s="236"/>
    </row>
    <row r="56" spans="1:58" s="9" customFormat="1" ht="13.5" customHeight="1">
      <c r="A56" s="235"/>
      <c r="B56" s="60" t="s">
        <v>25</v>
      </c>
      <c r="C56" s="240">
        <v>41898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>
        <v>7567</v>
      </c>
      <c r="N56" s="235"/>
      <c r="O56" s="235"/>
      <c r="P56" s="235"/>
      <c r="Q56" s="235"/>
      <c r="R56" s="235"/>
      <c r="S56" s="235"/>
      <c r="T56" s="235"/>
      <c r="U56" s="235"/>
      <c r="V56" s="235"/>
      <c r="W56" s="235">
        <v>1754</v>
      </c>
      <c r="X56" s="235"/>
      <c r="Y56" s="235"/>
      <c r="Z56" s="235"/>
      <c r="AA56" s="235"/>
      <c r="AB56" s="235"/>
      <c r="AC56" s="235"/>
      <c r="AD56" s="235"/>
      <c r="AE56" s="235"/>
      <c r="AF56" s="235">
        <v>3816</v>
      </c>
      <c r="AG56" s="235"/>
      <c r="AH56" s="235"/>
      <c r="AI56" s="235"/>
      <c r="AJ56" s="235"/>
      <c r="AK56" s="235"/>
      <c r="AL56" s="235"/>
      <c r="AM56" s="235"/>
      <c r="AN56" s="235"/>
      <c r="AO56" s="235">
        <v>1997</v>
      </c>
      <c r="AP56" s="235"/>
      <c r="AQ56" s="235"/>
      <c r="AR56" s="235"/>
      <c r="AS56" s="235"/>
      <c r="AT56" s="235"/>
      <c r="AU56" s="235"/>
      <c r="AV56" s="235"/>
      <c r="AW56" s="235"/>
      <c r="AX56" s="234" t="s">
        <v>250</v>
      </c>
      <c r="AY56" s="234"/>
      <c r="AZ56" s="234"/>
      <c r="BA56" s="234"/>
      <c r="BB56" s="234"/>
      <c r="BC56" s="234"/>
      <c r="BD56" s="234"/>
      <c r="BE56" s="234"/>
      <c r="BF56" s="234"/>
    </row>
    <row r="57" spans="1:58" ht="14.25" customHeight="1">
      <c r="A57" s="71" t="s">
        <v>217</v>
      </c>
      <c r="J57" s="9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 t="s">
        <v>99</v>
      </c>
    </row>
  </sheetData>
  <sheetProtection/>
  <mergeCells count="328">
    <mergeCell ref="C45:L45"/>
    <mergeCell ref="X8:AD8"/>
    <mergeCell ref="C41:L41"/>
    <mergeCell ref="C42:L42"/>
    <mergeCell ref="C43:L43"/>
    <mergeCell ref="C28:I28"/>
    <mergeCell ref="C29:I29"/>
    <mergeCell ref="J27:P27"/>
    <mergeCell ref="J28:P28"/>
    <mergeCell ref="J29:P29"/>
    <mergeCell ref="A9:A11"/>
    <mergeCell ref="A12:A14"/>
    <mergeCell ref="X4:AD4"/>
    <mergeCell ref="X5:AD5"/>
    <mergeCell ref="Q4:W4"/>
    <mergeCell ref="Q5:W5"/>
    <mergeCell ref="Q7:W7"/>
    <mergeCell ref="Q8:W8"/>
    <mergeCell ref="C4:I5"/>
    <mergeCell ref="X6:AD6"/>
    <mergeCell ref="A21:A23"/>
    <mergeCell ref="A24:A26"/>
    <mergeCell ref="AZ4:BF5"/>
    <mergeCell ref="A45:A46"/>
    <mergeCell ref="A43:A44"/>
    <mergeCell ref="A38:B38"/>
    <mergeCell ref="A18:A20"/>
    <mergeCell ref="Q6:W6"/>
    <mergeCell ref="AE4:AK5"/>
    <mergeCell ref="AL4:AR5"/>
    <mergeCell ref="A55:A56"/>
    <mergeCell ref="A51:A52"/>
    <mergeCell ref="A49:A50"/>
    <mergeCell ref="A3:B3"/>
    <mergeCell ref="A4:B5"/>
    <mergeCell ref="A6:A8"/>
    <mergeCell ref="A47:A48"/>
    <mergeCell ref="B39:B40"/>
    <mergeCell ref="A15:A17"/>
    <mergeCell ref="A41:A42"/>
    <mergeCell ref="A53:A54"/>
    <mergeCell ref="J4:P4"/>
    <mergeCell ref="J5:P5"/>
    <mergeCell ref="C9:I9"/>
    <mergeCell ref="C10:I10"/>
    <mergeCell ref="C11:I11"/>
    <mergeCell ref="J9:P9"/>
    <mergeCell ref="C27:I27"/>
    <mergeCell ref="A27:A29"/>
    <mergeCell ref="A39:A40"/>
    <mergeCell ref="AS4:AY4"/>
    <mergeCell ref="AS5:AY5"/>
    <mergeCell ref="C6:I6"/>
    <mergeCell ref="C7:I7"/>
    <mergeCell ref="X7:AD7"/>
    <mergeCell ref="AE6:AK6"/>
    <mergeCell ref="AE7:AK7"/>
    <mergeCell ref="J6:P6"/>
    <mergeCell ref="J7:P7"/>
    <mergeCell ref="AZ6:BF6"/>
    <mergeCell ref="AZ7:BF7"/>
    <mergeCell ref="AZ8:BF8"/>
    <mergeCell ref="C12:I12"/>
    <mergeCell ref="J12:P12"/>
    <mergeCell ref="C14:I14"/>
    <mergeCell ref="C8:I8"/>
    <mergeCell ref="J8:P8"/>
    <mergeCell ref="J10:P10"/>
    <mergeCell ref="J11:P11"/>
    <mergeCell ref="AS10:AY10"/>
    <mergeCell ref="AS11:AY11"/>
    <mergeCell ref="AE8:AK8"/>
    <mergeCell ref="AL6:AR6"/>
    <mergeCell ref="AL7:AR7"/>
    <mergeCell ref="AL8:AR8"/>
    <mergeCell ref="AS6:AY6"/>
    <mergeCell ref="AS7:AY7"/>
    <mergeCell ref="AS8:AY8"/>
    <mergeCell ref="Q9:W9"/>
    <mergeCell ref="Q10:W10"/>
    <mergeCell ref="Q11:W11"/>
    <mergeCell ref="X9:AD9"/>
    <mergeCell ref="X10:AD10"/>
    <mergeCell ref="X11:AD11"/>
    <mergeCell ref="AZ9:BF9"/>
    <mergeCell ref="AZ10:BF10"/>
    <mergeCell ref="AZ11:BF11"/>
    <mergeCell ref="AE9:AK9"/>
    <mergeCell ref="AE10:AK10"/>
    <mergeCell ref="AS9:AY9"/>
    <mergeCell ref="AE11:AK11"/>
    <mergeCell ref="AL9:AR9"/>
    <mergeCell ref="AL10:AR10"/>
    <mergeCell ref="AL11:AR11"/>
    <mergeCell ref="AL14:AR14"/>
    <mergeCell ref="C13:I13"/>
    <mergeCell ref="J13:P13"/>
    <mergeCell ref="Q13:W13"/>
    <mergeCell ref="X13:AD13"/>
    <mergeCell ref="J14:P14"/>
    <mergeCell ref="Q14:W14"/>
    <mergeCell ref="X14:AD14"/>
    <mergeCell ref="AE14:AK14"/>
    <mergeCell ref="AZ12:BF12"/>
    <mergeCell ref="AS13:AY13"/>
    <mergeCell ref="AZ13:BF13"/>
    <mergeCell ref="Q12:W12"/>
    <mergeCell ref="X12:AD12"/>
    <mergeCell ref="AE13:AK13"/>
    <mergeCell ref="AL13:AR13"/>
    <mergeCell ref="AE12:AK12"/>
    <mergeCell ref="AL12:AR12"/>
    <mergeCell ref="AS12:AY12"/>
    <mergeCell ref="AS14:AY14"/>
    <mergeCell ref="AZ14:BF14"/>
    <mergeCell ref="C15:I15"/>
    <mergeCell ref="J15:P15"/>
    <mergeCell ref="Q15:W15"/>
    <mergeCell ref="X15:AD15"/>
    <mergeCell ref="AE15:AK15"/>
    <mergeCell ref="AL15:AR15"/>
    <mergeCell ref="AS15:AY15"/>
    <mergeCell ref="AZ15:BF15"/>
    <mergeCell ref="C16:I16"/>
    <mergeCell ref="J16:P16"/>
    <mergeCell ref="Q16:W16"/>
    <mergeCell ref="X16:AD16"/>
    <mergeCell ref="AE16:AK16"/>
    <mergeCell ref="AL16:AR16"/>
    <mergeCell ref="AS16:AY16"/>
    <mergeCell ref="AZ16:BF16"/>
    <mergeCell ref="AE17:AK17"/>
    <mergeCell ref="AL17:AR17"/>
    <mergeCell ref="AS17:AY17"/>
    <mergeCell ref="AZ17:BF17"/>
    <mergeCell ref="C17:I17"/>
    <mergeCell ref="J17:P17"/>
    <mergeCell ref="Q17:W17"/>
    <mergeCell ref="X17:AD17"/>
    <mergeCell ref="AE18:AK18"/>
    <mergeCell ref="AL18:AR18"/>
    <mergeCell ref="AS18:AY18"/>
    <mergeCell ref="AZ18:BF18"/>
    <mergeCell ref="C18:I18"/>
    <mergeCell ref="J18:P18"/>
    <mergeCell ref="Q18:W18"/>
    <mergeCell ref="X18:AD18"/>
    <mergeCell ref="AE19:AK19"/>
    <mergeCell ref="AL19:AR19"/>
    <mergeCell ref="AS19:AY19"/>
    <mergeCell ref="AZ19:BF19"/>
    <mergeCell ref="C19:I19"/>
    <mergeCell ref="J19:P19"/>
    <mergeCell ref="Q19:W19"/>
    <mergeCell ref="X19:AD19"/>
    <mergeCell ref="AE20:AK20"/>
    <mergeCell ref="AL20:AR20"/>
    <mergeCell ref="AS20:AY20"/>
    <mergeCell ref="AZ20:BF20"/>
    <mergeCell ref="C20:I20"/>
    <mergeCell ref="J20:P20"/>
    <mergeCell ref="Q20:W20"/>
    <mergeCell ref="X20:AD20"/>
    <mergeCell ref="AE21:AK21"/>
    <mergeCell ref="AL21:AR21"/>
    <mergeCell ref="AS21:AY21"/>
    <mergeCell ref="AZ21:BF21"/>
    <mergeCell ref="C21:I21"/>
    <mergeCell ref="J21:P21"/>
    <mergeCell ref="Q21:W21"/>
    <mergeCell ref="X21:AD21"/>
    <mergeCell ref="AE22:AK22"/>
    <mergeCell ref="AL22:AR22"/>
    <mergeCell ref="AS22:AY22"/>
    <mergeCell ref="AZ22:BF22"/>
    <mergeCell ref="C22:I22"/>
    <mergeCell ref="J22:P22"/>
    <mergeCell ref="Q22:W22"/>
    <mergeCell ref="X22:AD22"/>
    <mergeCell ref="AE23:AK23"/>
    <mergeCell ref="AL23:AR23"/>
    <mergeCell ref="AS23:AY23"/>
    <mergeCell ref="AZ23:BF23"/>
    <mergeCell ref="C23:I23"/>
    <mergeCell ref="J23:P23"/>
    <mergeCell ref="Q23:W23"/>
    <mergeCell ref="X23:AD23"/>
    <mergeCell ref="AE24:AK24"/>
    <mergeCell ref="AL24:AR24"/>
    <mergeCell ref="AS24:AY24"/>
    <mergeCell ref="AZ24:BF24"/>
    <mergeCell ref="C24:I24"/>
    <mergeCell ref="J24:P24"/>
    <mergeCell ref="Q24:W24"/>
    <mergeCell ref="X24:AD24"/>
    <mergeCell ref="AE25:AK25"/>
    <mergeCell ref="AL25:AR25"/>
    <mergeCell ref="AS25:AY25"/>
    <mergeCell ref="AZ25:BF25"/>
    <mergeCell ref="C25:I25"/>
    <mergeCell ref="J25:P25"/>
    <mergeCell ref="Q25:W25"/>
    <mergeCell ref="X25:AD25"/>
    <mergeCell ref="AS26:AY26"/>
    <mergeCell ref="AZ26:BF26"/>
    <mergeCell ref="C26:I26"/>
    <mergeCell ref="J26:P26"/>
    <mergeCell ref="Q26:W26"/>
    <mergeCell ref="X26:AD26"/>
    <mergeCell ref="AE26:AK26"/>
    <mergeCell ref="AL26:AR26"/>
    <mergeCell ref="Q27:W27"/>
    <mergeCell ref="X27:AD27"/>
    <mergeCell ref="Q28:W28"/>
    <mergeCell ref="X28:AD28"/>
    <mergeCell ref="AS27:AY27"/>
    <mergeCell ref="AZ27:BF27"/>
    <mergeCell ref="AS28:AY28"/>
    <mergeCell ref="AZ28:BF28"/>
    <mergeCell ref="AE27:AK27"/>
    <mergeCell ref="AL27:AR27"/>
    <mergeCell ref="AE28:AK28"/>
    <mergeCell ref="AL28:AR28"/>
    <mergeCell ref="W39:BF39"/>
    <mergeCell ref="AS29:AY29"/>
    <mergeCell ref="AZ29:BF29"/>
    <mergeCell ref="C39:L40"/>
    <mergeCell ref="M39:V40"/>
    <mergeCell ref="Q29:W29"/>
    <mergeCell ref="X29:AD29"/>
    <mergeCell ref="AE29:AK29"/>
    <mergeCell ref="AL29:AR29"/>
    <mergeCell ref="W40:AE40"/>
    <mergeCell ref="AF40:AN40"/>
    <mergeCell ref="AO40:AW40"/>
    <mergeCell ref="AX40:BF40"/>
    <mergeCell ref="C46:L46"/>
    <mergeCell ref="W41:AE41"/>
    <mergeCell ref="W42:AE42"/>
    <mergeCell ref="W43:AE43"/>
    <mergeCell ref="AF41:AN41"/>
    <mergeCell ref="AF43:AN43"/>
    <mergeCell ref="C52:L52"/>
    <mergeCell ref="C53:L53"/>
    <mergeCell ref="C54:L54"/>
    <mergeCell ref="C47:L47"/>
    <mergeCell ref="C48:L48"/>
    <mergeCell ref="C49:L49"/>
    <mergeCell ref="C50:L50"/>
    <mergeCell ref="W44:AE44"/>
    <mergeCell ref="C44:L44"/>
    <mergeCell ref="C55:L55"/>
    <mergeCell ref="C56:L56"/>
    <mergeCell ref="M41:V41"/>
    <mergeCell ref="M42:V42"/>
    <mergeCell ref="M43:V43"/>
    <mergeCell ref="M44:V44"/>
    <mergeCell ref="M45:V45"/>
    <mergeCell ref="M46:V46"/>
    <mergeCell ref="M47:V47"/>
    <mergeCell ref="C51:L51"/>
    <mergeCell ref="AF44:AN44"/>
    <mergeCell ref="AO44:AW44"/>
    <mergeCell ref="AX44:BF44"/>
    <mergeCell ref="AO41:AW41"/>
    <mergeCell ref="AO42:AW42"/>
    <mergeCell ref="AO43:AW43"/>
    <mergeCell ref="AX41:BF41"/>
    <mergeCell ref="AX42:BF42"/>
    <mergeCell ref="AX43:BF43"/>
    <mergeCell ref="AF42:AN42"/>
    <mergeCell ref="W46:AE46"/>
    <mergeCell ref="AF46:AN46"/>
    <mergeCell ref="AO46:AW46"/>
    <mergeCell ref="AX46:BF46"/>
    <mergeCell ref="W45:AE45"/>
    <mergeCell ref="AF45:AN45"/>
    <mergeCell ref="AO45:AW45"/>
    <mergeCell ref="AX45:BF45"/>
    <mergeCell ref="AX49:BF49"/>
    <mergeCell ref="M48:V48"/>
    <mergeCell ref="W48:AE48"/>
    <mergeCell ref="AF48:AN48"/>
    <mergeCell ref="AO48:AW48"/>
    <mergeCell ref="AX48:BF48"/>
    <mergeCell ref="M49:V49"/>
    <mergeCell ref="W49:AE49"/>
    <mergeCell ref="AF49:AN49"/>
    <mergeCell ref="AO49:AW49"/>
    <mergeCell ref="W47:AE47"/>
    <mergeCell ref="AF47:AN47"/>
    <mergeCell ref="AO47:AW47"/>
    <mergeCell ref="AX47:BF47"/>
    <mergeCell ref="AX51:BF51"/>
    <mergeCell ref="M50:V50"/>
    <mergeCell ref="W50:AE50"/>
    <mergeCell ref="AF50:AN50"/>
    <mergeCell ref="AO50:AW50"/>
    <mergeCell ref="AX50:BF50"/>
    <mergeCell ref="M51:V51"/>
    <mergeCell ref="W51:AE51"/>
    <mergeCell ref="AF51:AN51"/>
    <mergeCell ref="AO51:AW51"/>
    <mergeCell ref="AX53:BF53"/>
    <mergeCell ref="M52:V52"/>
    <mergeCell ref="W52:AE52"/>
    <mergeCell ref="AF52:AN52"/>
    <mergeCell ref="AO52:AW52"/>
    <mergeCell ref="AX52:BF52"/>
    <mergeCell ref="M53:V53"/>
    <mergeCell ref="W53:AE53"/>
    <mergeCell ref="AF53:AN53"/>
    <mergeCell ref="AO53:AW53"/>
    <mergeCell ref="AX55:BF55"/>
    <mergeCell ref="M54:V54"/>
    <mergeCell ref="W54:AE54"/>
    <mergeCell ref="AF54:AN54"/>
    <mergeCell ref="AO54:AW54"/>
    <mergeCell ref="AX54:BF54"/>
    <mergeCell ref="M55:V55"/>
    <mergeCell ref="W55:AE55"/>
    <mergeCell ref="AF55:AN55"/>
    <mergeCell ref="AO55:AW55"/>
    <mergeCell ref="AX56:BF56"/>
    <mergeCell ref="M56:V56"/>
    <mergeCell ref="W56:AE56"/>
    <mergeCell ref="AF56:AN56"/>
    <mergeCell ref="AO56:AW56"/>
  </mergeCells>
  <printOptions/>
  <pageMargins left="0.6299212598425197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125" style="94" customWidth="1"/>
    <col min="2" max="2" width="15.625" style="94" customWidth="1"/>
    <col min="3" max="3" width="13.50390625" style="94" customWidth="1"/>
    <col min="4" max="4" width="10.625" style="94" customWidth="1"/>
    <col min="5" max="5" width="3.125" style="94" customWidth="1"/>
    <col min="6" max="6" width="8.125" style="94" customWidth="1"/>
    <col min="7" max="8" width="5.625" style="94" customWidth="1"/>
    <col min="9" max="9" width="8.125" style="94" customWidth="1"/>
    <col min="10" max="10" width="3.125" style="94" customWidth="1"/>
    <col min="11" max="11" width="10.625" style="94" customWidth="1"/>
    <col min="12" max="16384" width="9.00390625" style="94" customWidth="1"/>
  </cols>
  <sheetData>
    <row r="1" spans="1:11" ht="24">
      <c r="A1" s="290" t="s">
        <v>229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ht="16.5" customHeight="1"/>
    <row r="3" spans="1:11" s="98" customFormat="1" ht="16.5" customHeight="1">
      <c r="A3" s="291" t="s">
        <v>26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s="98" customFormat="1" ht="15" customHeight="1">
      <c r="A4" s="292" t="s">
        <v>27</v>
      </c>
      <c r="B4" s="287" t="s">
        <v>68</v>
      </c>
      <c r="C4" s="287" t="s">
        <v>28</v>
      </c>
      <c r="D4" s="287" t="s">
        <v>29</v>
      </c>
      <c r="E4" s="287"/>
      <c r="F4" s="287"/>
      <c r="G4" s="287"/>
      <c r="H4" s="287"/>
      <c r="I4" s="287"/>
      <c r="J4" s="287"/>
      <c r="K4" s="288"/>
    </row>
    <row r="5" spans="1:11" s="98" customFormat="1" ht="15" customHeight="1">
      <c r="A5" s="293"/>
      <c r="B5" s="282"/>
      <c r="C5" s="282"/>
      <c r="D5" s="14" t="s">
        <v>30</v>
      </c>
      <c r="E5" s="282" t="s">
        <v>31</v>
      </c>
      <c r="F5" s="282"/>
      <c r="G5" s="282" t="s">
        <v>32</v>
      </c>
      <c r="H5" s="282"/>
      <c r="I5" s="282" t="s">
        <v>33</v>
      </c>
      <c r="J5" s="282"/>
      <c r="K5" s="35" t="s">
        <v>20</v>
      </c>
    </row>
    <row r="6" spans="1:12" s="98" customFormat="1" ht="14.25" customHeight="1">
      <c r="A6" s="93" t="s">
        <v>121</v>
      </c>
      <c r="B6" s="99">
        <v>1552</v>
      </c>
      <c r="C6" s="93">
        <v>112</v>
      </c>
      <c r="D6" s="100" t="s">
        <v>113</v>
      </c>
      <c r="E6" s="294">
        <v>16</v>
      </c>
      <c r="F6" s="294"/>
      <c r="G6" s="294">
        <v>2</v>
      </c>
      <c r="H6" s="294"/>
      <c r="I6" s="294">
        <v>42</v>
      </c>
      <c r="J6" s="294"/>
      <c r="K6" s="93">
        <v>52</v>
      </c>
      <c r="L6" s="103"/>
    </row>
    <row r="7" spans="1:11" s="98" customFormat="1" ht="14.25" customHeight="1">
      <c r="A7" s="93">
        <v>7</v>
      </c>
      <c r="B7" s="99">
        <v>2049</v>
      </c>
      <c r="C7" s="93">
        <v>255</v>
      </c>
      <c r="D7" s="93">
        <v>2</v>
      </c>
      <c r="E7" s="294">
        <v>28</v>
      </c>
      <c r="F7" s="294"/>
      <c r="G7" s="294">
        <v>6</v>
      </c>
      <c r="H7" s="294"/>
      <c r="I7" s="294">
        <v>38</v>
      </c>
      <c r="J7" s="294"/>
      <c r="K7" s="93">
        <v>173</v>
      </c>
    </row>
    <row r="8" spans="1:11" s="106" customFormat="1" ht="14.25" customHeight="1">
      <c r="A8" s="104">
        <v>12</v>
      </c>
      <c r="B8" s="99">
        <v>1965</v>
      </c>
      <c r="C8" s="105">
        <v>134</v>
      </c>
      <c r="D8" s="105" t="s">
        <v>113</v>
      </c>
      <c r="E8" s="280">
        <v>33</v>
      </c>
      <c r="F8" s="280"/>
      <c r="G8" s="280">
        <v>6</v>
      </c>
      <c r="H8" s="280"/>
      <c r="I8" s="280">
        <v>41</v>
      </c>
      <c r="J8" s="280"/>
      <c r="K8" s="105">
        <v>39</v>
      </c>
    </row>
    <row r="9" spans="1:11" s="106" customFormat="1" ht="14.25" customHeight="1">
      <c r="A9" s="104">
        <v>15</v>
      </c>
      <c r="B9" s="99">
        <v>3458</v>
      </c>
      <c r="C9" s="105">
        <v>123</v>
      </c>
      <c r="D9" s="105" t="s">
        <v>113</v>
      </c>
      <c r="E9" s="280">
        <v>44</v>
      </c>
      <c r="F9" s="280"/>
      <c r="G9" s="280">
        <v>9</v>
      </c>
      <c r="H9" s="280"/>
      <c r="I9" s="280">
        <v>34</v>
      </c>
      <c r="J9" s="280"/>
      <c r="K9" s="105">
        <v>8</v>
      </c>
    </row>
    <row r="10" spans="1:11" s="106" customFormat="1" ht="14.25" customHeight="1">
      <c r="A10" s="104">
        <v>16</v>
      </c>
      <c r="B10" s="99">
        <v>3684</v>
      </c>
      <c r="C10" s="105">
        <v>142</v>
      </c>
      <c r="D10" s="105">
        <v>7</v>
      </c>
      <c r="E10" s="280">
        <v>42</v>
      </c>
      <c r="F10" s="280"/>
      <c r="G10" s="280">
        <v>12</v>
      </c>
      <c r="H10" s="280"/>
      <c r="I10" s="280">
        <v>45</v>
      </c>
      <c r="J10" s="280"/>
      <c r="K10" s="105">
        <v>19</v>
      </c>
    </row>
    <row r="11" spans="1:11" s="106" customFormat="1" ht="14.25" customHeight="1">
      <c r="A11" s="104">
        <v>17</v>
      </c>
      <c r="B11" s="99">
        <v>5247</v>
      </c>
      <c r="C11" s="105">
        <v>388</v>
      </c>
      <c r="D11" s="105">
        <v>6</v>
      </c>
      <c r="E11" s="281">
        <v>83</v>
      </c>
      <c r="F11" s="281"/>
      <c r="G11" s="281">
        <v>32</v>
      </c>
      <c r="H11" s="281"/>
      <c r="I11" s="281">
        <v>149</v>
      </c>
      <c r="J11" s="281"/>
      <c r="K11" s="105">
        <v>74</v>
      </c>
    </row>
    <row r="12" spans="1:11" s="106" customFormat="1" ht="14.25" customHeight="1">
      <c r="A12" s="104">
        <v>18</v>
      </c>
      <c r="B12" s="108">
        <v>5156</v>
      </c>
      <c r="C12" s="107">
        <v>241</v>
      </c>
      <c r="D12" s="107">
        <v>11</v>
      </c>
      <c r="E12" s="281">
        <v>82</v>
      </c>
      <c r="F12" s="281"/>
      <c r="G12" s="281">
        <v>23</v>
      </c>
      <c r="H12" s="281"/>
      <c r="I12" s="281">
        <v>74</v>
      </c>
      <c r="J12" s="281"/>
      <c r="K12" s="107">
        <v>21</v>
      </c>
    </row>
    <row r="13" spans="1:11" s="106" customFormat="1" ht="14.25" customHeight="1">
      <c r="A13" s="104">
        <v>19</v>
      </c>
      <c r="B13" s="109">
        <v>5472</v>
      </c>
      <c r="C13" s="102">
        <v>289</v>
      </c>
      <c r="D13" s="102">
        <v>5</v>
      </c>
      <c r="E13" s="284">
        <v>113</v>
      </c>
      <c r="F13" s="284"/>
      <c r="G13" s="284">
        <v>27</v>
      </c>
      <c r="H13" s="284"/>
      <c r="I13" s="284">
        <v>64</v>
      </c>
      <c r="J13" s="284"/>
      <c r="K13" s="102">
        <v>28</v>
      </c>
    </row>
    <row r="14" spans="1:11" s="98" customFormat="1" ht="24" customHeight="1">
      <c r="A14" s="110"/>
      <c r="B14" s="111"/>
      <c r="C14" s="111"/>
      <c r="D14" s="111"/>
      <c r="F14" s="111"/>
      <c r="H14" s="111"/>
      <c r="J14" s="111"/>
      <c r="K14" s="111"/>
    </row>
    <row r="15" spans="1:11" s="98" customFormat="1" ht="16.5" customHeight="1">
      <c r="A15" s="291" t="s">
        <v>34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</row>
    <row r="16" spans="1:11" s="98" customFormat="1" ht="15" customHeight="1">
      <c r="A16" s="292" t="s">
        <v>27</v>
      </c>
      <c r="B16" s="287" t="s">
        <v>68</v>
      </c>
      <c r="C16" s="287" t="s">
        <v>28</v>
      </c>
      <c r="D16" s="287" t="s">
        <v>29</v>
      </c>
      <c r="E16" s="287"/>
      <c r="F16" s="287"/>
      <c r="G16" s="287"/>
      <c r="H16" s="287"/>
      <c r="I16" s="287"/>
      <c r="J16" s="287"/>
      <c r="K16" s="288"/>
    </row>
    <row r="17" spans="1:11" s="98" customFormat="1" ht="15" customHeight="1">
      <c r="A17" s="293"/>
      <c r="B17" s="282"/>
      <c r="C17" s="282"/>
      <c r="D17" s="282" t="s">
        <v>35</v>
      </c>
      <c r="E17" s="282"/>
      <c r="F17" s="282" t="s">
        <v>36</v>
      </c>
      <c r="G17" s="282"/>
      <c r="H17" s="282" t="s">
        <v>37</v>
      </c>
      <c r="I17" s="282"/>
      <c r="J17" s="282" t="s">
        <v>38</v>
      </c>
      <c r="K17" s="283"/>
    </row>
    <row r="18" spans="1:12" s="98" customFormat="1" ht="14.25" customHeight="1">
      <c r="A18" s="93" t="s">
        <v>121</v>
      </c>
      <c r="B18" s="99">
        <v>3005</v>
      </c>
      <c r="C18" s="105">
        <v>18</v>
      </c>
      <c r="D18" s="280">
        <v>1</v>
      </c>
      <c r="E18" s="280"/>
      <c r="F18" s="280">
        <v>9</v>
      </c>
      <c r="G18" s="280"/>
      <c r="H18" s="280">
        <v>3</v>
      </c>
      <c r="I18" s="280"/>
      <c r="J18" s="280">
        <v>5</v>
      </c>
      <c r="K18" s="280"/>
      <c r="L18" s="111"/>
    </row>
    <row r="19" spans="1:11" s="98" customFormat="1" ht="14.25" customHeight="1">
      <c r="A19" s="105">
        <v>7</v>
      </c>
      <c r="B19" s="99">
        <v>3860</v>
      </c>
      <c r="C19" s="105">
        <v>40</v>
      </c>
      <c r="D19" s="280">
        <v>1</v>
      </c>
      <c r="E19" s="280"/>
      <c r="F19" s="280">
        <v>31</v>
      </c>
      <c r="G19" s="280"/>
      <c r="H19" s="280">
        <v>5</v>
      </c>
      <c r="I19" s="280"/>
      <c r="J19" s="280">
        <v>3</v>
      </c>
      <c r="K19" s="280"/>
    </row>
    <row r="20" spans="1:11" s="106" customFormat="1" ht="14.25" customHeight="1">
      <c r="A20" s="105">
        <v>12</v>
      </c>
      <c r="B20" s="99">
        <v>4008</v>
      </c>
      <c r="C20" s="105">
        <v>23</v>
      </c>
      <c r="D20" s="280">
        <v>4</v>
      </c>
      <c r="E20" s="280"/>
      <c r="F20" s="280">
        <v>10</v>
      </c>
      <c r="G20" s="280"/>
      <c r="H20" s="280">
        <v>6</v>
      </c>
      <c r="I20" s="280"/>
      <c r="J20" s="280">
        <v>1</v>
      </c>
      <c r="K20" s="280"/>
    </row>
    <row r="21" spans="1:11" s="106" customFormat="1" ht="14.25" customHeight="1">
      <c r="A21" s="105">
        <v>15</v>
      </c>
      <c r="B21" s="99">
        <v>5121</v>
      </c>
      <c r="C21" s="105">
        <v>32</v>
      </c>
      <c r="D21" s="280">
        <v>3</v>
      </c>
      <c r="E21" s="280"/>
      <c r="F21" s="280">
        <v>21</v>
      </c>
      <c r="G21" s="280"/>
      <c r="H21" s="280">
        <v>4</v>
      </c>
      <c r="I21" s="280"/>
      <c r="J21" s="280">
        <v>4</v>
      </c>
      <c r="K21" s="280"/>
    </row>
    <row r="22" spans="1:11" s="106" customFormat="1" ht="14.25" customHeight="1">
      <c r="A22" s="104">
        <v>16</v>
      </c>
      <c r="B22" s="99">
        <v>5157</v>
      </c>
      <c r="C22" s="105">
        <v>23</v>
      </c>
      <c r="D22" s="280">
        <v>5</v>
      </c>
      <c r="E22" s="280"/>
      <c r="F22" s="280">
        <v>12</v>
      </c>
      <c r="G22" s="280"/>
      <c r="H22" s="280">
        <v>4</v>
      </c>
      <c r="I22" s="280"/>
      <c r="J22" s="280">
        <v>2</v>
      </c>
      <c r="K22" s="280"/>
    </row>
    <row r="23" spans="1:11" s="106" customFormat="1" ht="14.25" customHeight="1">
      <c r="A23" s="104">
        <v>17</v>
      </c>
      <c r="B23" s="99">
        <v>6954</v>
      </c>
      <c r="C23" s="105">
        <v>36</v>
      </c>
      <c r="D23" s="280">
        <v>3</v>
      </c>
      <c r="E23" s="280"/>
      <c r="F23" s="280">
        <v>15</v>
      </c>
      <c r="G23" s="280"/>
      <c r="H23" s="280">
        <v>3</v>
      </c>
      <c r="I23" s="280"/>
      <c r="J23" s="280">
        <v>2</v>
      </c>
      <c r="K23" s="280"/>
    </row>
    <row r="24" spans="1:11" s="106" customFormat="1" ht="14.25" customHeight="1">
      <c r="A24" s="104">
        <v>18</v>
      </c>
      <c r="B24" s="108">
        <v>2371</v>
      </c>
      <c r="C24" s="107">
        <v>33</v>
      </c>
      <c r="D24" s="281">
        <v>4</v>
      </c>
      <c r="E24" s="281"/>
      <c r="F24" s="281">
        <v>14</v>
      </c>
      <c r="G24" s="281"/>
      <c r="H24" s="281">
        <v>3</v>
      </c>
      <c r="I24" s="281"/>
      <c r="J24" s="281">
        <v>2</v>
      </c>
      <c r="K24" s="281"/>
    </row>
    <row r="25" spans="1:11" s="106" customFormat="1" ht="14.25" customHeight="1">
      <c r="A25" s="104">
        <v>19</v>
      </c>
      <c r="B25" s="109">
        <v>6237</v>
      </c>
      <c r="C25" s="102">
        <v>54</v>
      </c>
      <c r="D25" s="284">
        <v>2</v>
      </c>
      <c r="E25" s="284"/>
      <c r="F25" s="284">
        <v>20</v>
      </c>
      <c r="G25" s="284"/>
      <c r="H25" s="284">
        <v>8</v>
      </c>
      <c r="I25" s="284"/>
      <c r="J25" s="284">
        <v>8</v>
      </c>
      <c r="K25" s="284"/>
    </row>
    <row r="26" ht="13.5" customHeight="1">
      <c r="A26" s="72" t="s">
        <v>221</v>
      </c>
    </row>
    <row r="27" ht="24" customHeight="1">
      <c r="A27" s="112"/>
    </row>
    <row r="28" spans="1:11" s="98" customFormat="1" ht="16.5" customHeight="1">
      <c r="A28" s="291" t="s">
        <v>39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s="98" customFormat="1" ht="15" customHeight="1">
      <c r="A29" s="292" t="s">
        <v>27</v>
      </c>
      <c r="B29" s="287" t="s">
        <v>68</v>
      </c>
      <c r="C29" s="287" t="s">
        <v>28</v>
      </c>
      <c r="D29" s="287" t="s">
        <v>29</v>
      </c>
      <c r="E29" s="287"/>
      <c r="F29" s="287"/>
      <c r="G29" s="287"/>
      <c r="H29" s="287"/>
      <c r="I29" s="287"/>
      <c r="J29" s="287"/>
      <c r="K29" s="288"/>
    </row>
    <row r="30" spans="1:11" s="98" customFormat="1" ht="15" customHeight="1">
      <c r="A30" s="293"/>
      <c r="B30" s="282"/>
      <c r="C30" s="282"/>
      <c r="D30" s="14" t="s">
        <v>40</v>
      </c>
      <c r="E30" s="282" t="s">
        <v>41</v>
      </c>
      <c r="F30" s="282"/>
      <c r="G30" s="282" t="s">
        <v>42</v>
      </c>
      <c r="H30" s="282"/>
      <c r="I30" s="282" t="s">
        <v>33</v>
      </c>
      <c r="J30" s="282"/>
      <c r="K30" s="35" t="s">
        <v>20</v>
      </c>
    </row>
    <row r="31" spans="1:12" s="98" customFormat="1" ht="14.25" customHeight="1">
      <c r="A31" s="93" t="s">
        <v>121</v>
      </c>
      <c r="B31" s="99">
        <v>2261</v>
      </c>
      <c r="C31" s="105">
        <v>82</v>
      </c>
      <c r="D31" s="105">
        <v>1</v>
      </c>
      <c r="E31" s="280">
        <v>48</v>
      </c>
      <c r="F31" s="280"/>
      <c r="G31" s="280">
        <v>8</v>
      </c>
      <c r="H31" s="280"/>
      <c r="I31" s="280">
        <v>17</v>
      </c>
      <c r="J31" s="280"/>
      <c r="K31" s="105">
        <v>8</v>
      </c>
      <c r="L31" s="111"/>
    </row>
    <row r="32" spans="1:11" s="98" customFormat="1" ht="14.25" customHeight="1">
      <c r="A32" s="105">
        <v>7</v>
      </c>
      <c r="B32" s="99">
        <v>3341</v>
      </c>
      <c r="C32" s="105">
        <v>115</v>
      </c>
      <c r="D32" s="105">
        <v>3</v>
      </c>
      <c r="E32" s="280">
        <v>61</v>
      </c>
      <c r="F32" s="280"/>
      <c r="G32" s="280">
        <v>3</v>
      </c>
      <c r="H32" s="280"/>
      <c r="I32" s="280">
        <v>24</v>
      </c>
      <c r="J32" s="280"/>
      <c r="K32" s="105">
        <v>24</v>
      </c>
    </row>
    <row r="33" spans="1:11" s="95" customFormat="1" ht="14.25" customHeight="1">
      <c r="A33" s="105">
        <v>12</v>
      </c>
      <c r="B33" s="99">
        <v>3280</v>
      </c>
      <c r="C33" s="105">
        <v>123</v>
      </c>
      <c r="D33" s="105">
        <v>2</v>
      </c>
      <c r="E33" s="297" t="s">
        <v>187</v>
      </c>
      <c r="F33" s="297"/>
      <c r="G33" s="295" t="s">
        <v>187</v>
      </c>
      <c r="H33" s="295"/>
      <c r="I33" s="296">
        <v>84</v>
      </c>
      <c r="J33" s="296"/>
      <c r="K33" s="13">
        <v>34</v>
      </c>
    </row>
    <row r="34" spans="1:11" s="95" customFormat="1" ht="14.25" customHeight="1">
      <c r="A34" s="13">
        <v>15</v>
      </c>
      <c r="B34" s="113">
        <v>4100</v>
      </c>
      <c r="C34" s="13">
        <v>311</v>
      </c>
      <c r="D34" s="13">
        <v>8</v>
      </c>
      <c r="E34" s="296">
        <v>157</v>
      </c>
      <c r="F34" s="296"/>
      <c r="G34" s="296">
        <v>18</v>
      </c>
      <c r="H34" s="296"/>
      <c r="I34" s="296">
        <v>19</v>
      </c>
      <c r="J34" s="296"/>
      <c r="K34" s="13">
        <v>66</v>
      </c>
    </row>
    <row r="35" spans="1:11" s="95" customFormat="1" ht="14.25" customHeight="1">
      <c r="A35" s="114">
        <v>16</v>
      </c>
      <c r="B35" s="115">
        <v>4047</v>
      </c>
      <c r="C35" s="116">
        <v>297</v>
      </c>
      <c r="D35" s="116">
        <v>8</v>
      </c>
      <c r="E35" s="285">
        <v>151</v>
      </c>
      <c r="F35" s="285"/>
      <c r="G35" s="285">
        <v>8</v>
      </c>
      <c r="H35" s="285"/>
      <c r="I35" s="285">
        <v>25</v>
      </c>
      <c r="J35" s="285"/>
      <c r="K35" s="101">
        <v>65</v>
      </c>
    </row>
    <row r="36" spans="1:11" s="95" customFormat="1" ht="14.25" customHeight="1">
      <c r="A36" s="114">
        <v>17</v>
      </c>
      <c r="B36" s="113">
        <v>5741</v>
      </c>
      <c r="C36" s="13">
        <v>386</v>
      </c>
      <c r="D36" s="13">
        <v>7</v>
      </c>
      <c r="E36" s="285">
        <v>158</v>
      </c>
      <c r="F36" s="285"/>
      <c r="G36" s="285">
        <v>30</v>
      </c>
      <c r="H36" s="285"/>
      <c r="I36" s="285">
        <v>41</v>
      </c>
      <c r="J36" s="285"/>
      <c r="K36" s="13">
        <v>104</v>
      </c>
    </row>
    <row r="37" spans="1:11" s="95" customFormat="1" ht="14.25" customHeight="1">
      <c r="A37" s="114">
        <v>18</v>
      </c>
      <c r="B37" s="117">
        <v>4600</v>
      </c>
      <c r="C37" s="118">
        <f>211+345</f>
        <v>556</v>
      </c>
      <c r="D37" s="118">
        <f>5+2</f>
        <v>7</v>
      </c>
      <c r="E37" s="286">
        <f>98+125</f>
        <v>223</v>
      </c>
      <c r="F37" s="286"/>
      <c r="G37" s="286">
        <f>9+15</f>
        <v>24</v>
      </c>
      <c r="H37" s="286"/>
      <c r="I37" s="286">
        <f>2+3+5+11+8+25</f>
        <v>54</v>
      </c>
      <c r="J37" s="286"/>
      <c r="K37" s="119">
        <f>38+133</f>
        <v>171</v>
      </c>
    </row>
    <row r="38" spans="1:11" s="95" customFormat="1" ht="14.25" customHeight="1">
      <c r="A38" s="114">
        <v>19</v>
      </c>
      <c r="B38" s="120">
        <v>5479</v>
      </c>
      <c r="C38" s="121">
        <v>614</v>
      </c>
      <c r="D38" s="13">
        <v>5</v>
      </c>
      <c r="E38" s="298">
        <v>224</v>
      </c>
      <c r="F38" s="298"/>
      <c r="G38" s="298">
        <v>41</v>
      </c>
      <c r="H38" s="298"/>
      <c r="I38" s="298">
        <v>89</v>
      </c>
      <c r="J38" s="298"/>
      <c r="K38" s="92">
        <v>191</v>
      </c>
    </row>
    <row r="39" spans="1:4" ht="24" customHeight="1">
      <c r="A39" s="122"/>
      <c r="D39" s="122"/>
    </row>
    <row r="40" spans="1:11" s="98" customFormat="1" ht="16.5" customHeight="1">
      <c r="A40" s="291" t="s">
        <v>114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</row>
    <row r="41" spans="1:11" s="98" customFormat="1" ht="15" customHeight="1">
      <c r="A41" s="292" t="s">
        <v>27</v>
      </c>
      <c r="B41" s="287" t="s">
        <v>68</v>
      </c>
      <c r="C41" s="287" t="s">
        <v>28</v>
      </c>
      <c r="D41" s="287" t="s">
        <v>29</v>
      </c>
      <c r="E41" s="287"/>
      <c r="F41" s="287"/>
      <c r="G41" s="287"/>
      <c r="H41" s="287"/>
      <c r="I41" s="287"/>
      <c r="J41" s="287"/>
      <c r="K41" s="288"/>
    </row>
    <row r="42" spans="1:11" s="98" customFormat="1" ht="15" customHeight="1">
      <c r="A42" s="293"/>
      <c r="B42" s="282"/>
      <c r="C42" s="282"/>
      <c r="D42" s="282" t="s">
        <v>43</v>
      </c>
      <c r="E42" s="282"/>
      <c r="F42" s="282" t="s">
        <v>44</v>
      </c>
      <c r="G42" s="282"/>
      <c r="H42" s="282" t="s">
        <v>37</v>
      </c>
      <c r="I42" s="282"/>
      <c r="J42" s="282" t="s">
        <v>38</v>
      </c>
      <c r="K42" s="283"/>
    </row>
    <row r="43" spans="1:12" s="98" customFormat="1" ht="14.25" customHeight="1">
      <c r="A43" s="93" t="s">
        <v>122</v>
      </c>
      <c r="B43" s="99">
        <v>2973</v>
      </c>
      <c r="C43" s="105">
        <v>77</v>
      </c>
      <c r="D43" s="280">
        <v>5</v>
      </c>
      <c r="E43" s="280"/>
      <c r="F43" s="280">
        <v>22</v>
      </c>
      <c r="G43" s="280"/>
      <c r="H43" s="280">
        <v>9</v>
      </c>
      <c r="I43" s="280"/>
      <c r="J43" s="280">
        <v>41</v>
      </c>
      <c r="K43" s="280"/>
      <c r="L43" s="111"/>
    </row>
    <row r="44" spans="1:11" s="98" customFormat="1" ht="14.25" customHeight="1">
      <c r="A44" s="105">
        <v>7</v>
      </c>
      <c r="B44" s="99">
        <v>3930</v>
      </c>
      <c r="C44" s="105">
        <v>199</v>
      </c>
      <c r="D44" s="280">
        <v>7</v>
      </c>
      <c r="E44" s="280"/>
      <c r="F44" s="280">
        <v>32</v>
      </c>
      <c r="G44" s="280"/>
      <c r="H44" s="280">
        <v>30</v>
      </c>
      <c r="I44" s="280"/>
      <c r="J44" s="280">
        <v>95</v>
      </c>
      <c r="K44" s="280"/>
    </row>
    <row r="45" spans="1:11" s="106" customFormat="1" ht="14.25" customHeight="1">
      <c r="A45" s="105">
        <v>12</v>
      </c>
      <c r="B45" s="99">
        <v>4077</v>
      </c>
      <c r="C45" s="105">
        <v>229</v>
      </c>
      <c r="D45" s="280">
        <v>5</v>
      </c>
      <c r="E45" s="280"/>
      <c r="F45" s="280">
        <v>55</v>
      </c>
      <c r="G45" s="280"/>
      <c r="H45" s="280">
        <v>38</v>
      </c>
      <c r="I45" s="280"/>
      <c r="J45" s="280">
        <v>62</v>
      </c>
      <c r="K45" s="280"/>
    </row>
    <row r="46" spans="1:11" s="106" customFormat="1" ht="14.25" customHeight="1">
      <c r="A46" s="105">
        <v>15</v>
      </c>
      <c r="B46" s="99">
        <v>5905</v>
      </c>
      <c r="C46" s="105">
        <v>307</v>
      </c>
      <c r="D46" s="280">
        <v>8</v>
      </c>
      <c r="E46" s="280"/>
      <c r="F46" s="280">
        <v>58</v>
      </c>
      <c r="G46" s="280"/>
      <c r="H46" s="280">
        <v>53</v>
      </c>
      <c r="I46" s="280"/>
      <c r="J46" s="280">
        <v>66</v>
      </c>
      <c r="K46" s="280"/>
    </row>
    <row r="47" spans="1:11" s="106" customFormat="1" ht="14.25" customHeight="1">
      <c r="A47" s="105">
        <v>16</v>
      </c>
      <c r="B47" s="99">
        <v>6383</v>
      </c>
      <c r="C47" s="105">
        <v>232</v>
      </c>
      <c r="D47" s="280">
        <v>8</v>
      </c>
      <c r="E47" s="280"/>
      <c r="F47" s="280">
        <v>50</v>
      </c>
      <c r="G47" s="280"/>
      <c r="H47" s="280">
        <v>37</v>
      </c>
      <c r="I47" s="280"/>
      <c r="J47" s="280">
        <v>40</v>
      </c>
      <c r="K47" s="280"/>
    </row>
    <row r="48" spans="1:11" s="106" customFormat="1" ht="14.25" customHeight="1">
      <c r="A48" s="105">
        <v>17</v>
      </c>
      <c r="B48" s="99">
        <v>8471</v>
      </c>
      <c r="C48" s="105">
        <v>419</v>
      </c>
      <c r="D48" s="280">
        <v>19</v>
      </c>
      <c r="E48" s="280"/>
      <c r="F48" s="281">
        <v>101</v>
      </c>
      <c r="G48" s="281"/>
      <c r="H48" s="281">
        <v>71</v>
      </c>
      <c r="I48" s="281"/>
      <c r="J48" s="280">
        <v>83</v>
      </c>
      <c r="K48" s="280"/>
    </row>
    <row r="49" spans="1:11" s="106" customFormat="1" ht="14.25" customHeight="1">
      <c r="A49" s="104">
        <v>18</v>
      </c>
      <c r="B49" s="108">
        <v>8112</v>
      </c>
      <c r="C49" s="107">
        <v>424</v>
      </c>
      <c r="D49" s="281">
        <v>21</v>
      </c>
      <c r="E49" s="281"/>
      <c r="F49" s="281">
        <v>110</v>
      </c>
      <c r="G49" s="281"/>
      <c r="H49" s="281">
        <v>56</v>
      </c>
      <c r="I49" s="281"/>
      <c r="J49" s="281">
        <v>56</v>
      </c>
      <c r="K49" s="281"/>
    </row>
    <row r="50" spans="1:11" s="106" customFormat="1" ht="14.25" customHeight="1">
      <c r="A50" s="123">
        <v>19</v>
      </c>
      <c r="B50" s="109">
        <v>8644</v>
      </c>
      <c r="C50" s="102">
        <v>360</v>
      </c>
      <c r="D50" s="284">
        <v>11</v>
      </c>
      <c r="E50" s="284"/>
      <c r="F50" s="284">
        <v>92</v>
      </c>
      <c r="G50" s="284"/>
      <c r="H50" s="284">
        <v>43</v>
      </c>
      <c r="I50" s="284"/>
      <c r="J50" s="284">
        <v>56</v>
      </c>
      <c r="K50" s="284"/>
    </row>
    <row r="51" spans="1:11" ht="15" customHeight="1">
      <c r="A51" s="71" t="s">
        <v>218</v>
      </c>
      <c r="I51" s="289" t="s">
        <v>99</v>
      </c>
      <c r="J51" s="289"/>
      <c r="K51" s="289"/>
    </row>
  </sheetData>
  <sheetProtection/>
  <mergeCells count="148">
    <mergeCell ref="J47:K47"/>
    <mergeCell ref="E9:F9"/>
    <mergeCell ref="G9:H9"/>
    <mergeCell ref="I9:J9"/>
    <mergeCell ref="D22:E22"/>
    <mergeCell ref="F22:G22"/>
    <mergeCell ref="H22:I22"/>
    <mergeCell ref="J22:K22"/>
    <mergeCell ref="D19:E19"/>
    <mergeCell ref="F19:G19"/>
    <mergeCell ref="D21:E21"/>
    <mergeCell ref="F21:G21"/>
    <mergeCell ref="H21:I21"/>
    <mergeCell ref="J21:K21"/>
    <mergeCell ref="I32:J32"/>
    <mergeCell ref="E32:F32"/>
    <mergeCell ref="E31:F31"/>
    <mergeCell ref="I30:J30"/>
    <mergeCell ref="D25:E25"/>
    <mergeCell ref="F25:G25"/>
    <mergeCell ref="G34:H34"/>
    <mergeCell ref="I34:J34"/>
    <mergeCell ref="E35:F35"/>
    <mergeCell ref="I35:J35"/>
    <mergeCell ref="A41:A42"/>
    <mergeCell ref="B41:B42"/>
    <mergeCell ref="C41:C42"/>
    <mergeCell ref="E34:F34"/>
    <mergeCell ref="E38:F38"/>
    <mergeCell ref="J42:K42"/>
    <mergeCell ref="E36:F36"/>
    <mergeCell ref="A40:K40"/>
    <mergeCell ref="D42:E42"/>
    <mergeCell ref="F42:G42"/>
    <mergeCell ref="H42:I42"/>
    <mergeCell ref="E33:F33"/>
    <mergeCell ref="E37:F37"/>
    <mergeCell ref="G38:H38"/>
    <mergeCell ref="I38:J38"/>
    <mergeCell ref="G35:H35"/>
    <mergeCell ref="A28:K28"/>
    <mergeCell ref="G33:H33"/>
    <mergeCell ref="I33:J33"/>
    <mergeCell ref="A29:A30"/>
    <mergeCell ref="B29:B30"/>
    <mergeCell ref="C29:C30"/>
    <mergeCell ref="G32:H32"/>
    <mergeCell ref="G31:H31"/>
    <mergeCell ref="I31:J31"/>
    <mergeCell ref="F20:G20"/>
    <mergeCell ref="H20:I20"/>
    <mergeCell ref="J20:K20"/>
    <mergeCell ref="E30:F30"/>
    <mergeCell ref="D23:E23"/>
    <mergeCell ref="D24:E24"/>
    <mergeCell ref="D29:K29"/>
    <mergeCell ref="G30:H30"/>
    <mergeCell ref="H25:I25"/>
    <mergeCell ref="D20:E20"/>
    <mergeCell ref="E11:F11"/>
    <mergeCell ref="G11:H11"/>
    <mergeCell ref="I11:J11"/>
    <mergeCell ref="J18:K18"/>
    <mergeCell ref="H19:I19"/>
    <mergeCell ref="H18:I18"/>
    <mergeCell ref="D18:E18"/>
    <mergeCell ref="F24:G24"/>
    <mergeCell ref="H24:I24"/>
    <mergeCell ref="J24:K24"/>
    <mergeCell ref="A16:A17"/>
    <mergeCell ref="B16:B17"/>
    <mergeCell ref="C16:C17"/>
    <mergeCell ref="D16:K16"/>
    <mergeCell ref="D17:E17"/>
    <mergeCell ref="F17:G17"/>
    <mergeCell ref="H17:I17"/>
    <mergeCell ref="E8:F8"/>
    <mergeCell ref="G8:H8"/>
    <mergeCell ref="I8:J8"/>
    <mergeCell ref="A15:K15"/>
    <mergeCell ref="E10:F10"/>
    <mergeCell ref="G10:H10"/>
    <mergeCell ref="I10:J10"/>
    <mergeCell ref="E13:F13"/>
    <mergeCell ref="G13:H13"/>
    <mergeCell ref="I13:J13"/>
    <mergeCell ref="E6:F6"/>
    <mergeCell ref="G6:H6"/>
    <mergeCell ref="I6:J6"/>
    <mergeCell ref="E7:F7"/>
    <mergeCell ref="G7:H7"/>
    <mergeCell ref="I7:J7"/>
    <mergeCell ref="A1:K1"/>
    <mergeCell ref="A3:K3"/>
    <mergeCell ref="A4:A5"/>
    <mergeCell ref="B4:B5"/>
    <mergeCell ref="C4:C5"/>
    <mergeCell ref="D4:K4"/>
    <mergeCell ref="E5:F5"/>
    <mergeCell ref="G5:H5"/>
    <mergeCell ref="I5:J5"/>
    <mergeCell ref="I51:K51"/>
    <mergeCell ref="D50:E50"/>
    <mergeCell ref="F50:G50"/>
    <mergeCell ref="H50:I50"/>
    <mergeCell ref="J50:K50"/>
    <mergeCell ref="F44:G44"/>
    <mergeCell ref="J48:K48"/>
    <mergeCell ref="D49:E49"/>
    <mergeCell ref="J49:K49"/>
    <mergeCell ref="F49:G49"/>
    <mergeCell ref="D44:E44"/>
    <mergeCell ref="H46:I46"/>
    <mergeCell ref="D45:E45"/>
    <mergeCell ref="F45:G45"/>
    <mergeCell ref="J44:K44"/>
    <mergeCell ref="J45:K45"/>
    <mergeCell ref="J46:K46"/>
    <mergeCell ref="J25:K25"/>
    <mergeCell ref="I36:J36"/>
    <mergeCell ref="J43:K43"/>
    <mergeCell ref="H44:I44"/>
    <mergeCell ref="G36:H36"/>
    <mergeCell ref="I37:J37"/>
    <mergeCell ref="D41:K41"/>
    <mergeCell ref="G37:H37"/>
    <mergeCell ref="F43:G43"/>
    <mergeCell ref="H43:I43"/>
    <mergeCell ref="H49:I49"/>
    <mergeCell ref="E12:F12"/>
    <mergeCell ref="G12:H12"/>
    <mergeCell ref="I12:J12"/>
    <mergeCell ref="F23:G23"/>
    <mergeCell ref="H23:I23"/>
    <mergeCell ref="J23:K23"/>
    <mergeCell ref="J19:K19"/>
    <mergeCell ref="J17:K17"/>
    <mergeCell ref="F18:G18"/>
    <mergeCell ref="D43:E43"/>
    <mergeCell ref="D48:E48"/>
    <mergeCell ref="F48:G48"/>
    <mergeCell ref="H48:I48"/>
    <mergeCell ref="H45:I45"/>
    <mergeCell ref="D46:E46"/>
    <mergeCell ref="F46:G46"/>
    <mergeCell ref="D47:E47"/>
    <mergeCell ref="F47:G47"/>
    <mergeCell ref="H47:I47"/>
  </mergeCells>
  <printOptions/>
  <pageMargins left="0.5905511811023623" right="0.42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selection activeCell="A1" sqref="A1:AC1"/>
    </sheetView>
  </sheetViews>
  <sheetFormatPr defaultColWidth="9.00390625" defaultRowHeight="13.5"/>
  <cols>
    <col min="1" max="1" width="4.25390625" style="124" customWidth="1"/>
    <col min="2" max="2" width="3.375" style="124" customWidth="1"/>
    <col min="3" max="3" width="5.125" style="124" customWidth="1"/>
    <col min="4" max="4" width="4.125" style="124" customWidth="1"/>
    <col min="5" max="5" width="1.4921875" style="124" customWidth="1"/>
    <col min="6" max="6" width="3.625" style="124" customWidth="1"/>
    <col min="7" max="7" width="2.00390625" style="124" customWidth="1"/>
    <col min="8" max="8" width="3.125" style="124" customWidth="1"/>
    <col min="9" max="9" width="2.50390625" style="124" customWidth="1"/>
    <col min="10" max="10" width="5.125" style="124" customWidth="1"/>
    <col min="11" max="11" width="2.00390625" style="124" customWidth="1"/>
    <col min="12" max="12" width="3.625" style="124" customWidth="1"/>
    <col min="13" max="13" width="5.125" style="124" customWidth="1"/>
    <col min="14" max="14" width="0.74609375" style="124" customWidth="1"/>
    <col min="15" max="15" width="4.625" style="124" customWidth="1"/>
    <col min="16" max="16" width="0.74609375" style="124" customWidth="1"/>
    <col min="17" max="17" width="4.125" style="124" customWidth="1"/>
    <col min="18" max="18" width="1.4921875" style="124" customWidth="1"/>
    <col min="19" max="19" width="5.125" style="124" customWidth="1"/>
    <col min="20" max="20" width="3.125" style="124" customWidth="1"/>
    <col min="21" max="21" width="2.375" style="124" customWidth="1"/>
    <col min="22" max="22" width="5.125" style="124" customWidth="1"/>
    <col min="23" max="23" width="1.875" style="124" customWidth="1"/>
    <col min="24" max="24" width="3.625" style="124" customWidth="1"/>
    <col min="25" max="25" width="1.25" style="124" customWidth="1"/>
    <col min="26" max="26" width="3.625" style="124" customWidth="1"/>
    <col min="27" max="27" width="1.25" style="124" customWidth="1"/>
    <col min="28" max="28" width="4.125" style="124" customWidth="1"/>
    <col min="29" max="29" width="4.375" style="124" customWidth="1"/>
    <col min="30" max="16384" width="9.00390625" style="124" customWidth="1"/>
  </cols>
  <sheetData>
    <row r="1" spans="1:29" ht="24">
      <c r="A1" s="309" t="s">
        <v>230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29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" s="25" customFormat="1" ht="12.75">
      <c r="A3" s="24" t="s">
        <v>1</v>
      </c>
      <c r="B3" s="24"/>
    </row>
    <row r="4" spans="1:29" ht="18" customHeight="1">
      <c r="A4" s="315" t="s">
        <v>115</v>
      </c>
      <c r="B4" s="316"/>
      <c r="C4" s="310" t="s">
        <v>10</v>
      </c>
      <c r="D4" s="311"/>
      <c r="E4" s="311"/>
      <c r="F4" s="311"/>
      <c r="G4" s="311"/>
      <c r="H4" s="313"/>
      <c r="I4" s="310" t="s">
        <v>11</v>
      </c>
      <c r="J4" s="311"/>
      <c r="K4" s="311"/>
      <c r="L4" s="312"/>
      <c r="M4" s="312"/>
      <c r="N4" s="313"/>
      <c r="O4" s="310" t="s">
        <v>12</v>
      </c>
      <c r="P4" s="311"/>
      <c r="Q4" s="312"/>
      <c r="R4" s="311"/>
      <c r="S4" s="311"/>
      <c r="T4" s="311"/>
      <c r="U4" s="312"/>
      <c r="V4" s="312"/>
      <c r="W4" s="313"/>
      <c r="X4" s="314" t="s">
        <v>13</v>
      </c>
      <c r="Y4" s="312"/>
      <c r="Z4" s="312"/>
      <c r="AA4" s="312"/>
      <c r="AB4" s="312"/>
      <c r="AC4" s="312"/>
    </row>
    <row r="5" spans="1:29" ht="18" customHeight="1">
      <c r="A5" s="317"/>
      <c r="B5" s="318"/>
      <c r="C5" s="319" t="s">
        <v>14</v>
      </c>
      <c r="D5" s="320"/>
      <c r="E5" s="319" t="s">
        <v>15</v>
      </c>
      <c r="F5" s="321"/>
      <c r="G5" s="301"/>
      <c r="H5" s="320"/>
      <c r="I5" s="319" t="s">
        <v>14</v>
      </c>
      <c r="J5" s="321"/>
      <c r="K5" s="322"/>
      <c r="L5" s="319" t="s">
        <v>15</v>
      </c>
      <c r="M5" s="301"/>
      <c r="N5" s="323"/>
      <c r="O5" s="319" t="s">
        <v>14</v>
      </c>
      <c r="P5" s="321"/>
      <c r="Q5" s="323"/>
      <c r="R5" s="319" t="s">
        <v>16</v>
      </c>
      <c r="S5" s="301"/>
      <c r="T5" s="323"/>
      <c r="U5" s="319" t="s">
        <v>17</v>
      </c>
      <c r="V5" s="321"/>
      <c r="W5" s="320"/>
      <c r="X5" s="319" t="s">
        <v>16</v>
      </c>
      <c r="Y5" s="321"/>
      <c r="Z5" s="301"/>
      <c r="AA5" s="323"/>
      <c r="AB5" s="319" t="s">
        <v>17</v>
      </c>
      <c r="AC5" s="321"/>
    </row>
    <row r="6" spans="1:29" ht="18" customHeight="1">
      <c r="A6" s="125" t="s">
        <v>116</v>
      </c>
      <c r="B6" s="125">
        <v>2</v>
      </c>
      <c r="C6" s="326">
        <v>4285</v>
      </c>
      <c r="D6" s="301"/>
      <c r="E6" s="299">
        <v>4181</v>
      </c>
      <c r="F6" s="299"/>
      <c r="G6" s="301"/>
      <c r="H6" s="301"/>
      <c r="I6" s="299">
        <v>1567</v>
      </c>
      <c r="J6" s="300"/>
      <c r="K6" s="300"/>
      <c r="L6" s="299">
        <v>1526</v>
      </c>
      <c r="M6" s="299"/>
      <c r="N6" s="299"/>
      <c r="O6" s="299">
        <v>36368</v>
      </c>
      <c r="P6" s="299"/>
      <c r="Q6" s="301"/>
      <c r="R6" s="299">
        <v>9010</v>
      </c>
      <c r="S6" s="301"/>
      <c r="T6" s="301"/>
      <c r="U6" s="299">
        <v>199</v>
      </c>
      <c r="V6" s="299"/>
      <c r="W6" s="299"/>
      <c r="X6" s="306">
        <v>408</v>
      </c>
      <c r="Y6" s="306"/>
      <c r="Z6" s="307"/>
      <c r="AA6" s="307"/>
      <c r="AB6" s="306">
        <v>2</v>
      </c>
      <c r="AC6" s="306"/>
    </row>
    <row r="7" spans="1:29" ht="18" customHeight="1">
      <c r="A7" s="125"/>
      <c r="B7" s="125">
        <v>7</v>
      </c>
      <c r="C7" s="324">
        <v>3797</v>
      </c>
      <c r="D7" s="305"/>
      <c r="E7" s="304">
        <v>3535</v>
      </c>
      <c r="F7" s="304"/>
      <c r="G7" s="305"/>
      <c r="H7" s="305"/>
      <c r="I7" s="304">
        <v>2363</v>
      </c>
      <c r="J7" s="303"/>
      <c r="K7" s="303"/>
      <c r="L7" s="304">
        <v>2337</v>
      </c>
      <c r="M7" s="304"/>
      <c r="N7" s="304"/>
      <c r="O7" s="304">
        <v>34428</v>
      </c>
      <c r="P7" s="304"/>
      <c r="Q7" s="305"/>
      <c r="R7" s="304">
        <v>9211</v>
      </c>
      <c r="S7" s="305"/>
      <c r="T7" s="305"/>
      <c r="U7" s="304">
        <v>638</v>
      </c>
      <c r="V7" s="304"/>
      <c r="W7" s="304"/>
      <c r="X7" s="302">
        <v>355</v>
      </c>
      <c r="Y7" s="302"/>
      <c r="Z7" s="308"/>
      <c r="AA7" s="302"/>
      <c r="AB7" s="302" t="s">
        <v>18</v>
      </c>
      <c r="AC7" s="302"/>
    </row>
    <row r="8" spans="1:29" s="127" customFormat="1" ht="18" customHeight="1">
      <c r="A8" s="87"/>
      <c r="B8" s="87">
        <v>12</v>
      </c>
      <c r="C8" s="324">
        <v>3990</v>
      </c>
      <c r="D8" s="304"/>
      <c r="E8" s="304">
        <v>3830</v>
      </c>
      <c r="F8" s="304"/>
      <c r="G8" s="304"/>
      <c r="H8" s="304"/>
      <c r="I8" s="304">
        <v>2244</v>
      </c>
      <c r="J8" s="304"/>
      <c r="K8" s="304"/>
      <c r="L8" s="304">
        <v>2236</v>
      </c>
      <c r="M8" s="304"/>
      <c r="N8" s="304"/>
      <c r="O8" s="304">
        <v>37856</v>
      </c>
      <c r="P8" s="304"/>
      <c r="Q8" s="304"/>
      <c r="R8" s="304">
        <v>8357</v>
      </c>
      <c r="S8" s="304"/>
      <c r="T8" s="304"/>
      <c r="U8" s="304">
        <v>132</v>
      </c>
      <c r="V8" s="304"/>
      <c r="W8" s="304"/>
      <c r="X8" s="302">
        <v>415</v>
      </c>
      <c r="Y8" s="302"/>
      <c r="Z8" s="302"/>
      <c r="AA8" s="302"/>
      <c r="AB8" s="302">
        <v>1</v>
      </c>
      <c r="AC8" s="302"/>
    </row>
    <row r="9" spans="1:29" s="127" customFormat="1" ht="18" customHeight="1">
      <c r="A9" s="87"/>
      <c r="B9" s="87">
        <v>15</v>
      </c>
      <c r="C9" s="324">
        <v>1399</v>
      </c>
      <c r="D9" s="305"/>
      <c r="E9" s="304">
        <v>1266</v>
      </c>
      <c r="F9" s="304"/>
      <c r="G9" s="305"/>
      <c r="H9" s="304"/>
      <c r="I9" s="304">
        <v>1233</v>
      </c>
      <c r="J9" s="303"/>
      <c r="K9" s="303"/>
      <c r="L9" s="304">
        <v>1233</v>
      </c>
      <c r="M9" s="304"/>
      <c r="N9" s="304"/>
      <c r="O9" s="304">
        <v>41012</v>
      </c>
      <c r="P9" s="304"/>
      <c r="Q9" s="305"/>
      <c r="R9" s="304">
        <v>9566</v>
      </c>
      <c r="S9" s="305"/>
      <c r="T9" s="305"/>
      <c r="U9" s="304">
        <v>186</v>
      </c>
      <c r="V9" s="304"/>
      <c r="W9" s="304"/>
      <c r="X9" s="302" t="s">
        <v>92</v>
      </c>
      <c r="Y9" s="302"/>
      <c r="Z9" s="302"/>
      <c r="AA9" s="302"/>
      <c r="AB9" s="302" t="s">
        <v>92</v>
      </c>
      <c r="AC9" s="302"/>
    </row>
    <row r="10" spans="1:29" s="127" customFormat="1" ht="18" customHeight="1">
      <c r="A10" s="87"/>
      <c r="B10" s="87">
        <v>16</v>
      </c>
      <c r="C10" s="325">
        <v>1412</v>
      </c>
      <c r="D10" s="305"/>
      <c r="E10" s="302">
        <v>1397</v>
      </c>
      <c r="F10" s="302"/>
      <c r="G10" s="305"/>
      <c r="H10" s="302"/>
      <c r="I10" s="302">
        <v>1350</v>
      </c>
      <c r="J10" s="303"/>
      <c r="K10" s="303"/>
      <c r="L10" s="302">
        <v>1350</v>
      </c>
      <c r="M10" s="302"/>
      <c r="N10" s="302"/>
      <c r="O10" s="302">
        <v>53147</v>
      </c>
      <c r="P10" s="302"/>
      <c r="Q10" s="305"/>
      <c r="R10" s="302">
        <v>10042</v>
      </c>
      <c r="S10" s="305"/>
      <c r="T10" s="305"/>
      <c r="U10" s="302">
        <v>177</v>
      </c>
      <c r="V10" s="302"/>
      <c r="W10" s="302"/>
      <c r="X10" s="302" t="s">
        <v>92</v>
      </c>
      <c r="Y10" s="302"/>
      <c r="Z10" s="302"/>
      <c r="AA10" s="302"/>
      <c r="AB10" s="302" t="s">
        <v>92</v>
      </c>
      <c r="AC10" s="302"/>
    </row>
    <row r="11" spans="1:29" s="127" customFormat="1" ht="18" customHeight="1">
      <c r="A11" s="302">
        <v>17</v>
      </c>
      <c r="B11" s="347"/>
      <c r="C11" s="302" t="s">
        <v>92</v>
      </c>
      <c r="D11" s="302"/>
      <c r="E11" s="302" t="s">
        <v>92</v>
      </c>
      <c r="F11" s="302"/>
      <c r="G11" s="302"/>
      <c r="H11" s="302"/>
      <c r="I11" s="302">
        <v>1361</v>
      </c>
      <c r="J11" s="303"/>
      <c r="K11" s="303"/>
      <c r="L11" s="302">
        <v>1289</v>
      </c>
      <c r="M11" s="302"/>
      <c r="N11" s="302"/>
      <c r="O11" s="302">
        <v>59799</v>
      </c>
      <c r="P11" s="302"/>
      <c r="Q11" s="305"/>
      <c r="R11" s="302">
        <v>14187</v>
      </c>
      <c r="S11" s="305"/>
      <c r="T11" s="305"/>
      <c r="U11" s="302">
        <v>238</v>
      </c>
      <c r="V11" s="302"/>
      <c r="W11" s="302"/>
      <c r="X11" s="302">
        <v>112</v>
      </c>
      <c r="Y11" s="302"/>
      <c r="Z11" s="302"/>
      <c r="AA11" s="302"/>
      <c r="AB11" s="302" t="s">
        <v>92</v>
      </c>
      <c r="AC11" s="302"/>
    </row>
    <row r="12" spans="1:29" s="127" customFormat="1" ht="18" customHeight="1">
      <c r="A12" s="302">
        <v>18</v>
      </c>
      <c r="B12" s="347"/>
      <c r="C12" s="302" t="s">
        <v>92</v>
      </c>
      <c r="D12" s="302"/>
      <c r="E12" s="302" t="s">
        <v>92</v>
      </c>
      <c r="F12" s="302"/>
      <c r="G12" s="302"/>
      <c r="H12" s="302"/>
      <c r="I12" s="302">
        <v>1316</v>
      </c>
      <c r="J12" s="303"/>
      <c r="K12" s="303"/>
      <c r="L12" s="302">
        <v>1244</v>
      </c>
      <c r="M12" s="302"/>
      <c r="N12" s="302"/>
      <c r="O12" s="302">
        <v>41454</v>
      </c>
      <c r="P12" s="302"/>
      <c r="Q12" s="305"/>
      <c r="R12" s="302">
        <v>11121</v>
      </c>
      <c r="S12" s="305"/>
      <c r="T12" s="305"/>
      <c r="U12" s="302">
        <v>257</v>
      </c>
      <c r="V12" s="302"/>
      <c r="W12" s="302"/>
      <c r="X12" s="302" t="s">
        <v>92</v>
      </c>
      <c r="Y12" s="302"/>
      <c r="Z12" s="305"/>
      <c r="AA12" s="305"/>
      <c r="AB12" s="302" t="s">
        <v>92</v>
      </c>
      <c r="AC12" s="302"/>
    </row>
    <row r="13" spans="1:29" s="127" customFormat="1" ht="18" customHeight="1">
      <c r="A13" s="348">
        <v>19</v>
      </c>
      <c r="B13" s="349"/>
      <c r="C13" s="302" t="s">
        <v>92</v>
      </c>
      <c r="D13" s="302"/>
      <c r="E13" s="302" t="s">
        <v>92</v>
      </c>
      <c r="F13" s="302"/>
      <c r="G13" s="302"/>
      <c r="H13" s="302"/>
      <c r="I13" s="302">
        <v>1448</v>
      </c>
      <c r="J13" s="303"/>
      <c r="K13" s="303"/>
      <c r="L13" s="302">
        <v>1385</v>
      </c>
      <c r="M13" s="302"/>
      <c r="N13" s="302"/>
      <c r="O13" s="302">
        <v>41898</v>
      </c>
      <c r="P13" s="302"/>
      <c r="Q13" s="305"/>
      <c r="R13" s="302">
        <v>11289</v>
      </c>
      <c r="S13" s="305"/>
      <c r="T13" s="305"/>
      <c r="U13" s="302">
        <v>202</v>
      </c>
      <c r="V13" s="302"/>
      <c r="W13" s="302"/>
      <c r="X13" s="302" t="s">
        <v>92</v>
      </c>
      <c r="Y13" s="302"/>
      <c r="Z13" s="305"/>
      <c r="AA13" s="305"/>
      <c r="AB13" s="302" t="s">
        <v>92</v>
      </c>
      <c r="AC13" s="302"/>
    </row>
    <row r="14" spans="1:29" ht="13.5">
      <c r="A14" s="70" t="s">
        <v>117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6"/>
      <c r="P14" s="126"/>
      <c r="Q14" s="126"/>
      <c r="R14" s="126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6" t="s">
        <v>99</v>
      </c>
    </row>
    <row r="15" spans="1:29" ht="12.75" customHeight="1">
      <c r="A15" s="70" t="s">
        <v>251</v>
      </c>
      <c r="O15" s="88"/>
      <c r="P15" s="88"/>
      <c r="Q15" s="88"/>
      <c r="R15" s="88"/>
      <c r="AC15" s="88"/>
    </row>
    <row r="16" spans="1:29" ht="12.75" customHeight="1">
      <c r="A16" s="73" t="s">
        <v>220</v>
      </c>
      <c r="O16" s="88"/>
      <c r="P16" s="88"/>
      <c r="Q16" s="88"/>
      <c r="R16" s="88"/>
      <c r="AC16" s="88"/>
    </row>
    <row r="17" spans="1:29" ht="12.75" customHeight="1">
      <c r="A17" s="73" t="s">
        <v>252</v>
      </c>
      <c r="O17" s="88"/>
      <c r="P17" s="88"/>
      <c r="Q17" s="88"/>
      <c r="R17" s="88"/>
      <c r="AC17" s="88"/>
    </row>
    <row r="18" spans="1:29" ht="36" customHeight="1">
      <c r="A18" s="32"/>
      <c r="O18" s="88"/>
      <c r="P18" s="88"/>
      <c r="Q18" s="88"/>
      <c r="R18" s="88"/>
      <c r="AC18" s="88"/>
    </row>
    <row r="19" spans="1:29" s="94" customFormat="1" ht="24">
      <c r="A19" s="290" t="s">
        <v>253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</row>
    <row r="20" spans="1:29" s="94" customFormat="1" ht="7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="94" customFormat="1" ht="13.5">
      <c r="A21" s="23" t="s">
        <v>1</v>
      </c>
    </row>
    <row r="22" spans="1:29" s="94" customFormat="1" ht="18" customHeight="1">
      <c r="A22" s="350" t="s">
        <v>254</v>
      </c>
      <c r="B22" s="351"/>
      <c r="C22" s="352"/>
      <c r="D22" s="353"/>
      <c r="E22" s="357" t="s">
        <v>255</v>
      </c>
      <c r="F22" s="358"/>
      <c r="G22" s="358"/>
      <c r="H22" s="358"/>
      <c r="I22" s="358"/>
      <c r="J22" s="358"/>
      <c r="K22" s="359"/>
      <c r="L22" s="365" t="s">
        <v>96</v>
      </c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</row>
    <row r="23" spans="1:29" s="94" customFormat="1" ht="18.75" customHeight="1">
      <c r="A23" s="354"/>
      <c r="B23" s="354"/>
      <c r="C23" s="355"/>
      <c r="D23" s="356"/>
      <c r="E23" s="360"/>
      <c r="F23" s="343"/>
      <c r="G23" s="343"/>
      <c r="H23" s="343"/>
      <c r="I23" s="343"/>
      <c r="J23" s="343"/>
      <c r="K23" s="344"/>
      <c r="L23" s="345" t="s">
        <v>256</v>
      </c>
      <c r="M23" s="346"/>
      <c r="N23" s="346"/>
      <c r="O23" s="346"/>
      <c r="P23" s="346"/>
      <c r="Q23" s="346"/>
      <c r="R23" s="342" t="s">
        <v>97</v>
      </c>
      <c r="S23" s="343"/>
      <c r="T23" s="343"/>
      <c r="U23" s="343"/>
      <c r="V23" s="343"/>
      <c r="W23" s="344"/>
      <c r="X23" s="363" t="s">
        <v>98</v>
      </c>
      <c r="Y23" s="364"/>
      <c r="Z23" s="364"/>
      <c r="AA23" s="364"/>
      <c r="AB23" s="364"/>
      <c r="AC23" s="364"/>
    </row>
    <row r="24" spans="1:29" s="94" customFormat="1" ht="17.25" customHeight="1">
      <c r="A24" s="367" t="s">
        <v>45</v>
      </c>
      <c r="B24" s="368"/>
      <c r="C24" s="368"/>
      <c r="D24" s="131">
        <v>2</v>
      </c>
      <c r="E24" s="369">
        <v>1110</v>
      </c>
      <c r="F24" s="362"/>
      <c r="G24" s="362"/>
      <c r="H24" s="362"/>
      <c r="I24" s="362"/>
      <c r="J24" s="362"/>
      <c r="K24" s="362"/>
      <c r="L24" s="361">
        <v>234</v>
      </c>
      <c r="M24" s="362"/>
      <c r="N24" s="362"/>
      <c r="O24" s="362"/>
      <c r="P24" s="362"/>
      <c r="Q24" s="362"/>
      <c r="R24" s="361">
        <v>828</v>
      </c>
      <c r="S24" s="362"/>
      <c r="T24" s="362"/>
      <c r="U24" s="362"/>
      <c r="V24" s="362"/>
      <c r="W24" s="362"/>
      <c r="X24" s="327">
        <v>168</v>
      </c>
      <c r="Y24" s="328"/>
      <c r="Z24" s="328"/>
      <c r="AA24" s="328"/>
      <c r="AB24" s="328"/>
      <c r="AC24" s="328"/>
    </row>
    <row r="25" spans="1:29" s="94" customFormat="1" ht="17.25" customHeight="1">
      <c r="A25" s="90"/>
      <c r="B25" s="13"/>
      <c r="C25" s="13"/>
      <c r="D25" s="114">
        <v>7</v>
      </c>
      <c r="E25" s="370">
        <v>1167</v>
      </c>
      <c r="F25" s="329"/>
      <c r="G25" s="329"/>
      <c r="H25" s="329"/>
      <c r="I25" s="329"/>
      <c r="J25" s="329"/>
      <c r="K25" s="329"/>
      <c r="L25" s="327">
        <v>280</v>
      </c>
      <c r="M25" s="329"/>
      <c r="N25" s="329"/>
      <c r="O25" s="329"/>
      <c r="P25" s="329"/>
      <c r="Q25" s="329"/>
      <c r="R25" s="327">
        <v>936</v>
      </c>
      <c r="S25" s="329"/>
      <c r="T25" s="329"/>
      <c r="U25" s="329"/>
      <c r="V25" s="329"/>
      <c r="W25" s="329"/>
      <c r="X25" s="327">
        <v>194</v>
      </c>
      <c r="Y25" s="329"/>
      <c r="Z25" s="329"/>
      <c r="AA25" s="329"/>
      <c r="AB25" s="329"/>
      <c r="AC25" s="329"/>
    </row>
    <row r="26" spans="1:29" s="95" customFormat="1" ht="17.25" customHeight="1">
      <c r="A26" s="90"/>
      <c r="B26" s="13"/>
      <c r="C26" s="13"/>
      <c r="D26" s="114">
        <v>12</v>
      </c>
      <c r="E26" s="370">
        <v>1226</v>
      </c>
      <c r="F26" s="327"/>
      <c r="G26" s="327"/>
      <c r="H26" s="327"/>
      <c r="I26" s="327"/>
      <c r="J26" s="327"/>
      <c r="K26" s="327"/>
      <c r="L26" s="327">
        <v>270</v>
      </c>
      <c r="M26" s="327"/>
      <c r="N26" s="327"/>
      <c r="O26" s="327"/>
      <c r="P26" s="327"/>
      <c r="Q26" s="327"/>
      <c r="R26" s="327">
        <v>973</v>
      </c>
      <c r="S26" s="327"/>
      <c r="T26" s="327"/>
      <c r="U26" s="327"/>
      <c r="V26" s="327"/>
      <c r="W26" s="327"/>
      <c r="X26" s="327">
        <v>200</v>
      </c>
      <c r="Y26" s="327"/>
      <c r="Z26" s="327"/>
      <c r="AA26" s="327"/>
      <c r="AB26" s="327"/>
      <c r="AC26" s="327"/>
    </row>
    <row r="27" spans="1:29" s="95" customFormat="1" ht="17.25" customHeight="1">
      <c r="A27" s="90"/>
      <c r="B27" s="13"/>
      <c r="C27" s="13"/>
      <c r="D27" s="114">
        <v>15</v>
      </c>
      <c r="E27" s="370">
        <v>1213</v>
      </c>
      <c r="F27" s="328"/>
      <c r="G27" s="328"/>
      <c r="H27" s="328"/>
      <c r="I27" s="328"/>
      <c r="J27" s="328"/>
      <c r="K27" s="328"/>
      <c r="L27" s="327">
        <v>277</v>
      </c>
      <c r="M27" s="328"/>
      <c r="N27" s="328"/>
      <c r="O27" s="328"/>
      <c r="P27" s="328"/>
      <c r="Q27" s="328"/>
      <c r="R27" s="327">
        <v>956</v>
      </c>
      <c r="S27" s="328"/>
      <c r="T27" s="328"/>
      <c r="U27" s="328"/>
      <c r="V27" s="328"/>
      <c r="W27" s="328"/>
      <c r="X27" s="327">
        <v>182</v>
      </c>
      <c r="Y27" s="328"/>
      <c r="Z27" s="328"/>
      <c r="AA27" s="328"/>
      <c r="AB27" s="328"/>
      <c r="AC27" s="328"/>
    </row>
    <row r="28" spans="1:29" s="95" customFormat="1" ht="17.25" customHeight="1">
      <c r="A28" s="90"/>
      <c r="B28" s="13"/>
      <c r="C28" s="13"/>
      <c r="D28" s="114">
        <v>16</v>
      </c>
      <c r="E28" s="370">
        <v>1173</v>
      </c>
      <c r="F28" s="328"/>
      <c r="G28" s="328"/>
      <c r="H28" s="328"/>
      <c r="I28" s="328"/>
      <c r="J28" s="328"/>
      <c r="K28" s="328"/>
      <c r="L28" s="327">
        <v>250</v>
      </c>
      <c r="M28" s="328"/>
      <c r="N28" s="328"/>
      <c r="O28" s="328"/>
      <c r="P28" s="328"/>
      <c r="Q28" s="328"/>
      <c r="R28" s="327">
        <v>885</v>
      </c>
      <c r="S28" s="328"/>
      <c r="T28" s="328"/>
      <c r="U28" s="328"/>
      <c r="V28" s="328"/>
      <c r="W28" s="328"/>
      <c r="X28" s="327">
        <v>179</v>
      </c>
      <c r="Y28" s="328"/>
      <c r="Z28" s="328"/>
      <c r="AA28" s="328"/>
      <c r="AB28" s="328"/>
      <c r="AC28" s="328"/>
    </row>
    <row r="29" spans="1:29" s="95" customFormat="1" ht="17.25" customHeight="1">
      <c r="A29" s="90"/>
      <c r="B29" s="13"/>
      <c r="C29" s="13"/>
      <c r="D29" s="114">
        <v>17</v>
      </c>
      <c r="E29" s="370">
        <v>1389</v>
      </c>
      <c r="F29" s="328"/>
      <c r="G29" s="328"/>
      <c r="H29" s="328"/>
      <c r="I29" s="328"/>
      <c r="J29" s="328"/>
      <c r="K29" s="328"/>
      <c r="L29" s="327">
        <v>304</v>
      </c>
      <c r="M29" s="328"/>
      <c r="N29" s="328"/>
      <c r="O29" s="328"/>
      <c r="P29" s="328"/>
      <c r="Q29" s="328"/>
      <c r="R29" s="327">
        <v>992</v>
      </c>
      <c r="S29" s="328"/>
      <c r="T29" s="328"/>
      <c r="U29" s="328"/>
      <c r="V29" s="328"/>
      <c r="W29" s="328"/>
      <c r="X29" s="327">
        <v>184</v>
      </c>
      <c r="Y29" s="328"/>
      <c r="Z29" s="328"/>
      <c r="AA29" s="328"/>
      <c r="AB29" s="328"/>
      <c r="AC29" s="328"/>
    </row>
    <row r="30" spans="1:29" s="95" customFormat="1" ht="17.25" customHeight="1">
      <c r="A30" s="112"/>
      <c r="B30" s="112"/>
      <c r="C30" s="112"/>
      <c r="D30" s="114">
        <v>18</v>
      </c>
      <c r="E30" s="370">
        <v>1464</v>
      </c>
      <c r="F30" s="328"/>
      <c r="G30" s="328"/>
      <c r="H30" s="328"/>
      <c r="I30" s="328"/>
      <c r="J30" s="328"/>
      <c r="K30" s="328"/>
      <c r="L30" s="327">
        <v>275</v>
      </c>
      <c r="M30" s="328"/>
      <c r="N30" s="328"/>
      <c r="O30" s="328"/>
      <c r="P30" s="328"/>
      <c r="Q30" s="328"/>
      <c r="R30" s="327">
        <v>952</v>
      </c>
      <c r="S30" s="328"/>
      <c r="T30" s="328"/>
      <c r="U30" s="328"/>
      <c r="V30" s="328"/>
      <c r="W30" s="328"/>
      <c r="X30" s="327">
        <v>195</v>
      </c>
      <c r="Y30" s="328"/>
      <c r="Z30" s="328"/>
      <c r="AA30" s="328"/>
      <c r="AB30" s="328"/>
      <c r="AC30" s="328"/>
    </row>
    <row r="31" spans="1:29" s="95" customFormat="1" ht="17.25" customHeight="1">
      <c r="A31" s="38"/>
      <c r="B31" s="38"/>
      <c r="C31" s="38"/>
      <c r="D31" s="132">
        <v>19</v>
      </c>
      <c r="E31" s="371">
        <v>1423</v>
      </c>
      <c r="F31" s="334"/>
      <c r="G31" s="334"/>
      <c r="H31" s="334"/>
      <c r="I31" s="334"/>
      <c r="J31" s="334"/>
      <c r="K31" s="334"/>
      <c r="L31" s="333">
        <v>270</v>
      </c>
      <c r="M31" s="334"/>
      <c r="N31" s="334"/>
      <c r="O31" s="334"/>
      <c r="P31" s="334"/>
      <c r="Q31" s="334"/>
      <c r="R31" s="333">
        <v>897</v>
      </c>
      <c r="S31" s="334"/>
      <c r="T31" s="334"/>
      <c r="U31" s="334"/>
      <c r="V31" s="334"/>
      <c r="W31" s="334"/>
      <c r="X31" s="333">
        <v>168</v>
      </c>
      <c r="Y31" s="334"/>
      <c r="Z31" s="334"/>
      <c r="AA31" s="334"/>
      <c r="AB31" s="334"/>
      <c r="AC31" s="334"/>
    </row>
    <row r="32" spans="1:29" s="94" customFormat="1" ht="13.5">
      <c r="A32" s="71" t="s">
        <v>217</v>
      </c>
      <c r="C32" s="133"/>
      <c r="D32" s="133"/>
      <c r="E32" s="133"/>
      <c r="F32" s="133"/>
      <c r="G32" s="133"/>
      <c r="H32" s="133"/>
      <c r="I32" s="133"/>
      <c r="V32" s="134"/>
      <c r="W32" s="134"/>
      <c r="X32" s="97"/>
      <c r="Y32" s="97"/>
      <c r="Z32" s="97"/>
      <c r="AC32" s="134" t="s">
        <v>99</v>
      </c>
    </row>
    <row r="33" spans="15:29" ht="36" customHeight="1">
      <c r="O33" s="88"/>
      <c r="P33" s="88"/>
      <c r="Q33" s="88"/>
      <c r="R33" s="88"/>
      <c r="AC33" s="88"/>
    </row>
    <row r="34" spans="1:29" s="135" customFormat="1" ht="23.25" customHeight="1">
      <c r="A34" s="309" t="s">
        <v>236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</row>
    <row r="35" spans="1:29" s="135" customFormat="1" ht="7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8" ht="13.5">
      <c r="A36" s="24" t="s">
        <v>1</v>
      </c>
      <c r="B36" s="136"/>
      <c r="C36" s="136"/>
      <c r="D36" s="136"/>
      <c r="E36" s="136"/>
      <c r="F36" s="136"/>
      <c r="G36" s="136"/>
      <c r="H36" s="136"/>
    </row>
    <row r="37" spans="1:29" ht="18" customHeight="1">
      <c r="A37" s="313" t="s">
        <v>257</v>
      </c>
      <c r="B37" s="330"/>
      <c r="C37" s="375" t="s">
        <v>258</v>
      </c>
      <c r="D37" s="375"/>
      <c r="E37" s="375"/>
      <c r="F37" s="375"/>
      <c r="G37" s="330" t="s">
        <v>259</v>
      </c>
      <c r="H37" s="330"/>
      <c r="I37" s="330"/>
      <c r="J37" s="330"/>
      <c r="K37" s="330"/>
      <c r="L37" s="330" t="s">
        <v>260</v>
      </c>
      <c r="M37" s="330"/>
      <c r="N37" s="330"/>
      <c r="O37" s="330"/>
      <c r="P37" s="330">
        <v>3</v>
      </c>
      <c r="Q37" s="330"/>
      <c r="R37" s="330"/>
      <c r="S37" s="330"/>
      <c r="T37" s="330"/>
      <c r="U37" s="330" t="s">
        <v>261</v>
      </c>
      <c r="V37" s="330"/>
      <c r="W37" s="330"/>
      <c r="X37" s="330"/>
      <c r="Y37" s="330"/>
      <c r="Z37" s="330" t="s">
        <v>262</v>
      </c>
      <c r="AA37" s="330"/>
      <c r="AB37" s="330"/>
      <c r="AC37" s="314"/>
    </row>
    <row r="38" spans="1:29" ht="16.5" customHeight="1">
      <c r="A38" s="137" t="s">
        <v>93</v>
      </c>
      <c r="B38" s="26" t="s">
        <v>263</v>
      </c>
      <c r="C38" s="374" t="s">
        <v>337</v>
      </c>
      <c r="D38" s="336"/>
      <c r="E38" s="336"/>
      <c r="F38" s="336"/>
      <c r="G38" s="336" t="s">
        <v>345</v>
      </c>
      <c r="H38" s="336"/>
      <c r="I38" s="336"/>
      <c r="J38" s="336"/>
      <c r="K38" s="336"/>
      <c r="L38" s="336" t="s">
        <v>347</v>
      </c>
      <c r="M38" s="337"/>
      <c r="N38" s="337"/>
      <c r="O38" s="337"/>
      <c r="P38" s="331" t="s">
        <v>352</v>
      </c>
      <c r="Q38" s="331"/>
      <c r="R38" s="331"/>
      <c r="S38" s="331"/>
      <c r="T38" s="331"/>
      <c r="U38" s="331" t="s">
        <v>359</v>
      </c>
      <c r="V38" s="331"/>
      <c r="W38" s="331"/>
      <c r="X38" s="331"/>
      <c r="Y38" s="331"/>
      <c r="Z38" s="331" t="s">
        <v>346</v>
      </c>
      <c r="AA38" s="338"/>
      <c r="AB38" s="338"/>
      <c r="AC38" s="338"/>
    </row>
    <row r="39" spans="2:29" ht="16.5" customHeight="1">
      <c r="B39" s="26" t="s">
        <v>264</v>
      </c>
      <c r="C39" s="372" t="s">
        <v>338</v>
      </c>
      <c r="D39" s="332"/>
      <c r="E39" s="332"/>
      <c r="F39" s="332"/>
      <c r="G39" s="331" t="s">
        <v>345</v>
      </c>
      <c r="H39" s="332"/>
      <c r="I39" s="332"/>
      <c r="J39" s="332"/>
      <c r="K39" s="332"/>
      <c r="L39" s="331" t="s">
        <v>345</v>
      </c>
      <c r="M39" s="332"/>
      <c r="N39" s="331"/>
      <c r="O39" s="331"/>
      <c r="P39" s="331" t="s">
        <v>353</v>
      </c>
      <c r="Q39" s="331"/>
      <c r="R39" s="331"/>
      <c r="S39" s="332"/>
      <c r="T39" s="331"/>
      <c r="U39" s="331" t="s">
        <v>360</v>
      </c>
      <c r="V39" s="331"/>
      <c r="W39" s="332"/>
      <c r="X39" s="331"/>
      <c r="Y39" s="331"/>
      <c r="Z39" s="331" t="s">
        <v>346</v>
      </c>
      <c r="AA39" s="335"/>
      <c r="AB39" s="335"/>
      <c r="AC39" s="335"/>
    </row>
    <row r="40" spans="2:29" ht="16.5" customHeight="1">
      <c r="B40" s="26" t="s">
        <v>266</v>
      </c>
      <c r="C40" s="372" t="s">
        <v>339</v>
      </c>
      <c r="D40" s="373"/>
      <c r="E40" s="373"/>
      <c r="F40" s="373"/>
      <c r="G40" s="331" t="s">
        <v>345</v>
      </c>
      <c r="H40" s="332"/>
      <c r="I40" s="332"/>
      <c r="J40" s="332"/>
      <c r="K40" s="332"/>
      <c r="L40" s="331" t="s">
        <v>345</v>
      </c>
      <c r="M40" s="332"/>
      <c r="N40" s="331"/>
      <c r="O40" s="331"/>
      <c r="P40" s="331" t="s">
        <v>352</v>
      </c>
      <c r="Q40" s="331"/>
      <c r="R40" s="331"/>
      <c r="S40" s="331"/>
      <c r="T40" s="331"/>
      <c r="U40" s="331" t="s">
        <v>361</v>
      </c>
      <c r="V40" s="331"/>
      <c r="W40" s="331"/>
      <c r="X40" s="331"/>
      <c r="Y40" s="331"/>
      <c r="Z40" s="331" t="s">
        <v>346</v>
      </c>
      <c r="AA40" s="335"/>
      <c r="AB40" s="335"/>
      <c r="AC40" s="335"/>
    </row>
    <row r="41" spans="2:29" ht="16.5" customHeight="1">
      <c r="B41" s="26" t="s">
        <v>267</v>
      </c>
      <c r="C41" s="372" t="s">
        <v>340</v>
      </c>
      <c r="D41" s="331"/>
      <c r="E41" s="331"/>
      <c r="F41" s="331"/>
      <c r="G41" s="331" t="s">
        <v>345</v>
      </c>
      <c r="H41" s="332"/>
      <c r="I41" s="332"/>
      <c r="J41" s="332"/>
      <c r="K41" s="332"/>
      <c r="L41" s="331" t="s">
        <v>348</v>
      </c>
      <c r="M41" s="331"/>
      <c r="N41" s="331"/>
      <c r="O41" s="331"/>
      <c r="P41" s="331" t="s">
        <v>354</v>
      </c>
      <c r="Q41" s="331"/>
      <c r="R41" s="331"/>
      <c r="S41" s="331"/>
      <c r="T41" s="331"/>
      <c r="U41" s="331" t="s">
        <v>362</v>
      </c>
      <c r="V41" s="331"/>
      <c r="W41" s="331"/>
      <c r="X41" s="331"/>
      <c r="Y41" s="331"/>
      <c r="Z41" s="331" t="s">
        <v>346</v>
      </c>
      <c r="AA41" s="335"/>
      <c r="AB41" s="335"/>
      <c r="AC41" s="335"/>
    </row>
    <row r="42" spans="1:29" s="139" customFormat="1" ht="16.5" customHeight="1">
      <c r="A42" s="89"/>
      <c r="B42" s="26" t="s">
        <v>265</v>
      </c>
      <c r="C42" s="372" t="s">
        <v>341</v>
      </c>
      <c r="D42" s="331"/>
      <c r="E42" s="331"/>
      <c r="F42" s="331"/>
      <c r="G42" s="331" t="s">
        <v>345</v>
      </c>
      <c r="H42" s="332"/>
      <c r="I42" s="332"/>
      <c r="J42" s="332"/>
      <c r="K42" s="332"/>
      <c r="L42" s="331" t="s">
        <v>349</v>
      </c>
      <c r="M42" s="331"/>
      <c r="N42" s="331"/>
      <c r="O42" s="331"/>
      <c r="P42" s="331" t="s">
        <v>355</v>
      </c>
      <c r="Q42" s="331"/>
      <c r="R42" s="331"/>
      <c r="S42" s="331"/>
      <c r="T42" s="331"/>
      <c r="U42" s="331" t="s">
        <v>363</v>
      </c>
      <c r="V42" s="331"/>
      <c r="W42" s="331"/>
      <c r="X42" s="331"/>
      <c r="Y42" s="331"/>
      <c r="Z42" s="331" t="s">
        <v>346</v>
      </c>
      <c r="AA42" s="335"/>
      <c r="AB42" s="335"/>
      <c r="AC42" s="335"/>
    </row>
    <row r="43" spans="1:29" s="139" customFormat="1" ht="16.5" customHeight="1">
      <c r="A43" s="89"/>
      <c r="B43" s="40">
        <v>17</v>
      </c>
      <c r="C43" s="372" t="s">
        <v>342</v>
      </c>
      <c r="D43" s="331"/>
      <c r="E43" s="331"/>
      <c r="F43" s="331"/>
      <c r="G43" s="331" t="s">
        <v>345</v>
      </c>
      <c r="H43" s="332"/>
      <c r="I43" s="332"/>
      <c r="J43" s="332"/>
      <c r="K43" s="332"/>
      <c r="L43" s="331" t="s">
        <v>350</v>
      </c>
      <c r="M43" s="331"/>
      <c r="N43" s="331"/>
      <c r="O43" s="331"/>
      <c r="P43" s="331" t="s">
        <v>356</v>
      </c>
      <c r="Q43" s="331"/>
      <c r="R43" s="331"/>
      <c r="S43" s="331"/>
      <c r="T43" s="331"/>
      <c r="U43" s="331" t="s">
        <v>364</v>
      </c>
      <c r="V43" s="331"/>
      <c r="W43" s="331"/>
      <c r="X43" s="331"/>
      <c r="Y43" s="331"/>
      <c r="Z43" s="331" t="s">
        <v>346</v>
      </c>
      <c r="AA43" s="335"/>
      <c r="AB43" s="335"/>
      <c r="AC43" s="335"/>
    </row>
    <row r="44" spans="1:29" s="139" customFormat="1" ht="16.5" customHeight="1">
      <c r="A44" s="39"/>
      <c r="B44" s="26" t="s">
        <v>268</v>
      </c>
      <c r="C44" s="372" t="s">
        <v>343</v>
      </c>
      <c r="D44" s="331"/>
      <c r="E44" s="331"/>
      <c r="F44" s="331"/>
      <c r="G44" s="331" t="s">
        <v>345</v>
      </c>
      <c r="H44" s="332"/>
      <c r="I44" s="332"/>
      <c r="J44" s="332"/>
      <c r="K44" s="332"/>
      <c r="L44" s="331" t="s">
        <v>351</v>
      </c>
      <c r="M44" s="331"/>
      <c r="N44" s="331"/>
      <c r="O44" s="331"/>
      <c r="P44" s="331" t="s">
        <v>357</v>
      </c>
      <c r="Q44" s="331"/>
      <c r="R44" s="331"/>
      <c r="S44" s="331"/>
      <c r="T44" s="331"/>
      <c r="U44" s="339" t="s">
        <v>365</v>
      </c>
      <c r="V44" s="331"/>
      <c r="W44" s="331"/>
      <c r="X44" s="331"/>
      <c r="Y44" s="331"/>
      <c r="Z44" s="331" t="s">
        <v>346</v>
      </c>
      <c r="AA44" s="335"/>
      <c r="AB44" s="335"/>
      <c r="AC44" s="335"/>
    </row>
    <row r="45" spans="1:29" s="139" customFormat="1" ht="16.5" customHeight="1">
      <c r="A45" s="140"/>
      <c r="B45" s="141" t="s">
        <v>269</v>
      </c>
      <c r="C45" s="376" t="s">
        <v>344</v>
      </c>
      <c r="D45" s="340"/>
      <c r="E45" s="340"/>
      <c r="F45" s="340"/>
      <c r="G45" s="340" t="s">
        <v>345</v>
      </c>
      <c r="H45" s="340"/>
      <c r="I45" s="340"/>
      <c r="J45" s="340"/>
      <c r="K45" s="340"/>
      <c r="L45" s="340" t="s">
        <v>351</v>
      </c>
      <c r="M45" s="340"/>
      <c r="N45" s="340"/>
      <c r="O45" s="340"/>
      <c r="P45" s="340" t="s">
        <v>358</v>
      </c>
      <c r="Q45" s="340"/>
      <c r="R45" s="340"/>
      <c r="S45" s="340"/>
      <c r="T45" s="340"/>
      <c r="U45" s="340" t="s">
        <v>366</v>
      </c>
      <c r="V45" s="340"/>
      <c r="W45" s="340"/>
      <c r="X45" s="340"/>
      <c r="Y45" s="340"/>
      <c r="Z45" s="340" t="s">
        <v>346</v>
      </c>
      <c r="AA45" s="341"/>
      <c r="AB45" s="341"/>
      <c r="AC45" s="341"/>
    </row>
    <row r="46" spans="1:30" ht="12.75" customHeight="1">
      <c r="A46" s="22" t="s">
        <v>222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 t="s">
        <v>101</v>
      </c>
      <c r="AD46" s="138"/>
    </row>
    <row r="47" ht="12" customHeight="1">
      <c r="A47" s="70" t="s">
        <v>219</v>
      </c>
    </row>
  </sheetData>
  <sheetProtection/>
  <mergeCells count="186">
    <mergeCell ref="L43:O43"/>
    <mergeCell ref="C41:F41"/>
    <mergeCell ref="C45:F45"/>
    <mergeCell ref="G45:K45"/>
    <mergeCell ref="C44:F44"/>
    <mergeCell ref="G44:K44"/>
    <mergeCell ref="L42:O42"/>
    <mergeCell ref="C42:F42"/>
    <mergeCell ref="A11:B11"/>
    <mergeCell ref="L44:O44"/>
    <mergeCell ref="U45:Y45"/>
    <mergeCell ref="P43:T43"/>
    <mergeCell ref="L45:O45"/>
    <mergeCell ref="P45:T45"/>
    <mergeCell ref="P44:T44"/>
    <mergeCell ref="C43:F43"/>
    <mergeCell ref="G43:K43"/>
    <mergeCell ref="C37:F37"/>
    <mergeCell ref="G37:K37"/>
    <mergeCell ref="E31:K31"/>
    <mergeCell ref="G40:K40"/>
    <mergeCell ref="C40:F40"/>
    <mergeCell ref="A34:AC34"/>
    <mergeCell ref="A37:B37"/>
    <mergeCell ref="C39:F39"/>
    <mergeCell ref="G38:K38"/>
    <mergeCell ref="C38:F38"/>
    <mergeCell ref="G39:K39"/>
    <mergeCell ref="A24:C24"/>
    <mergeCell ref="E24:K24"/>
    <mergeCell ref="E25:K25"/>
    <mergeCell ref="E30:K30"/>
    <mergeCell ref="E27:K27"/>
    <mergeCell ref="E26:K26"/>
    <mergeCell ref="E29:K29"/>
    <mergeCell ref="E28:K28"/>
    <mergeCell ref="R24:W24"/>
    <mergeCell ref="L24:Q24"/>
    <mergeCell ref="X24:AC24"/>
    <mergeCell ref="X23:AC23"/>
    <mergeCell ref="L13:N13"/>
    <mergeCell ref="O13:Q13"/>
    <mergeCell ref="L22:AC22"/>
    <mergeCell ref="A12:B12"/>
    <mergeCell ref="C12:D12"/>
    <mergeCell ref="E12:H12"/>
    <mergeCell ref="I12:K12"/>
    <mergeCell ref="A13:B13"/>
    <mergeCell ref="A22:D23"/>
    <mergeCell ref="C13:D13"/>
    <mergeCell ref="E13:H13"/>
    <mergeCell ref="A19:AC19"/>
    <mergeCell ref="E22:K23"/>
    <mergeCell ref="I13:K13"/>
    <mergeCell ref="R13:T13"/>
    <mergeCell ref="U13:W13"/>
    <mergeCell ref="L27:Q27"/>
    <mergeCell ref="R27:W27"/>
    <mergeCell ref="R23:W23"/>
    <mergeCell ref="R26:W26"/>
    <mergeCell ref="L26:Q26"/>
    <mergeCell ref="L23:Q23"/>
    <mergeCell ref="L25:Q25"/>
    <mergeCell ref="R25:W25"/>
    <mergeCell ref="X10:AA10"/>
    <mergeCell ref="O10:Q10"/>
    <mergeCell ref="X12:AA12"/>
    <mergeCell ref="R10:T10"/>
    <mergeCell ref="O11:Q11"/>
    <mergeCell ref="R11:T11"/>
    <mergeCell ref="U11:W11"/>
    <mergeCell ref="U10:W10"/>
    <mergeCell ref="X13:AA13"/>
    <mergeCell ref="L12:N12"/>
    <mergeCell ref="O12:Q12"/>
    <mergeCell ref="R12:T12"/>
    <mergeCell ref="U12:W12"/>
    <mergeCell ref="Z45:AC45"/>
    <mergeCell ref="Z39:AC39"/>
    <mergeCell ref="U43:Y43"/>
    <mergeCell ref="Z43:AC43"/>
    <mergeCell ref="U41:Y41"/>
    <mergeCell ref="Z42:AC42"/>
    <mergeCell ref="U44:Y44"/>
    <mergeCell ref="Z44:AC44"/>
    <mergeCell ref="U42:Y42"/>
    <mergeCell ref="Z41:AC41"/>
    <mergeCell ref="L30:Q30"/>
    <mergeCell ref="R28:W28"/>
    <mergeCell ref="R30:W30"/>
    <mergeCell ref="L29:Q29"/>
    <mergeCell ref="R29:W29"/>
    <mergeCell ref="L28:Q28"/>
    <mergeCell ref="L31:Q31"/>
    <mergeCell ref="Z37:AC37"/>
    <mergeCell ref="Z40:AC40"/>
    <mergeCell ref="P38:T38"/>
    <mergeCell ref="L38:O38"/>
    <mergeCell ref="U37:Y37"/>
    <mergeCell ref="P37:T37"/>
    <mergeCell ref="X31:AC31"/>
    <mergeCell ref="Z38:AC38"/>
    <mergeCell ref="R31:W31"/>
    <mergeCell ref="P42:T42"/>
    <mergeCell ref="G42:K42"/>
    <mergeCell ref="L39:O39"/>
    <mergeCell ref="L41:O41"/>
    <mergeCell ref="P41:T41"/>
    <mergeCell ref="G41:K41"/>
    <mergeCell ref="X29:AC29"/>
    <mergeCell ref="L37:O37"/>
    <mergeCell ref="L40:O40"/>
    <mergeCell ref="X28:AC28"/>
    <mergeCell ref="P39:T39"/>
    <mergeCell ref="U38:Y38"/>
    <mergeCell ref="U39:Y39"/>
    <mergeCell ref="U40:Y40"/>
    <mergeCell ref="P40:T40"/>
    <mergeCell ref="X30:AC30"/>
    <mergeCell ref="X27:AC27"/>
    <mergeCell ref="X25:AC25"/>
    <mergeCell ref="X26:AC26"/>
    <mergeCell ref="X9:AA9"/>
    <mergeCell ref="AB9:AC9"/>
    <mergeCell ref="AB11:AC11"/>
    <mergeCell ref="AB10:AC10"/>
    <mergeCell ref="X11:AA11"/>
    <mergeCell ref="AB13:AC13"/>
    <mergeCell ref="AB12:AC12"/>
    <mergeCell ref="L9:N9"/>
    <mergeCell ref="U5:W5"/>
    <mergeCell ref="U9:W9"/>
    <mergeCell ref="R9:T9"/>
    <mergeCell ref="O5:Q5"/>
    <mergeCell ref="O6:Q6"/>
    <mergeCell ref="O7:Q7"/>
    <mergeCell ref="L5:N5"/>
    <mergeCell ref="O8:Q8"/>
    <mergeCell ref="C10:D10"/>
    <mergeCell ref="E10:H10"/>
    <mergeCell ref="I10:K10"/>
    <mergeCell ref="C6:D6"/>
    <mergeCell ref="C8:D8"/>
    <mergeCell ref="E8:H8"/>
    <mergeCell ref="I7:K7"/>
    <mergeCell ref="C7:D7"/>
    <mergeCell ref="I9:K9"/>
    <mergeCell ref="E9:H9"/>
    <mergeCell ref="L10:N10"/>
    <mergeCell ref="I8:K8"/>
    <mergeCell ref="C9:D9"/>
    <mergeCell ref="E7:H7"/>
    <mergeCell ref="X5:AA5"/>
    <mergeCell ref="AB5:AC5"/>
    <mergeCell ref="U7:W7"/>
    <mergeCell ref="AB8:AC8"/>
    <mergeCell ref="AB6:AC6"/>
    <mergeCell ref="R6:T6"/>
    <mergeCell ref="A1:AC1"/>
    <mergeCell ref="I4:N4"/>
    <mergeCell ref="O4:W4"/>
    <mergeCell ref="X4:AC4"/>
    <mergeCell ref="C4:H4"/>
    <mergeCell ref="A4:B5"/>
    <mergeCell ref="C5:D5"/>
    <mergeCell ref="I5:K5"/>
    <mergeCell ref="E5:H5"/>
    <mergeCell ref="R5:T5"/>
    <mergeCell ref="X6:AA6"/>
    <mergeCell ref="R7:T7"/>
    <mergeCell ref="U8:W8"/>
    <mergeCell ref="X7:AA7"/>
    <mergeCell ref="X8:AA8"/>
    <mergeCell ref="L6:N6"/>
    <mergeCell ref="L7:N7"/>
    <mergeCell ref="R8:T8"/>
    <mergeCell ref="I6:K6"/>
    <mergeCell ref="E6:H6"/>
    <mergeCell ref="AB7:AC7"/>
    <mergeCell ref="C11:D11"/>
    <mergeCell ref="E11:H11"/>
    <mergeCell ref="I11:K11"/>
    <mergeCell ref="L11:N11"/>
    <mergeCell ref="O9:Q9"/>
    <mergeCell ref="L8:N8"/>
    <mergeCell ref="U6:W6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2" width="4.625" style="94" customWidth="1"/>
    <col min="3" max="20" width="4.875" style="94" customWidth="1"/>
    <col min="21" max="23" width="5.125" style="94" customWidth="1"/>
    <col min="24" max="16384" width="9.00390625" style="94" customWidth="1"/>
  </cols>
  <sheetData>
    <row r="1" spans="1:18" ht="29.25" customHeight="1">
      <c r="A1" s="309" t="s">
        <v>231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="124" customFormat="1" ht="16.5" customHeight="1">
      <c r="A3" s="142" t="s">
        <v>1</v>
      </c>
    </row>
    <row r="4" spans="1:18" ht="24.75" customHeight="1">
      <c r="A4" s="409" t="s">
        <v>118</v>
      </c>
      <c r="B4" s="410"/>
      <c r="C4" s="415" t="s">
        <v>69</v>
      </c>
      <c r="D4" s="416"/>
      <c r="E4" s="415" t="s">
        <v>103</v>
      </c>
      <c r="F4" s="419"/>
      <c r="G4" s="416" t="s">
        <v>104</v>
      </c>
      <c r="H4" s="419"/>
      <c r="I4" s="385" t="s">
        <v>105</v>
      </c>
      <c r="J4" s="386"/>
      <c r="K4" s="387"/>
      <c r="L4" s="383" t="s">
        <v>106</v>
      </c>
      <c r="M4" s="384"/>
      <c r="N4" s="384"/>
      <c r="O4" s="384"/>
      <c r="P4" s="384"/>
      <c r="Q4" s="384"/>
      <c r="R4" s="384"/>
    </row>
    <row r="5" spans="1:18" ht="64.5" customHeight="1">
      <c r="A5" s="411"/>
      <c r="B5" s="412"/>
      <c r="C5" s="417"/>
      <c r="D5" s="418"/>
      <c r="E5" s="417"/>
      <c r="F5" s="420"/>
      <c r="G5" s="418"/>
      <c r="H5" s="420"/>
      <c r="I5" s="377" t="s">
        <v>107</v>
      </c>
      <c r="J5" s="377" t="s">
        <v>108</v>
      </c>
      <c r="K5" s="377" t="s">
        <v>109</v>
      </c>
      <c r="L5" s="379" t="s">
        <v>46</v>
      </c>
      <c r="M5" s="379" t="s">
        <v>94</v>
      </c>
      <c r="N5" s="379" t="s">
        <v>110</v>
      </c>
      <c r="O5" s="379" t="s">
        <v>47</v>
      </c>
      <c r="P5" s="379" t="s">
        <v>48</v>
      </c>
      <c r="Q5" s="379" t="s">
        <v>49</v>
      </c>
      <c r="R5" s="388" t="s">
        <v>50</v>
      </c>
    </row>
    <row r="6" spans="1:18" ht="24.75" customHeight="1">
      <c r="A6" s="413"/>
      <c r="B6" s="414"/>
      <c r="C6" s="427" t="s">
        <v>51</v>
      </c>
      <c r="D6" s="428"/>
      <c r="E6" s="421"/>
      <c r="F6" s="422"/>
      <c r="G6" s="426"/>
      <c r="H6" s="422"/>
      <c r="I6" s="378"/>
      <c r="J6" s="378"/>
      <c r="K6" s="378"/>
      <c r="L6" s="380"/>
      <c r="M6" s="380"/>
      <c r="N6" s="380"/>
      <c r="O6" s="380"/>
      <c r="P6" s="380"/>
      <c r="Q6" s="380"/>
      <c r="R6" s="389"/>
    </row>
    <row r="7" spans="1:18" ht="26.25" customHeight="1">
      <c r="A7" s="130" t="s">
        <v>45</v>
      </c>
      <c r="B7" s="143">
        <v>13</v>
      </c>
      <c r="C7" s="382">
        <v>121</v>
      </c>
      <c r="D7" s="407"/>
      <c r="E7" s="382">
        <v>356</v>
      </c>
      <c r="F7" s="407"/>
      <c r="G7" s="392" t="s">
        <v>367</v>
      </c>
      <c r="H7" s="393"/>
      <c r="I7" s="213" t="s">
        <v>119</v>
      </c>
      <c r="J7" s="213" t="s">
        <v>119</v>
      </c>
      <c r="K7" s="213" t="s">
        <v>119</v>
      </c>
      <c r="L7" s="214">
        <v>289</v>
      </c>
      <c r="M7" s="214">
        <v>19</v>
      </c>
      <c r="N7" s="213" t="s">
        <v>119</v>
      </c>
      <c r="O7" s="214">
        <v>18</v>
      </c>
      <c r="P7" s="214">
        <v>7</v>
      </c>
      <c r="Q7" s="214">
        <v>18</v>
      </c>
      <c r="R7" s="214">
        <v>5</v>
      </c>
    </row>
    <row r="8" spans="1:18" ht="26.25" customHeight="1">
      <c r="A8" s="144"/>
      <c r="B8" s="143">
        <v>14</v>
      </c>
      <c r="C8" s="408">
        <v>365</v>
      </c>
      <c r="D8" s="407"/>
      <c r="E8" s="408">
        <v>4551</v>
      </c>
      <c r="F8" s="407"/>
      <c r="G8" s="381" t="s">
        <v>368</v>
      </c>
      <c r="H8" s="391"/>
      <c r="I8" s="213" t="s">
        <v>119</v>
      </c>
      <c r="J8" s="213" t="s">
        <v>119</v>
      </c>
      <c r="K8" s="213" t="s">
        <v>119</v>
      </c>
      <c r="L8" s="215">
        <v>2809</v>
      </c>
      <c r="M8" s="214">
        <v>627</v>
      </c>
      <c r="N8" s="213" t="s">
        <v>119</v>
      </c>
      <c r="O8" s="214">
        <v>150</v>
      </c>
      <c r="P8" s="214">
        <v>215</v>
      </c>
      <c r="Q8" s="214">
        <v>659</v>
      </c>
      <c r="R8" s="214">
        <v>91</v>
      </c>
    </row>
    <row r="9" spans="1:18" ht="26.25" customHeight="1">
      <c r="A9" s="144"/>
      <c r="B9" s="143">
        <v>15</v>
      </c>
      <c r="C9" s="423">
        <v>366</v>
      </c>
      <c r="D9" s="390"/>
      <c r="E9" s="382">
        <v>4129</v>
      </c>
      <c r="F9" s="390"/>
      <c r="G9" s="381" t="s">
        <v>369</v>
      </c>
      <c r="H9" s="391"/>
      <c r="I9" s="213" t="s">
        <v>119</v>
      </c>
      <c r="J9" s="213" t="s">
        <v>119</v>
      </c>
      <c r="K9" s="213" t="s">
        <v>119</v>
      </c>
      <c r="L9" s="215">
        <v>2724</v>
      </c>
      <c r="M9" s="214">
        <v>520</v>
      </c>
      <c r="N9" s="213" t="s">
        <v>119</v>
      </c>
      <c r="O9" s="214">
        <v>143</v>
      </c>
      <c r="P9" s="214">
        <v>193</v>
      </c>
      <c r="Q9" s="214">
        <v>468</v>
      </c>
      <c r="R9" s="214">
        <v>81</v>
      </c>
    </row>
    <row r="10" spans="1:18" ht="26.25" customHeight="1">
      <c r="A10" s="144"/>
      <c r="B10" s="143">
        <v>16</v>
      </c>
      <c r="C10" s="390">
        <v>365</v>
      </c>
      <c r="D10" s="390"/>
      <c r="E10" s="390">
        <f>SUM(I10:K10)</f>
        <v>6952</v>
      </c>
      <c r="F10" s="390"/>
      <c r="G10" s="381" t="s">
        <v>370</v>
      </c>
      <c r="H10" s="391"/>
      <c r="I10" s="216">
        <v>6096</v>
      </c>
      <c r="J10" s="217">
        <v>578</v>
      </c>
      <c r="K10" s="217">
        <v>278</v>
      </c>
      <c r="L10" s="216">
        <v>4785</v>
      </c>
      <c r="M10" s="218">
        <v>747</v>
      </c>
      <c r="N10" s="218">
        <v>224</v>
      </c>
      <c r="O10" s="218">
        <v>221</v>
      </c>
      <c r="P10" s="218">
        <v>353</v>
      </c>
      <c r="Q10" s="214">
        <v>459</v>
      </c>
      <c r="R10" s="218">
        <v>163</v>
      </c>
    </row>
    <row r="11" spans="1:18" ht="26.25" customHeight="1">
      <c r="A11" s="145"/>
      <c r="B11" s="143">
        <v>17</v>
      </c>
      <c r="C11" s="400">
        <v>365</v>
      </c>
      <c r="D11" s="390"/>
      <c r="E11" s="390">
        <v>6950</v>
      </c>
      <c r="F11" s="390"/>
      <c r="G11" s="381" t="s">
        <v>370</v>
      </c>
      <c r="H11" s="381"/>
      <c r="I11" s="216">
        <v>6075</v>
      </c>
      <c r="J11" s="217">
        <v>528</v>
      </c>
      <c r="K11" s="217">
        <v>347</v>
      </c>
      <c r="L11" s="216">
        <f>4190+373+215</f>
        <v>4778</v>
      </c>
      <c r="M11" s="218">
        <f>671+61+29</f>
        <v>761</v>
      </c>
      <c r="N11" s="218">
        <f>207+14+11</f>
        <v>232</v>
      </c>
      <c r="O11" s="218">
        <f>155+25+24</f>
        <v>204</v>
      </c>
      <c r="P11" s="218">
        <f>304+13+10</f>
        <v>327</v>
      </c>
      <c r="Q11" s="214">
        <f>406+33+42</f>
        <v>481</v>
      </c>
      <c r="R11" s="218">
        <f>142+9+16</f>
        <v>167</v>
      </c>
    </row>
    <row r="12" spans="1:18" ht="26.25" customHeight="1">
      <c r="A12" s="145"/>
      <c r="B12" s="143">
        <v>18</v>
      </c>
      <c r="C12" s="382">
        <v>365</v>
      </c>
      <c r="D12" s="382"/>
      <c r="E12" s="382">
        <v>6901</v>
      </c>
      <c r="F12" s="382"/>
      <c r="G12" s="381" t="s">
        <v>370</v>
      </c>
      <c r="H12" s="381"/>
      <c r="I12" s="219">
        <v>6093</v>
      </c>
      <c r="J12" s="214">
        <v>455</v>
      </c>
      <c r="K12" s="214">
        <v>353</v>
      </c>
      <c r="L12" s="219">
        <v>4914</v>
      </c>
      <c r="M12" s="220">
        <v>683</v>
      </c>
      <c r="N12" s="220">
        <v>247</v>
      </c>
      <c r="O12" s="220">
        <v>221</v>
      </c>
      <c r="P12" s="220">
        <v>302</v>
      </c>
      <c r="Q12" s="214">
        <v>381</v>
      </c>
      <c r="R12" s="220">
        <v>153</v>
      </c>
    </row>
    <row r="13" spans="1:18" s="148" customFormat="1" ht="26.25" customHeight="1">
      <c r="A13" s="146"/>
      <c r="B13" s="147">
        <v>19</v>
      </c>
      <c r="C13" s="429">
        <v>366</v>
      </c>
      <c r="D13" s="429"/>
      <c r="E13" s="382">
        <v>7054</v>
      </c>
      <c r="F13" s="382"/>
      <c r="G13" s="381" t="s">
        <v>370</v>
      </c>
      <c r="H13" s="381"/>
      <c r="I13" s="221">
        <v>6255</v>
      </c>
      <c r="J13" s="222">
        <v>438</v>
      </c>
      <c r="K13" s="222">
        <v>361</v>
      </c>
      <c r="L13" s="221">
        <v>5034</v>
      </c>
      <c r="M13" s="223">
        <v>778</v>
      </c>
      <c r="N13" s="223">
        <v>225</v>
      </c>
      <c r="O13" s="223">
        <v>209</v>
      </c>
      <c r="P13" s="223">
        <v>282</v>
      </c>
      <c r="Q13" s="222">
        <v>380</v>
      </c>
      <c r="R13" s="223">
        <v>146</v>
      </c>
    </row>
    <row r="14" spans="1:18" s="148" customFormat="1" ht="15" customHeight="1">
      <c r="A14" s="28" t="s">
        <v>223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Q14" s="149"/>
      <c r="R14" s="138" t="s">
        <v>99</v>
      </c>
    </row>
    <row r="15" spans="1:18" s="148" customFormat="1" ht="28.5" customHeight="1">
      <c r="A15" s="145"/>
      <c r="B15" s="150"/>
      <c r="C15" s="151"/>
      <c r="D15" s="151"/>
      <c r="E15" s="151"/>
      <c r="F15" s="151"/>
      <c r="G15" s="152"/>
      <c r="H15" s="152"/>
      <c r="I15" s="153"/>
      <c r="J15" s="97"/>
      <c r="K15" s="97"/>
      <c r="L15" s="153"/>
      <c r="M15" s="154"/>
      <c r="N15" s="154"/>
      <c r="O15" s="154"/>
      <c r="P15" s="154"/>
      <c r="Q15" s="154"/>
      <c r="R15" s="154"/>
    </row>
    <row r="16" s="124" customFormat="1" ht="28.5" customHeight="1">
      <c r="A16" s="142"/>
    </row>
    <row r="17" spans="1:20" s="155" customFormat="1" ht="24">
      <c r="A17" s="290" t="s">
        <v>270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37"/>
      <c r="T17" s="144"/>
    </row>
    <row r="18" ht="9" customHeight="1"/>
    <row r="19" spans="1:2" ht="16.5" customHeight="1">
      <c r="A19" s="156" t="s">
        <v>1</v>
      </c>
      <c r="B19" s="156"/>
    </row>
    <row r="20" spans="1:19" ht="24.75" customHeight="1">
      <c r="A20" s="394" t="s">
        <v>271</v>
      </c>
      <c r="B20" s="395"/>
      <c r="C20" s="401" t="s">
        <v>272</v>
      </c>
      <c r="D20" s="402"/>
      <c r="E20" s="434" t="s">
        <v>52</v>
      </c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6"/>
      <c r="Q20" s="434" t="s">
        <v>53</v>
      </c>
      <c r="R20" s="435"/>
      <c r="S20" s="29"/>
    </row>
    <row r="21" spans="1:19" ht="13.5" customHeight="1">
      <c r="A21" s="396"/>
      <c r="B21" s="397"/>
      <c r="C21" s="403"/>
      <c r="D21" s="404"/>
      <c r="E21" s="443" t="s">
        <v>273</v>
      </c>
      <c r="F21" s="444"/>
      <c r="G21" s="445" t="s">
        <v>273</v>
      </c>
      <c r="H21" s="445"/>
      <c r="I21" s="445" t="s">
        <v>273</v>
      </c>
      <c r="J21" s="445"/>
      <c r="K21" s="444" t="s">
        <v>273</v>
      </c>
      <c r="L21" s="444"/>
      <c r="M21" s="157"/>
      <c r="N21" s="158"/>
      <c r="O21" s="159"/>
      <c r="P21" s="160"/>
      <c r="Q21" s="161"/>
      <c r="R21" s="159"/>
      <c r="S21" s="29"/>
    </row>
    <row r="22" spans="1:19" ht="25.5" customHeight="1">
      <c r="A22" s="398"/>
      <c r="B22" s="399"/>
      <c r="C22" s="405"/>
      <c r="D22" s="406"/>
      <c r="E22" s="437" t="s">
        <v>54</v>
      </c>
      <c r="F22" s="438"/>
      <c r="G22" s="437" t="s">
        <v>55</v>
      </c>
      <c r="H22" s="438"/>
      <c r="I22" s="437" t="s">
        <v>56</v>
      </c>
      <c r="J22" s="438"/>
      <c r="K22" s="437" t="s">
        <v>57</v>
      </c>
      <c r="L22" s="438"/>
      <c r="M22" s="440" t="s">
        <v>58</v>
      </c>
      <c r="N22" s="441"/>
      <c r="O22" s="437" t="s">
        <v>59</v>
      </c>
      <c r="P22" s="438"/>
      <c r="Q22" s="440" t="s">
        <v>274</v>
      </c>
      <c r="R22" s="442"/>
      <c r="S22" s="30"/>
    </row>
    <row r="23" spans="1:18" ht="24.75" customHeight="1">
      <c r="A23" s="162" t="s">
        <v>45</v>
      </c>
      <c r="B23" s="163">
        <v>2</v>
      </c>
      <c r="C23" s="446">
        <v>17</v>
      </c>
      <c r="D23" s="368"/>
      <c r="E23" s="439">
        <v>1</v>
      </c>
      <c r="F23" s="439"/>
      <c r="G23" s="439">
        <v>16</v>
      </c>
      <c r="H23" s="439"/>
      <c r="I23" s="439" t="s">
        <v>18</v>
      </c>
      <c r="J23" s="439"/>
      <c r="K23" s="439" t="s">
        <v>18</v>
      </c>
      <c r="L23" s="439"/>
      <c r="M23" s="439" t="s">
        <v>18</v>
      </c>
      <c r="N23" s="439"/>
      <c r="O23" s="439" t="s">
        <v>18</v>
      </c>
      <c r="P23" s="439"/>
      <c r="Q23" s="433" t="s">
        <v>18</v>
      </c>
      <c r="R23" s="433"/>
    </row>
    <row r="24" spans="1:18" ht="24.75" customHeight="1">
      <c r="A24" s="162"/>
      <c r="B24" s="163">
        <v>7</v>
      </c>
      <c r="C24" s="424">
        <v>13</v>
      </c>
      <c r="D24" s="425"/>
      <c r="E24" s="296">
        <v>1</v>
      </c>
      <c r="F24" s="296"/>
      <c r="G24" s="296">
        <v>12</v>
      </c>
      <c r="H24" s="296"/>
      <c r="I24" s="296" t="s">
        <v>18</v>
      </c>
      <c r="J24" s="296"/>
      <c r="K24" s="296" t="s">
        <v>18</v>
      </c>
      <c r="L24" s="296"/>
      <c r="M24" s="296" t="s">
        <v>18</v>
      </c>
      <c r="N24" s="296"/>
      <c r="O24" s="296" t="s">
        <v>18</v>
      </c>
      <c r="P24" s="296"/>
      <c r="Q24" s="296" t="s">
        <v>18</v>
      </c>
      <c r="R24" s="296"/>
    </row>
    <row r="25" spans="1:18" s="95" customFormat="1" ht="24.75" customHeight="1">
      <c r="A25" s="90"/>
      <c r="B25" s="13">
        <v>12</v>
      </c>
      <c r="C25" s="424">
        <v>7</v>
      </c>
      <c r="D25" s="425"/>
      <c r="E25" s="296">
        <v>1</v>
      </c>
      <c r="F25" s="296"/>
      <c r="G25" s="296">
        <v>1</v>
      </c>
      <c r="H25" s="296"/>
      <c r="I25" s="296" t="s">
        <v>18</v>
      </c>
      <c r="J25" s="296"/>
      <c r="K25" s="296" t="s">
        <v>18</v>
      </c>
      <c r="L25" s="296"/>
      <c r="M25" s="296" t="s">
        <v>18</v>
      </c>
      <c r="N25" s="296"/>
      <c r="O25" s="296" t="s">
        <v>18</v>
      </c>
      <c r="P25" s="296"/>
      <c r="Q25" s="296">
        <v>5</v>
      </c>
      <c r="R25" s="296"/>
    </row>
    <row r="26" spans="1:18" s="95" customFormat="1" ht="24.75" customHeight="1">
      <c r="A26" s="90"/>
      <c r="B26" s="13">
        <v>15</v>
      </c>
      <c r="C26" s="424">
        <v>3</v>
      </c>
      <c r="D26" s="431"/>
      <c r="E26" s="296" t="s">
        <v>275</v>
      </c>
      <c r="F26" s="296"/>
      <c r="G26" s="296">
        <v>2</v>
      </c>
      <c r="H26" s="296"/>
      <c r="I26" s="296" t="s">
        <v>275</v>
      </c>
      <c r="J26" s="296"/>
      <c r="K26" s="296" t="s">
        <v>275</v>
      </c>
      <c r="L26" s="296"/>
      <c r="M26" s="296" t="s">
        <v>275</v>
      </c>
      <c r="N26" s="296"/>
      <c r="O26" s="296" t="s">
        <v>275</v>
      </c>
      <c r="P26" s="296"/>
      <c r="Q26" s="296">
        <v>1</v>
      </c>
      <c r="R26" s="431"/>
    </row>
    <row r="27" spans="1:18" s="95" customFormat="1" ht="24.75" customHeight="1">
      <c r="A27" s="90"/>
      <c r="B27" s="13">
        <v>16</v>
      </c>
      <c r="C27" s="424">
        <v>6</v>
      </c>
      <c r="D27" s="431"/>
      <c r="E27" s="296" t="s">
        <v>275</v>
      </c>
      <c r="F27" s="296"/>
      <c r="G27" s="296">
        <v>2</v>
      </c>
      <c r="H27" s="296"/>
      <c r="I27" s="296" t="s">
        <v>275</v>
      </c>
      <c r="J27" s="296"/>
      <c r="K27" s="296" t="s">
        <v>275</v>
      </c>
      <c r="L27" s="296"/>
      <c r="M27" s="296" t="s">
        <v>275</v>
      </c>
      <c r="N27" s="296"/>
      <c r="O27" s="296" t="s">
        <v>275</v>
      </c>
      <c r="P27" s="296"/>
      <c r="Q27" s="296">
        <v>4</v>
      </c>
      <c r="R27" s="431"/>
    </row>
    <row r="28" spans="1:18" s="95" customFormat="1" ht="24.75" customHeight="1">
      <c r="A28" s="90"/>
      <c r="B28" s="114">
        <v>17</v>
      </c>
      <c r="C28" s="424">
        <v>10</v>
      </c>
      <c r="D28" s="431"/>
      <c r="E28" s="296" t="s">
        <v>275</v>
      </c>
      <c r="F28" s="296"/>
      <c r="G28" s="296">
        <v>5</v>
      </c>
      <c r="H28" s="296"/>
      <c r="I28" s="296">
        <v>1</v>
      </c>
      <c r="J28" s="296"/>
      <c r="K28" s="296" t="s">
        <v>275</v>
      </c>
      <c r="L28" s="296"/>
      <c r="M28" s="296" t="s">
        <v>275</v>
      </c>
      <c r="N28" s="296"/>
      <c r="O28" s="296" t="s">
        <v>275</v>
      </c>
      <c r="P28" s="296"/>
      <c r="Q28" s="296">
        <v>4</v>
      </c>
      <c r="R28" s="431"/>
    </row>
    <row r="29" spans="1:18" s="95" customFormat="1" ht="24.75" customHeight="1">
      <c r="A29" s="164"/>
      <c r="B29" s="114">
        <v>18</v>
      </c>
      <c r="C29" s="432">
        <v>13</v>
      </c>
      <c r="D29" s="432"/>
      <c r="E29" s="302" t="s">
        <v>275</v>
      </c>
      <c r="F29" s="302"/>
      <c r="G29" s="87" t="s">
        <v>276</v>
      </c>
      <c r="H29" s="87">
        <v>10</v>
      </c>
      <c r="I29" s="302" t="s">
        <v>275</v>
      </c>
      <c r="J29" s="302"/>
      <c r="K29" s="302" t="s">
        <v>275</v>
      </c>
      <c r="L29" s="302"/>
      <c r="M29" s="302" t="s">
        <v>275</v>
      </c>
      <c r="N29" s="302"/>
      <c r="O29" s="302" t="s">
        <v>275</v>
      </c>
      <c r="P29" s="302"/>
      <c r="Q29" s="302">
        <v>3</v>
      </c>
      <c r="R29" s="302"/>
    </row>
    <row r="30" spans="1:18" s="95" customFormat="1" ht="24.75" customHeight="1">
      <c r="A30" s="165"/>
      <c r="B30" s="132">
        <v>19</v>
      </c>
      <c r="C30" s="430">
        <v>15</v>
      </c>
      <c r="D30" s="430"/>
      <c r="E30" s="302" t="s">
        <v>275</v>
      </c>
      <c r="F30" s="302"/>
      <c r="G30" s="87" t="s">
        <v>276</v>
      </c>
      <c r="H30" s="87">
        <v>5</v>
      </c>
      <c r="I30" s="302" t="s">
        <v>275</v>
      </c>
      <c r="J30" s="302"/>
      <c r="K30" s="302" t="s">
        <v>275</v>
      </c>
      <c r="L30" s="302"/>
      <c r="M30" s="302" t="s">
        <v>275</v>
      </c>
      <c r="N30" s="302"/>
      <c r="O30" s="302" t="s">
        <v>275</v>
      </c>
      <c r="P30" s="302"/>
      <c r="Q30" s="302">
        <v>10</v>
      </c>
      <c r="R30" s="302"/>
    </row>
    <row r="31" spans="1:18" ht="15" customHeight="1">
      <c r="A31" s="31" t="s">
        <v>277</v>
      </c>
      <c r="B31" s="31"/>
      <c r="C31" s="166"/>
      <c r="D31" s="167"/>
      <c r="E31" s="122"/>
      <c r="F31" s="122"/>
      <c r="G31" s="122"/>
      <c r="H31" s="122"/>
      <c r="I31" s="122"/>
      <c r="J31" s="122"/>
      <c r="K31" s="122"/>
      <c r="L31" s="122"/>
      <c r="M31" s="134"/>
      <c r="N31" s="134"/>
      <c r="O31" s="122"/>
      <c r="P31" s="122"/>
      <c r="Q31" s="134"/>
      <c r="R31" s="134" t="s">
        <v>102</v>
      </c>
    </row>
    <row r="32" ht="12" customHeight="1">
      <c r="A32" s="71" t="s">
        <v>219</v>
      </c>
    </row>
    <row r="33" ht="13.5">
      <c r="A33" s="36" t="s">
        <v>278</v>
      </c>
    </row>
    <row r="34" spans="1:4" ht="13.5">
      <c r="A34" s="36" t="s">
        <v>227</v>
      </c>
      <c r="D34" s="168"/>
    </row>
  </sheetData>
  <sheetProtection/>
  <mergeCells count="117">
    <mergeCell ref="C23:D23"/>
    <mergeCell ref="E22:F22"/>
    <mergeCell ref="E21:F21"/>
    <mergeCell ref="O23:P23"/>
    <mergeCell ref="G21:H21"/>
    <mergeCell ref="I21:J21"/>
    <mergeCell ref="K21:L21"/>
    <mergeCell ref="E23:F23"/>
    <mergeCell ref="G23:H23"/>
    <mergeCell ref="I23:J23"/>
    <mergeCell ref="O22:P22"/>
    <mergeCell ref="I22:J22"/>
    <mergeCell ref="C26:D26"/>
    <mergeCell ref="C27:D27"/>
    <mergeCell ref="Q20:R20"/>
    <mergeCell ref="E20:P20"/>
    <mergeCell ref="K22:L22"/>
    <mergeCell ref="K23:L23"/>
    <mergeCell ref="M22:N22"/>
    <mergeCell ref="M23:N23"/>
    <mergeCell ref="G22:H22"/>
    <mergeCell ref="Q22:R22"/>
    <mergeCell ref="Q28:R28"/>
    <mergeCell ref="I27:J27"/>
    <mergeCell ref="M27:N27"/>
    <mergeCell ref="K26:L26"/>
    <mergeCell ref="K27:L27"/>
    <mergeCell ref="Q26:R26"/>
    <mergeCell ref="M28:N28"/>
    <mergeCell ref="Q23:R23"/>
    <mergeCell ref="O25:P25"/>
    <mergeCell ref="Q24:R24"/>
    <mergeCell ref="O24:P24"/>
    <mergeCell ref="O27:P27"/>
    <mergeCell ref="Q27:R27"/>
    <mergeCell ref="Q25:R25"/>
    <mergeCell ref="O26:P26"/>
    <mergeCell ref="G26:H26"/>
    <mergeCell ref="O28:P28"/>
    <mergeCell ref="M29:N29"/>
    <mergeCell ref="I28:J28"/>
    <mergeCell ref="Q30:R30"/>
    <mergeCell ref="M30:N30"/>
    <mergeCell ref="O30:P30"/>
    <mergeCell ref="O29:P29"/>
    <mergeCell ref="Q29:R29"/>
    <mergeCell ref="K30:L30"/>
    <mergeCell ref="C12:D12"/>
    <mergeCell ref="E12:F12"/>
    <mergeCell ref="C13:D13"/>
    <mergeCell ref="C30:D30"/>
    <mergeCell ref="C28:D28"/>
    <mergeCell ref="C29:D29"/>
    <mergeCell ref="C25:D25"/>
    <mergeCell ref="E27:F27"/>
    <mergeCell ref="E25:F25"/>
    <mergeCell ref="E26:F26"/>
    <mergeCell ref="I30:J30"/>
    <mergeCell ref="E30:F30"/>
    <mergeCell ref="C24:D24"/>
    <mergeCell ref="A1:R1"/>
    <mergeCell ref="M5:M6"/>
    <mergeCell ref="N5:N6"/>
    <mergeCell ref="G9:H9"/>
    <mergeCell ref="G4:H6"/>
    <mergeCell ref="C6:D6"/>
    <mergeCell ref="E7:F7"/>
    <mergeCell ref="C7:D7"/>
    <mergeCell ref="C8:D8"/>
    <mergeCell ref="E8:F8"/>
    <mergeCell ref="G13:H13"/>
    <mergeCell ref="A4:B6"/>
    <mergeCell ref="C4:D5"/>
    <mergeCell ref="E4:F6"/>
    <mergeCell ref="C10:D10"/>
    <mergeCell ref="E10:F10"/>
    <mergeCell ref="C9:D9"/>
    <mergeCell ref="E9:F9"/>
    <mergeCell ref="G10:H10"/>
    <mergeCell ref="G7:H7"/>
    <mergeCell ref="G8:H8"/>
    <mergeCell ref="A20:B22"/>
    <mergeCell ref="C11:D11"/>
    <mergeCell ref="E11:F11"/>
    <mergeCell ref="C20:D22"/>
    <mergeCell ref="G11:H11"/>
    <mergeCell ref="A17:R17"/>
    <mergeCell ref="G12:H12"/>
    <mergeCell ref="E13:F13"/>
    <mergeCell ref="L4:R4"/>
    <mergeCell ref="I4:K4"/>
    <mergeCell ref="O5:O6"/>
    <mergeCell ref="L5:L6"/>
    <mergeCell ref="Q5:Q6"/>
    <mergeCell ref="R5:R6"/>
    <mergeCell ref="I5:I6"/>
    <mergeCell ref="J5:J6"/>
    <mergeCell ref="K5:K6"/>
    <mergeCell ref="P5:P6"/>
    <mergeCell ref="E24:F24"/>
    <mergeCell ref="K29:L29"/>
    <mergeCell ref="G24:H24"/>
    <mergeCell ref="E29:F29"/>
    <mergeCell ref="E28:F28"/>
    <mergeCell ref="K24:L24"/>
    <mergeCell ref="G28:H28"/>
    <mergeCell ref="I26:J26"/>
    <mergeCell ref="I29:J29"/>
    <mergeCell ref="G27:H27"/>
    <mergeCell ref="I24:J24"/>
    <mergeCell ref="K28:L28"/>
    <mergeCell ref="G25:H25"/>
    <mergeCell ref="M24:N24"/>
    <mergeCell ref="M25:N25"/>
    <mergeCell ref="M26:N26"/>
    <mergeCell ref="K25:L25"/>
    <mergeCell ref="I25:J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45"/>
  <sheetViews>
    <sheetView zoomScalePageLayoutView="0" workbookViewId="0" topLeftCell="A1">
      <selection activeCell="A1" sqref="A1"/>
    </sheetView>
  </sheetViews>
  <sheetFormatPr defaultColWidth="7.125" defaultRowHeight="13.5"/>
  <cols>
    <col min="1" max="21" width="1.25" style="94" customWidth="1"/>
    <col min="22" max="22" width="1.37890625" style="94" customWidth="1"/>
    <col min="23" max="70" width="1.25" style="94" customWidth="1"/>
    <col min="71" max="71" width="6.625" style="94" customWidth="1"/>
    <col min="72" max="16384" width="7.125" style="94" customWidth="1"/>
  </cols>
  <sheetData>
    <row r="1" spans="1:70" s="155" customFormat="1" ht="24">
      <c r="A1" s="1" t="s">
        <v>279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</row>
    <row r="2" spans="1:70" s="155" customFormat="1" ht="12.75" customHeight="1">
      <c r="A2" s="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</row>
    <row r="3" spans="1:77" ht="17.25" customHeight="1">
      <c r="A3" s="521" t="s">
        <v>280</v>
      </c>
      <c r="B3" s="522"/>
      <c r="C3" s="522"/>
      <c r="D3" s="522"/>
      <c r="E3" s="522"/>
      <c r="F3" s="522"/>
      <c r="G3" s="508" t="s">
        <v>193</v>
      </c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1"/>
      <c r="S3" s="507" t="s">
        <v>226</v>
      </c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8" t="s">
        <v>193</v>
      </c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1"/>
      <c r="AY3" s="507" t="s">
        <v>194</v>
      </c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  <c r="BS3" s="150"/>
      <c r="BT3" s="95"/>
      <c r="BU3" s="95"/>
      <c r="BV3" s="95"/>
      <c r="BW3" s="95"/>
      <c r="BX3" s="95"/>
      <c r="BY3" s="95"/>
    </row>
    <row r="4" spans="1:77" ht="12.75" customHeight="1">
      <c r="A4" s="523"/>
      <c r="B4" s="523"/>
      <c r="C4" s="523"/>
      <c r="D4" s="523"/>
      <c r="E4" s="523"/>
      <c r="F4" s="523"/>
      <c r="G4" s="487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509"/>
      <c r="S4" s="518" t="s">
        <v>195</v>
      </c>
      <c r="T4" s="444"/>
      <c r="U4" s="444"/>
      <c r="V4" s="444"/>
      <c r="W4" s="444"/>
      <c r="X4" s="444"/>
      <c r="Y4" s="444"/>
      <c r="Z4" s="444"/>
      <c r="AA4" s="444"/>
      <c r="AB4" s="519"/>
      <c r="AC4" s="512" t="s">
        <v>196</v>
      </c>
      <c r="AD4" s="513"/>
      <c r="AE4" s="513"/>
      <c r="AF4" s="513"/>
      <c r="AG4" s="513"/>
      <c r="AH4" s="512" t="s">
        <v>197</v>
      </c>
      <c r="AI4" s="513"/>
      <c r="AJ4" s="513"/>
      <c r="AK4" s="513"/>
      <c r="AL4" s="516"/>
      <c r="AM4" s="487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509"/>
      <c r="AY4" s="518" t="s">
        <v>195</v>
      </c>
      <c r="AZ4" s="444"/>
      <c r="BA4" s="444"/>
      <c r="BB4" s="444"/>
      <c r="BC4" s="444"/>
      <c r="BD4" s="444"/>
      <c r="BE4" s="444"/>
      <c r="BF4" s="444"/>
      <c r="BG4" s="444"/>
      <c r="BH4" s="519"/>
      <c r="BI4" s="512" t="s">
        <v>196</v>
      </c>
      <c r="BJ4" s="513"/>
      <c r="BK4" s="513"/>
      <c r="BL4" s="513"/>
      <c r="BM4" s="513"/>
      <c r="BN4" s="512" t="s">
        <v>197</v>
      </c>
      <c r="BO4" s="513"/>
      <c r="BP4" s="513"/>
      <c r="BQ4" s="513"/>
      <c r="BR4" s="513"/>
      <c r="BS4" s="155"/>
      <c r="BT4" s="95"/>
      <c r="BU4" s="95"/>
      <c r="BV4" s="95"/>
      <c r="BW4" s="95"/>
      <c r="BX4" s="95"/>
      <c r="BY4" s="95"/>
    </row>
    <row r="5" spans="1:77" ht="12.75" customHeight="1">
      <c r="A5" s="343"/>
      <c r="B5" s="343"/>
      <c r="C5" s="343"/>
      <c r="D5" s="343"/>
      <c r="E5" s="343"/>
      <c r="F5" s="343"/>
      <c r="G5" s="345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72"/>
      <c r="S5" s="342"/>
      <c r="T5" s="346"/>
      <c r="U5" s="346"/>
      <c r="V5" s="346"/>
      <c r="W5" s="346"/>
      <c r="X5" s="346"/>
      <c r="Y5" s="346"/>
      <c r="Z5" s="346"/>
      <c r="AA5" s="346"/>
      <c r="AB5" s="520"/>
      <c r="AC5" s="514"/>
      <c r="AD5" s="515"/>
      <c r="AE5" s="515"/>
      <c r="AF5" s="515"/>
      <c r="AG5" s="515"/>
      <c r="AH5" s="514"/>
      <c r="AI5" s="515"/>
      <c r="AJ5" s="515"/>
      <c r="AK5" s="515"/>
      <c r="AL5" s="517"/>
      <c r="AM5" s="345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72"/>
      <c r="AY5" s="342"/>
      <c r="AZ5" s="346"/>
      <c r="BA5" s="346"/>
      <c r="BB5" s="346"/>
      <c r="BC5" s="346"/>
      <c r="BD5" s="346"/>
      <c r="BE5" s="346"/>
      <c r="BF5" s="346"/>
      <c r="BG5" s="346"/>
      <c r="BH5" s="520"/>
      <c r="BI5" s="514"/>
      <c r="BJ5" s="515"/>
      <c r="BK5" s="515"/>
      <c r="BL5" s="515"/>
      <c r="BM5" s="515"/>
      <c r="BN5" s="514"/>
      <c r="BO5" s="515"/>
      <c r="BP5" s="515"/>
      <c r="BQ5" s="515"/>
      <c r="BR5" s="515"/>
      <c r="BS5" s="155"/>
      <c r="BT5" s="95"/>
      <c r="BU5" s="95"/>
      <c r="BV5" s="95"/>
      <c r="BW5" s="95"/>
      <c r="BX5" s="95"/>
      <c r="BY5" s="95"/>
    </row>
    <row r="6" spans="1:77" ht="17.25" customHeight="1">
      <c r="A6" s="524">
        <v>1</v>
      </c>
      <c r="B6" s="524"/>
      <c r="C6" s="524"/>
      <c r="D6" s="524"/>
      <c r="E6" s="524"/>
      <c r="F6" s="524"/>
      <c r="G6" s="510" t="s">
        <v>198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25">
        <v>245</v>
      </c>
      <c r="T6" s="526"/>
      <c r="U6" s="526"/>
      <c r="V6" s="526"/>
      <c r="W6" s="526"/>
      <c r="X6" s="526"/>
      <c r="Y6" s="526"/>
      <c r="Z6" s="526"/>
      <c r="AA6" s="526"/>
      <c r="AB6" s="526"/>
      <c r="AC6" s="503">
        <v>150</v>
      </c>
      <c r="AD6" s="503"/>
      <c r="AE6" s="503"/>
      <c r="AF6" s="503"/>
      <c r="AG6" s="503"/>
      <c r="AH6" s="503">
        <v>95</v>
      </c>
      <c r="AI6" s="503"/>
      <c r="AJ6" s="503"/>
      <c r="AK6" s="503"/>
      <c r="AL6" s="503"/>
      <c r="AM6" s="510" t="s">
        <v>198</v>
      </c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04">
        <v>251</v>
      </c>
      <c r="AZ6" s="505"/>
      <c r="BA6" s="505"/>
      <c r="BB6" s="505"/>
      <c r="BC6" s="505"/>
      <c r="BD6" s="505"/>
      <c r="BE6" s="505"/>
      <c r="BF6" s="505"/>
      <c r="BG6" s="505"/>
      <c r="BH6" s="505"/>
      <c r="BI6" s="503">
        <v>160</v>
      </c>
      <c r="BJ6" s="503"/>
      <c r="BK6" s="503"/>
      <c r="BL6" s="503"/>
      <c r="BM6" s="503"/>
      <c r="BN6" s="503">
        <v>91</v>
      </c>
      <c r="BO6" s="503"/>
      <c r="BP6" s="503"/>
      <c r="BQ6" s="503"/>
      <c r="BR6" s="503"/>
      <c r="BS6" s="171"/>
      <c r="BT6" s="172"/>
      <c r="BU6" s="172"/>
      <c r="BV6" s="95"/>
      <c r="BW6" s="95"/>
      <c r="BX6" s="95"/>
      <c r="BY6" s="95"/>
    </row>
    <row r="7" spans="1:77" ht="17.25" customHeight="1">
      <c r="A7" s="449">
        <v>2</v>
      </c>
      <c r="B7" s="449"/>
      <c r="C7" s="449"/>
      <c r="D7" s="449"/>
      <c r="E7" s="449"/>
      <c r="F7" s="450"/>
      <c r="G7" s="453" t="s">
        <v>199</v>
      </c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451">
        <v>159</v>
      </c>
      <c r="T7" s="452"/>
      <c r="U7" s="452"/>
      <c r="V7" s="452"/>
      <c r="W7" s="452"/>
      <c r="X7" s="452"/>
      <c r="Y7" s="452"/>
      <c r="Z7" s="452"/>
      <c r="AA7" s="452"/>
      <c r="AB7" s="452"/>
      <c r="AC7" s="447">
        <v>79</v>
      </c>
      <c r="AD7" s="447"/>
      <c r="AE7" s="447"/>
      <c r="AF7" s="447"/>
      <c r="AG7" s="447"/>
      <c r="AH7" s="447">
        <v>80</v>
      </c>
      <c r="AI7" s="447"/>
      <c r="AJ7" s="447"/>
      <c r="AK7" s="447"/>
      <c r="AL7" s="448"/>
      <c r="AM7" s="453" t="s">
        <v>199</v>
      </c>
      <c r="AN7" s="506"/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499">
        <v>185</v>
      </c>
      <c r="AZ7" s="500"/>
      <c r="BA7" s="500"/>
      <c r="BB7" s="500"/>
      <c r="BC7" s="500"/>
      <c r="BD7" s="500"/>
      <c r="BE7" s="500"/>
      <c r="BF7" s="500"/>
      <c r="BG7" s="500"/>
      <c r="BH7" s="500"/>
      <c r="BI7" s="447">
        <v>88</v>
      </c>
      <c r="BJ7" s="447"/>
      <c r="BK7" s="447"/>
      <c r="BL7" s="447"/>
      <c r="BM7" s="447"/>
      <c r="BN7" s="447">
        <v>97</v>
      </c>
      <c r="BO7" s="447"/>
      <c r="BP7" s="447"/>
      <c r="BQ7" s="447"/>
      <c r="BR7" s="447"/>
      <c r="BS7" s="155"/>
      <c r="BT7" s="172"/>
      <c r="BU7" s="172"/>
      <c r="BV7" s="95"/>
      <c r="BW7" s="95"/>
      <c r="BX7" s="95"/>
      <c r="BY7" s="95"/>
    </row>
    <row r="8" spans="1:77" ht="17.25" customHeight="1">
      <c r="A8" s="449">
        <v>3</v>
      </c>
      <c r="B8" s="449"/>
      <c r="C8" s="449"/>
      <c r="D8" s="449"/>
      <c r="E8" s="449"/>
      <c r="F8" s="450"/>
      <c r="G8" s="453" t="s">
        <v>200</v>
      </c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5"/>
      <c r="S8" s="451">
        <v>90</v>
      </c>
      <c r="T8" s="452"/>
      <c r="U8" s="452"/>
      <c r="V8" s="452"/>
      <c r="W8" s="452"/>
      <c r="X8" s="452"/>
      <c r="Y8" s="452"/>
      <c r="Z8" s="452"/>
      <c r="AA8" s="452"/>
      <c r="AB8" s="452"/>
      <c r="AC8" s="447">
        <v>46</v>
      </c>
      <c r="AD8" s="447"/>
      <c r="AE8" s="447"/>
      <c r="AF8" s="447"/>
      <c r="AG8" s="447"/>
      <c r="AH8" s="447">
        <v>44</v>
      </c>
      <c r="AI8" s="447"/>
      <c r="AJ8" s="447"/>
      <c r="AK8" s="447"/>
      <c r="AL8" s="448"/>
      <c r="AM8" s="453" t="s">
        <v>200</v>
      </c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5"/>
      <c r="AY8" s="499">
        <v>91</v>
      </c>
      <c r="AZ8" s="500"/>
      <c r="BA8" s="500"/>
      <c r="BB8" s="500"/>
      <c r="BC8" s="500"/>
      <c r="BD8" s="500"/>
      <c r="BE8" s="500"/>
      <c r="BF8" s="500"/>
      <c r="BG8" s="500"/>
      <c r="BH8" s="500"/>
      <c r="BI8" s="447">
        <v>55</v>
      </c>
      <c r="BJ8" s="447"/>
      <c r="BK8" s="447"/>
      <c r="BL8" s="447"/>
      <c r="BM8" s="447"/>
      <c r="BN8" s="447">
        <v>36</v>
      </c>
      <c r="BO8" s="447"/>
      <c r="BP8" s="447"/>
      <c r="BQ8" s="447"/>
      <c r="BR8" s="447"/>
      <c r="BS8" s="155"/>
      <c r="BT8" s="172"/>
      <c r="BU8" s="172"/>
      <c r="BV8" s="95"/>
      <c r="BW8" s="95"/>
      <c r="BX8" s="95"/>
      <c r="BY8" s="95"/>
    </row>
    <row r="9" spans="1:77" ht="17.25" customHeight="1">
      <c r="A9" s="449">
        <v>4</v>
      </c>
      <c r="B9" s="449"/>
      <c r="C9" s="449"/>
      <c r="D9" s="449"/>
      <c r="E9" s="449"/>
      <c r="F9" s="450"/>
      <c r="G9" s="453" t="s">
        <v>201</v>
      </c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5"/>
      <c r="S9" s="451">
        <v>79</v>
      </c>
      <c r="T9" s="452"/>
      <c r="U9" s="452"/>
      <c r="V9" s="452"/>
      <c r="W9" s="452"/>
      <c r="X9" s="452"/>
      <c r="Y9" s="452"/>
      <c r="Z9" s="452"/>
      <c r="AA9" s="452"/>
      <c r="AB9" s="452"/>
      <c r="AC9" s="447">
        <v>41</v>
      </c>
      <c r="AD9" s="447"/>
      <c r="AE9" s="447"/>
      <c r="AF9" s="447"/>
      <c r="AG9" s="447"/>
      <c r="AH9" s="447">
        <v>38</v>
      </c>
      <c r="AI9" s="447"/>
      <c r="AJ9" s="447"/>
      <c r="AK9" s="447"/>
      <c r="AL9" s="448"/>
      <c r="AM9" s="453" t="s">
        <v>201</v>
      </c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5"/>
      <c r="AY9" s="499">
        <v>79</v>
      </c>
      <c r="AZ9" s="500"/>
      <c r="BA9" s="500"/>
      <c r="BB9" s="500"/>
      <c r="BC9" s="500"/>
      <c r="BD9" s="500"/>
      <c r="BE9" s="500"/>
      <c r="BF9" s="500"/>
      <c r="BG9" s="500"/>
      <c r="BH9" s="500"/>
      <c r="BI9" s="447">
        <v>38</v>
      </c>
      <c r="BJ9" s="447"/>
      <c r="BK9" s="447"/>
      <c r="BL9" s="447"/>
      <c r="BM9" s="447"/>
      <c r="BN9" s="447">
        <v>41</v>
      </c>
      <c r="BO9" s="447"/>
      <c r="BP9" s="447"/>
      <c r="BQ9" s="447"/>
      <c r="BR9" s="447"/>
      <c r="BS9" s="155"/>
      <c r="BT9" s="172"/>
      <c r="BU9" s="172"/>
      <c r="BV9" s="95"/>
      <c r="BW9" s="95"/>
      <c r="BX9" s="95"/>
      <c r="BY9" s="95"/>
    </row>
    <row r="10" spans="1:77" ht="17.25" customHeight="1">
      <c r="A10" s="449">
        <v>5</v>
      </c>
      <c r="B10" s="449"/>
      <c r="C10" s="449"/>
      <c r="D10" s="449"/>
      <c r="E10" s="449"/>
      <c r="F10" s="450"/>
      <c r="G10" s="453" t="s">
        <v>202</v>
      </c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5"/>
      <c r="S10" s="451">
        <v>45</v>
      </c>
      <c r="T10" s="452"/>
      <c r="U10" s="452"/>
      <c r="V10" s="452"/>
      <c r="W10" s="452"/>
      <c r="X10" s="452"/>
      <c r="Y10" s="452"/>
      <c r="Z10" s="452"/>
      <c r="AA10" s="452"/>
      <c r="AB10" s="452"/>
      <c r="AC10" s="447">
        <v>17</v>
      </c>
      <c r="AD10" s="447"/>
      <c r="AE10" s="447"/>
      <c r="AF10" s="447"/>
      <c r="AG10" s="447"/>
      <c r="AH10" s="447">
        <v>28</v>
      </c>
      <c r="AI10" s="447"/>
      <c r="AJ10" s="447"/>
      <c r="AK10" s="447"/>
      <c r="AL10" s="448"/>
      <c r="AM10" s="453" t="s">
        <v>202</v>
      </c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5"/>
      <c r="AY10" s="499">
        <v>63</v>
      </c>
      <c r="AZ10" s="500"/>
      <c r="BA10" s="500"/>
      <c r="BB10" s="500"/>
      <c r="BC10" s="500"/>
      <c r="BD10" s="500"/>
      <c r="BE10" s="500"/>
      <c r="BF10" s="500"/>
      <c r="BG10" s="500"/>
      <c r="BH10" s="500"/>
      <c r="BI10" s="447">
        <v>14</v>
      </c>
      <c r="BJ10" s="447"/>
      <c r="BK10" s="447"/>
      <c r="BL10" s="447"/>
      <c r="BM10" s="447"/>
      <c r="BN10" s="447">
        <v>49</v>
      </c>
      <c r="BO10" s="447"/>
      <c r="BP10" s="447"/>
      <c r="BQ10" s="447"/>
      <c r="BR10" s="447"/>
      <c r="BS10" s="155"/>
      <c r="BT10" s="172"/>
      <c r="BU10" s="172"/>
      <c r="BV10" s="95"/>
      <c r="BW10" s="95"/>
      <c r="BX10" s="95"/>
      <c r="BY10" s="95"/>
    </row>
    <row r="11" spans="1:77" ht="17.25" customHeight="1">
      <c r="A11" s="449">
        <v>6</v>
      </c>
      <c r="B11" s="449"/>
      <c r="C11" s="449"/>
      <c r="D11" s="449"/>
      <c r="E11" s="449"/>
      <c r="F11" s="450"/>
      <c r="G11" s="453" t="s">
        <v>203</v>
      </c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5"/>
      <c r="S11" s="451">
        <v>30</v>
      </c>
      <c r="T11" s="452"/>
      <c r="U11" s="452"/>
      <c r="V11" s="452"/>
      <c r="W11" s="452"/>
      <c r="X11" s="452"/>
      <c r="Y11" s="452"/>
      <c r="Z11" s="452"/>
      <c r="AA11" s="452"/>
      <c r="AB11" s="452"/>
      <c r="AC11" s="447">
        <v>19</v>
      </c>
      <c r="AD11" s="447"/>
      <c r="AE11" s="447"/>
      <c r="AF11" s="447"/>
      <c r="AG11" s="447"/>
      <c r="AH11" s="447">
        <v>11</v>
      </c>
      <c r="AI11" s="447"/>
      <c r="AJ11" s="447"/>
      <c r="AK11" s="447"/>
      <c r="AL11" s="448"/>
      <c r="AM11" s="453" t="s">
        <v>203</v>
      </c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5"/>
      <c r="AY11" s="499">
        <v>40</v>
      </c>
      <c r="AZ11" s="500"/>
      <c r="BA11" s="500"/>
      <c r="BB11" s="500"/>
      <c r="BC11" s="500"/>
      <c r="BD11" s="500"/>
      <c r="BE11" s="500"/>
      <c r="BF11" s="500"/>
      <c r="BG11" s="500"/>
      <c r="BH11" s="500"/>
      <c r="BI11" s="447">
        <v>24</v>
      </c>
      <c r="BJ11" s="447"/>
      <c r="BK11" s="447"/>
      <c r="BL11" s="447"/>
      <c r="BM11" s="447"/>
      <c r="BN11" s="447">
        <v>16</v>
      </c>
      <c r="BO11" s="447"/>
      <c r="BP11" s="447"/>
      <c r="BQ11" s="447"/>
      <c r="BR11" s="447"/>
      <c r="BS11" s="155"/>
      <c r="BT11" s="172"/>
      <c r="BU11" s="172"/>
      <c r="BV11" s="95"/>
      <c r="BW11" s="95"/>
      <c r="BX11" s="95"/>
      <c r="BY11" s="95"/>
    </row>
    <row r="12" spans="1:77" ht="17.25" customHeight="1">
      <c r="A12" s="449">
        <v>7</v>
      </c>
      <c r="B12" s="449"/>
      <c r="C12" s="449"/>
      <c r="D12" s="449"/>
      <c r="E12" s="449"/>
      <c r="F12" s="450"/>
      <c r="G12" s="453" t="s">
        <v>204</v>
      </c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5"/>
      <c r="S12" s="451">
        <v>24</v>
      </c>
      <c r="T12" s="452"/>
      <c r="U12" s="452"/>
      <c r="V12" s="452"/>
      <c r="W12" s="452"/>
      <c r="X12" s="452"/>
      <c r="Y12" s="452"/>
      <c r="Z12" s="452"/>
      <c r="AA12" s="452"/>
      <c r="AB12" s="452"/>
      <c r="AC12" s="447">
        <v>19</v>
      </c>
      <c r="AD12" s="447"/>
      <c r="AE12" s="447"/>
      <c r="AF12" s="447"/>
      <c r="AG12" s="447"/>
      <c r="AH12" s="447">
        <v>5</v>
      </c>
      <c r="AI12" s="447"/>
      <c r="AJ12" s="447"/>
      <c r="AK12" s="447"/>
      <c r="AL12" s="448"/>
      <c r="AM12" s="453" t="s">
        <v>204</v>
      </c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5"/>
      <c r="AY12" s="499">
        <v>27</v>
      </c>
      <c r="AZ12" s="500"/>
      <c r="BA12" s="500"/>
      <c r="BB12" s="500"/>
      <c r="BC12" s="500"/>
      <c r="BD12" s="500"/>
      <c r="BE12" s="500"/>
      <c r="BF12" s="500"/>
      <c r="BG12" s="500"/>
      <c r="BH12" s="500"/>
      <c r="BI12" s="447">
        <v>19</v>
      </c>
      <c r="BJ12" s="447"/>
      <c r="BK12" s="447"/>
      <c r="BL12" s="447"/>
      <c r="BM12" s="447"/>
      <c r="BN12" s="447">
        <v>8</v>
      </c>
      <c r="BO12" s="447"/>
      <c r="BP12" s="447"/>
      <c r="BQ12" s="447"/>
      <c r="BR12" s="447"/>
      <c r="BS12" s="155"/>
      <c r="BT12" s="172"/>
      <c r="BU12" s="172"/>
      <c r="BV12" s="95"/>
      <c r="BW12" s="95"/>
      <c r="BX12" s="95"/>
      <c r="BY12" s="95"/>
    </row>
    <row r="13" spans="1:77" ht="17.25" customHeight="1">
      <c r="A13" s="449">
        <v>8</v>
      </c>
      <c r="B13" s="449"/>
      <c r="C13" s="449"/>
      <c r="D13" s="449"/>
      <c r="E13" s="449"/>
      <c r="F13" s="450"/>
      <c r="G13" s="460" t="s">
        <v>205</v>
      </c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2"/>
      <c r="S13" s="451">
        <v>23</v>
      </c>
      <c r="T13" s="452"/>
      <c r="U13" s="452"/>
      <c r="V13" s="452"/>
      <c r="W13" s="452"/>
      <c r="X13" s="452"/>
      <c r="Y13" s="452"/>
      <c r="Z13" s="452"/>
      <c r="AA13" s="452"/>
      <c r="AB13" s="452"/>
      <c r="AC13" s="447">
        <v>16</v>
      </c>
      <c r="AD13" s="447"/>
      <c r="AE13" s="447"/>
      <c r="AF13" s="447"/>
      <c r="AG13" s="447"/>
      <c r="AH13" s="447">
        <v>7</v>
      </c>
      <c r="AI13" s="447"/>
      <c r="AJ13" s="447"/>
      <c r="AK13" s="447"/>
      <c r="AL13" s="448"/>
      <c r="AM13" s="460" t="s">
        <v>205</v>
      </c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2"/>
      <c r="AY13" s="499">
        <v>15</v>
      </c>
      <c r="AZ13" s="500"/>
      <c r="BA13" s="500"/>
      <c r="BB13" s="500"/>
      <c r="BC13" s="500"/>
      <c r="BD13" s="500"/>
      <c r="BE13" s="500"/>
      <c r="BF13" s="500"/>
      <c r="BG13" s="500"/>
      <c r="BH13" s="500"/>
      <c r="BI13" s="447">
        <v>9</v>
      </c>
      <c r="BJ13" s="447"/>
      <c r="BK13" s="447"/>
      <c r="BL13" s="447"/>
      <c r="BM13" s="447"/>
      <c r="BN13" s="447">
        <v>6</v>
      </c>
      <c r="BO13" s="447"/>
      <c r="BP13" s="447"/>
      <c r="BQ13" s="447"/>
      <c r="BR13" s="447"/>
      <c r="BS13" s="155"/>
      <c r="BT13" s="172"/>
      <c r="BU13" s="172"/>
      <c r="BV13" s="95"/>
      <c r="BW13" s="95"/>
      <c r="BX13" s="95"/>
      <c r="BY13" s="95"/>
    </row>
    <row r="14" spans="1:77" ht="17.25" customHeight="1">
      <c r="A14" s="449">
        <v>9</v>
      </c>
      <c r="B14" s="449"/>
      <c r="C14" s="449"/>
      <c r="D14" s="449"/>
      <c r="E14" s="449"/>
      <c r="F14" s="450"/>
      <c r="G14" s="460" t="s">
        <v>207</v>
      </c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2"/>
      <c r="S14" s="451">
        <v>20</v>
      </c>
      <c r="T14" s="452"/>
      <c r="U14" s="452"/>
      <c r="V14" s="452"/>
      <c r="W14" s="452"/>
      <c r="X14" s="452"/>
      <c r="Y14" s="452"/>
      <c r="Z14" s="452"/>
      <c r="AA14" s="452"/>
      <c r="AB14" s="452"/>
      <c r="AC14" s="447">
        <v>5</v>
      </c>
      <c r="AD14" s="447"/>
      <c r="AE14" s="447"/>
      <c r="AF14" s="447"/>
      <c r="AG14" s="447"/>
      <c r="AH14" s="447">
        <v>15</v>
      </c>
      <c r="AI14" s="447"/>
      <c r="AJ14" s="447"/>
      <c r="AK14" s="447"/>
      <c r="AL14" s="448"/>
      <c r="AM14" s="493" t="s">
        <v>206</v>
      </c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5"/>
      <c r="AY14" s="499">
        <v>13</v>
      </c>
      <c r="AZ14" s="500"/>
      <c r="BA14" s="500"/>
      <c r="BB14" s="500"/>
      <c r="BC14" s="500"/>
      <c r="BD14" s="500"/>
      <c r="BE14" s="500"/>
      <c r="BF14" s="500"/>
      <c r="BG14" s="500"/>
      <c r="BH14" s="500"/>
      <c r="BI14" s="447">
        <v>7</v>
      </c>
      <c r="BJ14" s="447"/>
      <c r="BK14" s="447"/>
      <c r="BL14" s="447"/>
      <c r="BM14" s="447"/>
      <c r="BN14" s="447">
        <v>6</v>
      </c>
      <c r="BO14" s="447"/>
      <c r="BP14" s="447"/>
      <c r="BQ14" s="447"/>
      <c r="BR14" s="447"/>
      <c r="BS14" s="155"/>
      <c r="BT14" s="174"/>
      <c r="BU14" s="174"/>
      <c r="BV14" s="95"/>
      <c r="BW14" s="95"/>
      <c r="BX14" s="95"/>
      <c r="BY14" s="95"/>
    </row>
    <row r="15" spans="1:77" ht="17.25" customHeight="1">
      <c r="A15" s="456">
        <v>10</v>
      </c>
      <c r="B15" s="456"/>
      <c r="C15" s="456"/>
      <c r="D15" s="456"/>
      <c r="E15" s="456"/>
      <c r="F15" s="457"/>
      <c r="G15" s="437" t="s">
        <v>206</v>
      </c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38"/>
      <c r="S15" s="458">
        <v>15</v>
      </c>
      <c r="T15" s="459"/>
      <c r="U15" s="459"/>
      <c r="V15" s="459"/>
      <c r="W15" s="459"/>
      <c r="X15" s="459"/>
      <c r="Y15" s="459"/>
      <c r="Z15" s="459"/>
      <c r="AA15" s="459"/>
      <c r="AB15" s="459"/>
      <c r="AC15" s="492">
        <v>9</v>
      </c>
      <c r="AD15" s="492"/>
      <c r="AE15" s="492"/>
      <c r="AF15" s="492"/>
      <c r="AG15" s="492"/>
      <c r="AH15" s="492">
        <v>6</v>
      </c>
      <c r="AI15" s="492"/>
      <c r="AJ15" s="492"/>
      <c r="AK15" s="492"/>
      <c r="AL15" s="527"/>
      <c r="AM15" s="496" t="s">
        <v>207</v>
      </c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8"/>
      <c r="AY15" s="501">
        <v>11</v>
      </c>
      <c r="AZ15" s="502"/>
      <c r="BA15" s="502"/>
      <c r="BB15" s="502"/>
      <c r="BC15" s="502"/>
      <c r="BD15" s="502"/>
      <c r="BE15" s="502"/>
      <c r="BF15" s="502"/>
      <c r="BG15" s="502"/>
      <c r="BH15" s="502"/>
      <c r="BI15" s="492">
        <v>3</v>
      </c>
      <c r="BJ15" s="492"/>
      <c r="BK15" s="492"/>
      <c r="BL15" s="492"/>
      <c r="BM15" s="492"/>
      <c r="BN15" s="492">
        <v>8</v>
      </c>
      <c r="BO15" s="492"/>
      <c r="BP15" s="492"/>
      <c r="BQ15" s="492"/>
      <c r="BR15" s="492"/>
      <c r="BS15" s="155"/>
      <c r="BT15" s="174"/>
      <c r="BU15" s="174"/>
      <c r="BV15" s="95"/>
      <c r="BW15" s="95"/>
      <c r="BX15" s="95"/>
      <c r="BY15" s="95"/>
    </row>
    <row r="16" spans="1:77" ht="14.25" customHeight="1">
      <c r="A16" s="71" t="s">
        <v>224</v>
      </c>
      <c r="B16" s="175"/>
      <c r="C16" s="176"/>
      <c r="D16" s="177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9" t="s">
        <v>102</v>
      </c>
      <c r="BT16" s="95"/>
      <c r="BU16" s="95"/>
      <c r="BV16" s="95"/>
      <c r="BW16" s="95"/>
      <c r="BX16" s="95"/>
      <c r="BY16" s="95"/>
    </row>
    <row r="17" ht="18" customHeight="1"/>
    <row r="18" spans="1:70" ht="24" customHeight="1">
      <c r="A18" s="290" t="s">
        <v>232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</row>
    <row r="19" spans="1:70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180" t="s">
        <v>188</v>
      </c>
    </row>
    <row r="20" spans="1:70" ht="15.75" customHeight="1">
      <c r="A20" s="267" t="s">
        <v>281</v>
      </c>
      <c r="B20" s="267"/>
      <c r="C20" s="267"/>
      <c r="D20" s="267"/>
      <c r="E20" s="267"/>
      <c r="F20" s="267"/>
      <c r="G20" s="267"/>
      <c r="H20" s="267"/>
      <c r="I20" s="267"/>
      <c r="J20" s="268"/>
      <c r="K20" s="357" t="s">
        <v>189</v>
      </c>
      <c r="L20" s="470"/>
      <c r="M20" s="470"/>
      <c r="N20" s="470"/>
      <c r="O20" s="470"/>
      <c r="P20" s="470"/>
      <c r="Q20" s="470"/>
      <c r="R20" s="470"/>
      <c r="S20" s="470"/>
      <c r="T20" s="470"/>
      <c r="U20" s="488" t="s">
        <v>208</v>
      </c>
      <c r="V20" s="488"/>
      <c r="W20" s="488"/>
      <c r="X20" s="488"/>
      <c r="Y20" s="488"/>
      <c r="Z20" s="488"/>
      <c r="AA20" s="488"/>
      <c r="AB20" s="488"/>
      <c r="AC20" s="488"/>
      <c r="AD20" s="488"/>
      <c r="AE20" s="488" t="s">
        <v>209</v>
      </c>
      <c r="AF20" s="488"/>
      <c r="AG20" s="488"/>
      <c r="AH20" s="488"/>
      <c r="AI20" s="488"/>
      <c r="AJ20" s="488"/>
      <c r="AK20" s="488"/>
      <c r="AL20" s="488"/>
      <c r="AM20" s="488"/>
      <c r="AN20" s="488"/>
      <c r="AO20" s="490" t="s">
        <v>210</v>
      </c>
      <c r="AP20" s="490"/>
      <c r="AQ20" s="490"/>
      <c r="AR20" s="490"/>
      <c r="AS20" s="490"/>
      <c r="AT20" s="490"/>
      <c r="AU20" s="490"/>
      <c r="AV20" s="490"/>
      <c r="AW20" s="490"/>
      <c r="AX20" s="490"/>
      <c r="AY20" s="488" t="s">
        <v>211</v>
      </c>
      <c r="AZ20" s="488"/>
      <c r="BA20" s="488"/>
      <c r="BB20" s="488"/>
      <c r="BC20" s="488"/>
      <c r="BD20" s="488"/>
      <c r="BE20" s="488"/>
      <c r="BF20" s="488"/>
      <c r="BG20" s="488"/>
      <c r="BH20" s="488"/>
      <c r="BI20" s="357" t="s">
        <v>212</v>
      </c>
      <c r="BJ20" s="470"/>
      <c r="BK20" s="470"/>
      <c r="BL20" s="470"/>
      <c r="BM20" s="470"/>
      <c r="BN20" s="470"/>
      <c r="BO20" s="470"/>
      <c r="BP20" s="470"/>
      <c r="BQ20" s="470"/>
      <c r="BR20" s="470"/>
    </row>
    <row r="21" spans="1:70" ht="15.7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70"/>
      <c r="K21" s="487"/>
      <c r="L21" s="466"/>
      <c r="M21" s="466"/>
      <c r="N21" s="466"/>
      <c r="O21" s="466"/>
      <c r="P21" s="466"/>
      <c r="Q21" s="466"/>
      <c r="R21" s="466"/>
      <c r="S21" s="466"/>
      <c r="T21" s="466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7"/>
      <c r="BJ21" s="466"/>
      <c r="BK21" s="466"/>
      <c r="BL21" s="466"/>
      <c r="BM21" s="466"/>
      <c r="BN21" s="466"/>
      <c r="BO21" s="466"/>
      <c r="BP21" s="466"/>
      <c r="BQ21" s="466"/>
      <c r="BR21" s="466"/>
    </row>
    <row r="22" spans="1:70" ht="19.5" customHeight="1">
      <c r="A22" s="367" t="s">
        <v>45</v>
      </c>
      <c r="B22" s="367"/>
      <c r="C22" s="367"/>
      <c r="D22" s="367"/>
      <c r="E22" s="367"/>
      <c r="F22" s="367">
        <v>2</v>
      </c>
      <c r="G22" s="367"/>
      <c r="H22" s="367"/>
      <c r="I22" s="367"/>
      <c r="J22" s="367"/>
      <c r="K22" s="486" t="s">
        <v>392</v>
      </c>
      <c r="L22" s="485"/>
      <c r="M22" s="485"/>
      <c r="N22" s="485"/>
      <c r="O22" s="485"/>
      <c r="P22" s="485"/>
      <c r="Q22" s="485"/>
      <c r="R22" s="485"/>
      <c r="S22" s="485"/>
      <c r="T22" s="485"/>
      <c r="U22" s="485" t="s">
        <v>389</v>
      </c>
      <c r="V22" s="485"/>
      <c r="W22" s="485"/>
      <c r="X22" s="485"/>
      <c r="Y22" s="485"/>
      <c r="Z22" s="485"/>
      <c r="AA22" s="485"/>
      <c r="AB22" s="485"/>
      <c r="AC22" s="485"/>
      <c r="AD22" s="485"/>
      <c r="AE22" s="485" t="s">
        <v>385</v>
      </c>
      <c r="AF22" s="485"/>
      <c r="AG22" s="485"/>
      <c r="AH22" s="485"/>
      <c r="AI22" s="485"/>
      <c r="AJ22" s="485"/>
      <c r="AK22" s="485"/>
      <c r="AL22" s="485"/>
      <c r="AM22" s="485"/>
      <c r="AN22" s="485"/>
      <c r="AO22" s="485" t="s">
        <v>371</v>
      </c>
      <c r="AP22" s="485"/>
      <c r="AQ22" s="485"/>
      <c r="AR22" s="485"/>
      <c r="AS22" s="485"/>
      <c r="AT22" s="485"/>
      <c r="AU22" s="485"/>
      <c r="AV22" s="485"/>
      <c r="AW22" s="485"/>
      <c r="AX22" s="485"/>
      <c r="AY22" s="485" t="s">
        <v>379</v>
      </c>
      <c r="AZ22" s="485"/>
      <c r="BA22" s="485"/>
      <c r="BB22" s="485"/>
      <c r="BC22" s="485"/>
      <c r="BD22" s="485"/>
      <c r="BE22" s="485"/>
      <c r="BF22" s="485"/>
      <c r="BG22" s="485"/>
      <c r="BH22" s="485"/>
      <c r="BI22" s="485" t="s">
        <v>383</v>
      </c>
      <c r="BJ22" s="485"/>
      <c r="BK22" s="485"/>
      <c r="BL22" s="485"/>
      <c r="BM22" s="485"/>
      <c r="BN22" s="485"/>
      <c r="BO22" s="485"/>
      <c r="BP22" s="485"/>
      <c r="BQ22" s="485"/>
      <c r="BR22" s="485"/>
    </row>
    <row r="23" spans="1:70" ht="19.5" customHeight="1">
      <c r="A23" s="328"/>
      <c r="B23" s="328"/>
      <c r="C23" s="328"/>
      <c r="D23" s="328"/>
      <c r="E23" s="328"/>
      <c r="F23" s="473">
        <v>7</v>
      </c>
      <c r="G23" s="473"/>
      <c r="H23" s="473"/>
      <c r="I23" s="473"/>
      <c r="J23" s="473"/>
      <c r="K23" s="482" t="s">
        <v>396</v>
      </c>
      <c r="L23" s="483"/>
      <c r="M23" s="483"/>
      <c r="N23" s="483"/>
      <c r="O23" s="483"/>
      <c r="P23" s="483"/>
      <c r="Q23" s="483"/>
      <c r="R23" s="483"/>
      <c r="S23" s="483"/>
      <c r="T23" s="483"/>
      <c r="U23" s="483" t="s">
        <v>390</v>
      </c>
      <c r="V23" s="483"/>
      <c r="W23" s="483"/>
      <c r="X23" s="483"/>
      <c r="Y23" s="483"/>
      <c r="Z23" s="483"/>
      <c r="AA23" s="483"/>
      <c r="AB23" s="483"/>
      <c r="AC23" s="483"/>
      <c r="AD23" s="483"/>
      <c r="AE23" s="483" t="s">
        <v>385</v>
      </c>
      <c r="AF23" s="483"/>
      <c r="AG23" s="483"/>
      <c r="AH23" s="483"/>
      <c r="AI23" s="483"/>
      <c r="AJ23" s="483"/>
      <c r="AK23" s="483"/>
      <c r="AL23" s="483"/>
      <c r="AM23" s="483"/>
      <c r="AN23" s="483"/>
      <c r="AO23" s="483" t="s">
        <v>372</v>
      </c>
      <c r="AP23" s="483"/>
      <c r="AQ23" s="483"/>
      <c r="AR23" s="483"/>
      <c r="AS23" s="483"/>
      <c r="AT23" s="483"/>
      <c r="AU23" s="483"/>
      <c r="AV23" s="483"/>
      <c r="AW23" s="483"/>
      <c r="AX23" s="483"/>
      <c r="AY23" s="483" t="s">
        <v>380</v>
      </c>
      <c r="AZ23" s="483"/>
      <c r="BA23" s="483"/>
      <c r="BB23" s="483"/>
      <c r="BC23" s="483"/>
      <c r="BD23" s="483"/>
      <c r="BE23" s="483"/>
      <c r="BF23" s="483"/>
      <c r="BG23" s="483"/>
      <c r="BH23" s="483"/>
      <c r="BI23" s="483" t="s">
        <v>384</v>
      </c>
      <c r="BJ23" s="483"/>
      <c r="BK23" s="483"/>
      <c r="BL23" s="483"/>
      <c r="BM23" s="483"/>
      <c r="BN23" s="483"/>
      <c r="BO23" s="483"/>
      <c r="BP23" s="483"/>
      <c r="BQ23" s="483"/>
      <c r="BR23" s="483"/>
    </row>
    <row r="24" spans="1:70" ht="19.5" customHeight="1">
      <c r="A24" s="328"/>
      <c r="B24" s="328"/>
      <c r="C24" s="328"/>
      <c r="D24" s="328"/>
      <c r="E24" s="328"/>
      <c r="F24" s="473">
        <v>12</v>
      </c>
      <c r="G24" s="473"/>
      <c r="H24" s="473"/>
      <c r="I24" s="473"/>
      <c r="J24" s="473"/>
      <c r="K24" s="482" t="s">
        <v>397</v>
      </c>
      <c r="L24" s="483"/>
      <c r="M24" s="483"/>
      <c r="N24" s="483"/>
      <c r="O24" s="483"/>
      <c r="P24" s="483"/>
      <c r="Q24" s="483"/>
      <c r="R24" s="483"/>
      <c r="S24" s="483"/>
      <c r="T24" s="483"/>
      <c r="U24" s="483" t="s">
        <v>391</v>
      </c>
      <c r="V24" s="483"/>
      <c r="W24" s="483"/>
      <c r="X24" s="483"/>
      <c r="Y24" s="483"/>
      <c r="Z24" s="483"/>
      <c r="AA24" s="483"/>
      <c r="AB24" s="483"/>
      <c r="AC24" s="483"/>
      <c r="AD24" s="483"/>
      <c r="AE24" s="483" t="s">
        <v>386</v>
      </c>
      <c r="AF24" s="483"/>
      <c r="AG24" s="483"/>
      <c r="AH24" s="483"/>
      <c r="AI24" s="483"/>
      <c r="AJ24" s="483"/>
      <c r="AK24" s="483"/>
      <c r="AL24" s="483"/>
      <c r="AM24" s="483"/>
      <c r="AN24" s="483"/>
      <c r="AO24" s="483" t="s">
        <v>373</v>
      </c>
      <c r="AP24" s="483"/>
      <c r="AQ24" s="483"/>
      <c r="AR24" s="483"/>
      <c r="AS24" s="483"/>
      <c r="AT24" s="483"/>
      <c r="AU24" s="483"/>
      <c r="AV24" s="483"/>
      <c r="AW24" s="483"/>
      <c r="AX24" s="483"/>
      <c r="AY24" s="483" t="s">
        <v>381</v>
      </c>
      <c r="AZ24" s="483"/>
      <c r="BA24" s="483"/>
      <c r="BB24" s="483"/>
      <c r="BC24" s="483"/>
      <c r="BD24" s="483"/>
      <c r="BE24" s="483"/>
      <c r="BF24" s="483"/>
      <c r="BG24" s="483"/>
      <c r="BH24" s="483"/>
      <c r="BI24" s="483" t="s">
        <v>385</v>
      </c>
      <c r="BJ24" s="483"/>
      <c r="BK24" s="483"/>
      <c r="BL24" s="483"/>
      <c r="BM24" s="483"/>
      <c r="BN24" s="483"/>
      <c r="BO24" s="483"/>
      <c r="BP24" s="483"/>
      <c r="BQ24" s="483"/>
      <c r="BR24" s="483"/>
    </row>
    <row r="25" spans="1:70" ht="19.5" customHeight="1">
      <c r="A25" s="328"/>
      <c r="B25" s="328"/>
      <c r="C25" s="328"/>
      <c r="D25" s="328"/>
      <c r="E25" s="328"/>
      <c r="F25" s="473">
        <v>15</v>
      </c>
      <c r="G25" s="473"/>
      <c r="H25" s="473"/>
      <c r="I25" s="473"/>
      <c r="J25" s="473"/>
      <c r="K25" s="482" t="s">
        <v>398</v>
      </c>
      <c r="L25" s="483"/>
      <c r="M25" s="483"/>
      <c r="N25" s="483"/>
      <c r="O25" s="483"/>
      <c r="P25" s="483"/>
      <c r="Q25" s="483"/>
      <c r="R25" s="483"/>
      <c r="S25" s="483"/>
      <c r="T25" s="483"/>
      <c r="U25" s="483" t="s">
        <v>392</v>
      </c>
      <c r="V25" s="483"/>
      <c r="W25" s="483"/>
      <c r="X25" s="483"/>
      <c r="Y25" s="483"/>
      <c r="Z25" s="483"/>
      <c r="AA25" s="483"/>
      <c r="AB25" s="483"/>
      <c r="AC25" s="483"/>
      <c r="AD25" s="483"/>
      <c r="AE25" s="483" t="s">
        <v>387</v>
      </c>
      <c r="AF25" s="483"/>
      <c r="AG25" s="483"/>
      <c r="AH25" s="483"/>
      <c r="AI25" s="483"/>
      <c r="AJ25" s="483"/>
      <c r="AK25" s="483"/>
      <c r="AL25" s="483"/>
      <c r="AM25" s="483"/>
      <c r="AN25" s="483"/>
      <c r="AO25" s="483" t="s">
        <v>374</v>
      </c>
      <c r="AP25" s="483"/>
      <c r="AQ25" s="483"/>
      <c r="AR25" s="483"/>
      <c r="AS25" s="483"/>
      <c r="AT25" s="483"/>
      <c r="AU25" s="483"/>
      <c r="AV25" s="483"/>
      <c r="AW25" s="483"/>
      <c r="AX25" s="483"/>
      <c r="AY25" s="483" t="s">
        <v>379</v>
      </c>
      <c r="AZ25" s="483"/>
      <c r="BA25" s="483"/>
      <c r="BB25" s="483"/>
      <c r="BC25" s="483"/>
      <c r="BD25" s="483"/>
      <c r="BE25" s="483"/>
      <c r="BF25" s="483"/>
      <c r="BG25" s="483"/>
      <c r="BH25" s="483"/>
      <c r="BI25" s="483" t="s">
        <v>385</v>
      </c>
      <c r="BJ25" s="483"/>
      <c r="BK25" s="483"/>
      <c r="BL25" s="483"/>
      <c r="BM25" s="483"/>
      <c r="BN25" s="483"/>
      <c r="BO25" s="483"/>
      <c r="BP25" s="483"/>
      <c r="BQ25" s="483"/>
      <c r="BR25" s="483"/>
    </row>
    <row r="26" spans="1:70" ht="19.5" customHeight="1">
      <c r="A26" s="328"/>
      <c r="B26" s="328"/>
      <c r="C26" s="328"/>
      <c r="D26" s="328"/>
      <c r="E26" s="328"/>
      <c r="F26" s="473">
        <v>16</v>
      </c>
      <c r="G26" s="473"/>
      <c r="H26" s="473"/>
      <c r="I26" s="473"/>
      <c r="J26" s="473"/>
      <c r="K26" s="482" t="s">
        <v>399</v>
      </c>
      <c r="L26" s="483"/>
      <c r="M26" s="483"/>
      <c r="N26" s="483"/>
      <c r="O26" s="483"/>
      <c r="P26" s="483"/>
      <c r="Q26" s="483"/>
      <c r="R26" s="483"/>
      <c r="S26" s="483"/>
      <c r="T26" s="483"/>
      <c r="U26" s="483" t="s">
        <v>393</v>
      </c>
      <c r="V26" s="483"/>
      <c r="W26" s="483"/>
      <c r="X26" s="483"/>
      <c r="Y26" s="483"/>
      <c r="Z26" s="483"/>
      <c r="AA26" s="483"/>
      <c r="AB26" s="483"/>
      <c r="AC26" s="483"/>
      <c r="AD26" s="483"/>
      <c r="AE26" s="483" t="s">
        <v>387</v>
      </c>
      <c r="AF26" s="483"/>
      <c r="AG26" s="483"/>
      <c r="AH26" s="483"/>
      <c r="AI26" s="483"/>
      <c r="AJ26" s="483"/>
      <c r="AK26" s="483"/>
      <c r="AL26" s="483"/>
      <c r="AM26" s="483"/>
      <c r="AN26" s="483"/>
      <c r="AO26" s="483" t="s">
        <v>375</v>
      </c>
      <c r="AP26" s="483"/>
      <c r="AQ26" s="483"/>
      <c r="AR26" s="483"/>
      <c r="AS26" s="483"/>
      <c r="AT26" s="483"/>
      <c r="AU26" s="483"/>
      <c r="AV26" s="483"/>
      <c r="AW26" s="483"/>
      <c r="AX26" s="483"/>
      <c r="AY26" s="483" t="s">
        <v>381</v>
      </c>
      <c r="AZ26" s="483"/>
      <c r="BA26" s="483"/>
      <c r="BB26" s="483"/>
      <c r="BC26" s="483"/>
      <c r="BD26" s="483"/>
      <c r="BE26" s="483"/>
      <c r="BF26" s="483"/>
      <c r="BG26" s="483"/>
      <c r="BH26" s="483"/>
      <c r="BI26" s="483" t="s">
        <v>385</v>
      </c>
      <c r="BJ26" s="483"/>
      <c r="BK26" s="483"/>
      <c r="BL26" s="483"/>
      <c r="BM26" s="483"/>
      <c r="BN26" s="483"/>
      <c r="BO26" s="483"/>
      <c r="BP26" s="483"/>
      <c r="BQ26" s="483"/>
      <c r="BR26" s="483"/>
    </row>
    <row r="27" spans="1:70" ht="19.5" customHeight="1">
      <c r="A27" s="328"/>
      <c r="B27" s="328"/>
      <c r="C27" s="328"/>
      <c r="D27" s="328"/>
      <c r="E27" s="328"/>
      <c r="F27" s="473">
        <v>17</v>
      </c>
      <c r="G27" s="473"/>
      <c r="H27" s="473"/>
      <c r="I27" s="473"/>
      <c r="J27" s="473"/>
      <c r="K27" s="482" t="s">
        <v>400</v>
      </c>
      <c r="L27" s="483"/>
      <c r="M27" s="483"/>
      <c r="N27" s="483"/>
      <c r="O27" s="483"/>
      <c r="P27" s="483"/>
      <c r="Q27" s="483"/>
      <c r="R27" s="483"/>
      <c r="S27" s="483"/>
      <c r="T27" s="483"/>
      <c r="U27" s="483" t="s">
        <v>394</v>
      </c>
      <c r="V27" s="483"/>
      <c r="W27" s="483"/>
      <c r="X27" s="483"/>
      <c r="Y27" s="483"/>
      <c r="Z27" s="483"/>
      <c r="AA27" s="483"/>
      <c r="AB27" s="483"/>
      <c r="AC27" s="483"/>
      <c r="AD27" s="483"/>
      <c r="AE27" s="483" t="s">
        <v>388</v>
      </c>
      <c r="AF27" s="483"/>
      <c r="AG27" s="483"/>
      <c r="AH27" s="483"/>
      <c r="AI27" s="483"/>
      <c r="AJ27" s="483"/>
      <c r="AK27" s="483"/>
      <c r="AL27" s="483"/>
      <c r="AM27" s="483"/>
      <c r="AN27" s="483"/>
      <c r="AO27" s="483" t="s">
        <v>376</v>
      </c>
      <c r="AP27" s="483"/>
      <c r="AQ27" s="483"/>
      <c r="AR27" s="483"/>
      <c r="AS27" s="483"/>
      <c r="AT27" s="483"/>
      <c r="AU27" s="483"/>
      <c r="AV27" s="483"/>
      <c r="AW27" s="483"/>
      <c r="AX27" s="483"/>
      <c r="AY27" s="483" t="s">
        <v>381</v>
      </c>
      <c r="AZ27" s="483"/>
      <c r="BA27" s="483"/>
      <c r="BB27" s="483"/>
      <c r="BC27" s="483"/>
      <c r="BD27" s="483"/>
      <c r="BE27" s="483"/>
      <c r="BF27" s="483"/>
      <c r="BG27" s="483"/>
      <c r="BH27" s="483"/>
      <c r="BI27" s="483" t="s">
        <v>386</v>
      </c>
      <c r="BJ27" s="483"/>
      <c r="BK27" s="483"/>
      <c r="BL27" s="483"/>
      <c r="BM27" s="483"/>
      <c r="BN27" s="483"/>
      <c r="BO27" s="483"/>
      <c r="BP27" s="483"/>
      <c r="BQ27" s="483"/>
      <c r="BR27" s="483"/>
    </row>
    <row r="28" spans="1:70" ht="19.5" customHeight="1">
      <c r="A28" s="328"/>
      <c r="B28" s="328"/>
      <c r="C28" s="328"/>
      <c r="D28" s="328"/>
      <c r="E28" s="328"/>
      <c r="F28" s="473">
        <v>18</v>
      </c>
      <c r="G28" s="473"/>
      <c r="H28" s="473"/>
      <c r="I28" s="473"/>
      <c r="J28" s="473"/>
      <c r="K28" s="482" t="s">
        <v>401</v>
      </c>
      <c r="L28" s="483"/>
      <c r="M28" s="483"/>
      <c r="N28" s="483"/>
      <c r="O28" s="483"/>
      <c r="P28" s="483"/>
      <c r="Q28" s="483"/>
      <c r="R28" s="483"/>
      <c r="S28" s="483"/>
      <c r="T28" s="483"/>
      <c r="U28" s="483" t="s">
        <v>395</v>
      </c>
      <c r="V28" s="483"/>
      <c r="W28" s="483"/>
      <c r="X28" s="483"/>
      <c r="Y28" s="483"/>
      <c r="Z28" s="483"/>
      <c r="AA28" s="483"/>
      <c r="AB28" s="483"/>
      <c r="AC28" s="483"/>
      <c r="AD28" s="483"/>
      <c r="AE28" s="483" t="s">
        <v>387</v>
      </c>
      <c r="AF28" s="483"/>
      <c r="AG28" s="483"/>
      <c r="AH28" s="483"/>
      <c r="AI28" s="483"/>
      <c r="AJ28" s="483"/>
      <c r="AK28" s="483"/>
      <c r="AL28" s="483"/>
      <c r="AM28" s="483"/>
      <c r="AN28" s="483"/>
      <c r="AO28" s="483" t="s">
        <v>377</v>
      </c>
      <c r="AP28" s="483"/>
      <c r="AQ28" s="483"/>
      <c r="AR28" s="483"/>
      <c r="AS28" s="483"/>
      <c r="AT28" s="483"/>
      <c r="AU28" s="483"/>
      <c r="AV28" s="483"/>
      <c r="AW28" s="483"/>
      <c r="AX28" s="483"/>
      <c r="AY28" s="483" t="s">
        <v>382</v>
      </c>
      <c r="AZ28" s="483"/>
      <c r="BA28" s="483"/>
      <c r="BB28" s="483"/>
      <c r="BC28" s="483"/>
      <c r="BD28" s="483"/>
      <c r="BE28" s="483"/>
      <c r="BF28" s="483"/>
      <c r="BG28" s="483"/>
      <c r="BH28" s="483"/>
      <c r="BI28" s="483" t="s">
        <v>386</v>
      </c>
      <c r="BJ28" s="483"/>
      <c r="BK28" s="483"/>
      <c r="BL28" s="483"/>
      <c r="BM28" s="483"/>
      <c r="BN28" s="483"/>
      <c r="BO28" s="483"/>
      <c r="BP28" s="483"/>
      <c r="BQ28" s="483"/>
      <c r="BR28" s="483"/>
    </row>
    <row r="29" spans="1:70" ht="19.5" customHeight="1">
      <c r="A29" s="334"/>
      <c r="B29" s="334"/>
      <c r="C29" s="334"/>
      <c r="D29" s="334"/>
      <c r="E29" s="334"/>
      <c r="F29" s="346">
        <v>19</v>
      </c>
      <c r="G29" s="346"/>
      <c r="H29" s="346"/>
      <c r="I29" s="346"/>
      <c r="J29" s="346"/>
      <c r="K29" s="484" t="s">
        <v>402</v>
      </c>
      <c r="L29" s="481"/>
      <c r="M29" s="481"/>
      <c r="N29" s="481"/>
      <c r="O29" s="481"/>
      <c r="P29" s="481"/>
      <c r="Q29" s="481"/>
      <c r="R29" s="481"/>
      <c r="S29" s="481"/>
      <c r="T29" s="481"/>
      <c r="U29" s="481" t="s">
        <v>396</v>
      </c>
      <c r="V29" s="481"/>
      <c r="W29" s="481"/>
      <c r="X29" s="481"/>
      <c r="Y29" s="481"/>
      <c r="Z29" s="481"/>
      <c r="AA29" s="481"/>
      <c r="AB29" s="481"/>
      <c r="AC29" s="481"/>
      <c r="AD29" s="481"/>
      <c r="AE29" s="481" t="s">
        <v>388</v>
      </c>
      <c r="AF29" s="481"/>
      <c r="AG29" s="481"/>
      <c r="AH29" s="481"/>
      <c r="AI29" s="481"/>
      <c r="AJ29" s="481"/>
      <c r="AK29" s="481"/>
      <c r="AL29" s="481"/>
      <c r="AM29" s="481"/>
      <c r="AN29" s="481"/>
      <c r="AO29" s="481" t="s">
        <v>378</v>
      </c>
      <c r="AP29" s="481"/>
      <c r="AQ29" s="481"/>
      <c r="AR29" s="481"/>
      <c r="AS29" s="481"/>
      <c r="AT29" s="481"/>
      <c r="AU29" s="481"/>
      <c r="AV29" s="481"/>
      <c r="AW29" s="481"/>
      <c r="AX29" s="481"/>
      <c r="AY29" s="481" t="s">
        <v>382</v>
      </c>
      <c r="AZ29" s="481"/>
      <c r="BA29" s="481"/>
      <c r="BB29" s="481"/>
      <c r="BC29" s="481"/>
      <c r="BD29" s="481"/>
      <c r="BE29" s="481"/>
      <c r="BF29" s="481"/>
      <c r="BG29" s="481"/>
      <c r="BH29" s="481"/>
      <c r="BI29" s="481" t="s">
        <v>386</v>
      </c>
      <c r="BJ29" s="481"/>
      <c r="BK29" s="481"/>
      <c r="BL29" s="481"/>
      <c r="BM29" s="481"/>
      <c r="BN29" s="481"/>
      <c r="BO29" s="481"/>
      <c r="BP29" s="481"/>
      <c r="BQ29" s="481"/>
      <c r="BR29" s="481"/>
    </row>
    <row r="30" ht="15" customHeight="1">
      <c r="BR30" s="66" t="s">
        <v>102</v>
      </c>
    </row>
    <row r="31" ht="18" customHeight="1"/>
    <row r="32" spans="1:70" ht="24">
      <c r="A32" s="290" t="s">
        <v>282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</row>
    <row r="33" ht="12.75" customHeight="1"/>
    <row r="34" spans="1:70" ht="15.75" customHeight="1">
      <c r="A34" s="267" t="s">
        <v>281</v>
      </c>
      <c r="B34" s="267"/>
      <c r="C34" s="267"/>
      <c r="D34" s="267"/>
      <c r="E34" s="267"/>
      <c r="F34" s="267"/>
      <c r="G34" s="267"/>
      <c r="H34" s="267"/>
      <c r="I34" s="267"/>
      <c r="J34" s="268"/>
      <c r="K34" s="357" t="s">
        <v>190</v>
      </c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1"/>
      <c r="Z34" s="357" t="s">
        <v>213</v>
      </c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1"/>
      <c r="AO34" s="357" t="s">
        <v>214</v>
      </c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1"/>
      <c r="BD34" s="474" t="s">
        <v>191</v>
      </c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</row>
    <row r="35" spans="1:70" ht="15.75" customHeight="1">
      <c r="A35" s="269"/>
      <c r="B35" s="269"/>
      <c r="C35" s="269"/>
      <c r="D35" s="269"/>
      <c r="E35" s="269"/>
      <c r="F35" s="269"/>
      <c r="G35" s="269"/>
      <c r="H35" s="269"/>
      <c r="I35" s="269"/>
      <c r="J35" s="270"/>
      <c r="K35" s="345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72"/>
      <c r="Z35" s="345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72"/>
      <c r="AO35" s="345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72"/>
      <c r="BD35" s="476"/>
      <c r="BE35" s="477"/>
      <c r="BF35" s="477"/>
      <c r="BG35" s="477"/>
      <c r="BH35" s="477"/>
      <c r="BI35" s="477"/>
      <c r="BJ35" s="477"/>
      <c r="BK35" s="477"/>
      <c r="BL35" s="477"/>
      <c r="BM35" s="477"/>
      <c r="BN35" s="477"/>
      <c r="BO35" s="477"/>
      <c r="BP35" s="477"/>
      <c r="BQ35" s="477"/>
      <c r="BR35" s="477"/>
    </row>
    <row r="36" spans="1:70" ht="20.25" customHeight="1">
      <c r="A36" s="367" t="s">
        <v>45</v>
      </c>
      <c r="B36" s="367"/>
      <c r="C36" s="367"/>
      <c r="D36" s="367"/>
      <c r="E36" s="367"/>
      <c r="F36" s="367">
        <v>2</v>
      </c>
      <c r="G36" s="367"/>
      <c r="H36" s="367"/>
      <c r="I36" s="367"/>
      <c r="J36" s="367"/>
      <c r="K36" s="478">
        <v>2219</v>
      </c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>
        <v>2219</v>
      </c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80">
        <v>242</v>
      </c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>
        <v>232</v>
      </c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</row>
    <row r="37" spans="1:70" ht="20.25" customHeight="1">
      <c r="A37" s="328"/>
      <c r="B37" s="328"/>
      <c r="C37" s="328"/>
      <c r="D37" s="328"/>
      <c r="E37" s="328"/>
      <c r="F37" s="473">
        <v>7</v>
      </c>
      <c r="G37" s="473"/>
      <c r="H37" s="473"/>
      <c r="I37" s="473"/>
      <c r="J37" s="473"/>
      <c r="K37" s="464">
        <v>2768</v>
      </c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>
        <v>2807</v>
      </c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6">
        <v>29</v>
      </c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>
        <v>195</v>
      </c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6"/>
      <c r="BR37" s="466"/>
    </row>
    <row r="38" spans="1:70" ht="20.25" customHeight="1">
      <c r="A38" s="328"/>
      <c r="B38" s="328"/>
      <c r="C38" s="328"/>
      <c r="D38" s="328"/>
      <c r="E38" s="328"/>
      <c r="F38" s="473">
        <v>12</v>
      </c>
      <c r="G38" s="473"/>
      <c r="H38" s="473"/>
      <c r="I38" s="473"/>
      <c r="J38" s="473"/>
      <c r="K38" s="464">
        <v>4062</v>
      </c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>
        <v>2909</v>
      </c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6">
        <v>80</v>
      </c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>
        <v>103</v>
      </c>
      <c r="BE38" s="466"/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6"/>
    </row>
    <row r="39" spans="1:70" ht="20.25" customHeight="1">
      <c r="A39" s="328"/>
      <c r="B39" s="328"/>
      <c r="C39" s="328"/>
      <c r="D39" s="328"/>
      <c r="E39" s="328"/>
      <c r="F39" s="473">
        <v>15</v>
      </c>
      <c r="G39" s="473"/>
      <c r="H39" s="473"/>
      <c r="I39" s="473"/>
      <c r="J39" s="473"/>
      <c r="K39" s="464">
        <v>4458</v>
      </c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>
        <v>2988</v>
      </c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6">
        <v>66</v>
      </c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>
        <v>116</v>
      </c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</row>
    <row r="40" spans="1:70" ht="20.25" customHeight="1">
      <c r="A40" s="328"/>
      <c r="B40" s="328"/>
      <c r="C40" s="328"/>
      <c r="D40" s="328"/>
      <c r="E40" s="328"/>
      <c r="F40" s="473">
        <v>16</v>
      </c>
      <c r="G40" s="473"/>
      <c r="H40" s="473"/>
      <c r="I40" s="473"/>
      <c r="J40" s="473"/>
      <c r="K40" s="464">
        <v>4622</v>
      </c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>
        <v>3064</v>
      </c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6">
        <v>53</v>
      </c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>
        <v>75</v>
      </c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</row>
    <row r="41" spans="1:70" ht="20.25" customHeight="1">
      <c r="A41" s="328"/>
      <c r="B41" s="328"/>
      <c r="C41" s="328"/>
      <c r="D41" s="328"/>
      <c r="E41" s="328"/>
      <c r="F41" s="473">
        <v>17</v>
      </c>
      <c r="G41" s="473"/>
      <c r="H41" s="473"/>
      <c r="I41" s="473"/>
      <c r="J41" s="473"/>
      <c r="K41" s="464">
        <v>6247</v>
      </c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>
        <v>4102</v>
      </c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6">
        <v>119</v>
      </c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5" t="s">
        <v>192</v>
      </c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</row>
    <row r="42" spans="1:70" ht="20.25" customHeight="1">
      <c r="A42" s="328"/>
      <c r="B42" s="328"/>
      <c r="C42" s="328"/>
      <c r="D42" s="328"/>
      <c r="E42" s="328"/>
      <c r="F42" s="473">
        <v>18</v>
      </c>
      <c r="G42" s="473"/>
      <c r="H42" s="473"/>
      <c r="I42" s="473"/>
      <c r="J42" s="473"/>
      <c r="K42" s="464">
        <v>6329</v>
      </c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>
        <v>3829</v>
      </c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6">
        <v>94</v>
      </c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5" t="s">
        <v>192</v>
      </c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</row>
    <row r="43" spans="1:70" ht="20.25" customHeight="1">
      <c r="A43" s="334"/>
      <c r="B43" s="334"/>
      <c r="C43" s="334"/>
      <c r="D43" s="334"/>
      <c r="E43" s="334"/>
      <c r="F43" s="346">
        <v>19</v>
      </c>
      <c r="G43" s="346"/>
      <c r="H43" s="346"/>
      <c r="I43" s="346"/>
      <c r="J43" s="346"/>
      <c r="K43" s="469">
        <v>6465</v>
      </c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>
        <v>4219</v>
      </c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8">
        <v>94</v>
      </c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7" t="s">
        <v>192</v>
      </c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</row>
    <row r="44" spans="1:70" ht="14.25" customHeight="1">
      <c r="A44" s="36" t="s">
        <v>215</v>
      </c>
      <c r="BR44" s="97" t="s">
        <v>61</v>
      </c>
    </row>
    <row r="45" ht="12.75" customHeight="1">
      <c r="A45" s="33" t="s">
        <v>216</v>
      </c>
    </row>
  </sheetData>
  <sheetProtection/>
  <mergeCells count="227">
    <mergeCell ref="AH7:AL7"/>
    <mergeCell ref="AH6:AL6"/>
    <mergeCell ref="AC7:AG7"/>
    <mergeCell ref="AC8:AG8"/>
    <mergeCell ref="AH8:AL8"/>
    <mergeCell ref="AC14:AG14"/>
    <mergeCell ref="AH14:AL14"/>
    <mergeCell ref="AC11:AG11"/>
    <mergeCell ref="AC13:AG13"/>
    <mergeCell ref="AH11:AL11"/>
    <mergeCell ref="AH15:AL15"/>
    <mergeCell ref="AC15:AG15"/>
    <mergeCell ref="AM7:AX7"/>
    <mergeCell ref="AM9:AX9"/>
    <mergeCell ref="AM10:AX10"/>
    <mergeCell ref="AM11:AX11"/>
    <mergeCell ref="AM8:AX8"/>
    <mergeCell ref="AC9:AG9"/>
    <mergeCell ref="AH13:AL13"/>
    <mergeCell ref="AC12:AG12"/>
    <mergeCell ref="BN4:BR5"/>
    <mergeCell ref="AY3:BR3"/>
    <mergeCell ref="AY4:BH5"/>
    <mergeCell ref="BI4:BM5"/>
    <mergeCell ref="A3:F5"/>
    <mergeCell ref="A6:F6"/>
    <mergeCell ref="G3:R5"/>
    <mergeCell ref="G6:R6"/>
    <mergeCell ref="S4:AB5"/>
    <mergeCell ref="S6:AB6"/>
    <mergeCell ref="S3:AL3"/>
    <mergeCell ref="AM3:AX5"/>
    <mergeCell ref="AM6:AX6"/>
    <mergeCell ref="AC6:AG6"/>
    <mergeCell ref="AC4:AG5"/>
    <mergeCell ref="AH4:AL5"/>
    <mergeCell ref="G9:R9"/>
    <mergeCell ref="G10:R10"/>
    <mergeCell ref="A7:F7"/>
    <mergeCell ref="A8:F8"/>
    <mergeCell ref="A9:F9"/>
    <mergeCell ref="G7:R7"/>
    <mergeCell ref="G8:R8"/>
    <mergeCell ref="A10:F10"/>
    <mergeCell ref="BN6:BR6"/>
    <mergeCell ref="BN7:BR7"/>
    <mergeCell ref="AY6:BH6"/>
    <mergeCell ref="BI6:BM6"/>
    <mergeCell ref="AY7:BH7"/>
    <mergeCell ref="BI7:BM7"/>
    <mergeCell ref="AY8:BH8"/>
    <mergeCell ref="BI8:BM8"/>
    <mergeCell ref="BN8:BR8"/>
    <mergeCell ref="BN9:BR9"/>
    <mergeCell ref="AY9:BH9"/>
    <mergeCell ref="BI9:BM9"/>
    <mergeCell ref="BN11:BR11"/>
    <mergeCell ref="BN10:BR10"/>
    <mergeCell ref="AY10:BH10"/>
    <mergeCell ref="BI10:BM10"/>
    <mergeCell ref="AY11:BH11"/>
    <mergeCell ref="BI11:BM11"/>
    <mergeCell ref="BN12:BR12"/>
    <mergeCell ref="BN13:BR13"/>
    <mergeCell ref="AM13:AX13"/>
    <mergeCell ref="AY13:BH13"/>
    <mergeCell ref="BI13:BM13"/>
    <mergeCell ref="AY12:BH12"/>
    <mergeCell ref="BI12:BM12"/>
    <mergeCell ref="AM12:AX12"/>
    <mergeCell ref="BN14:BR14"/>
    <mergeCell ref="BN15:BR15"/>
    <mergeCell ref="AM14:AX14"/>
    <mergeCell ref="AM15:AX15"/>
    <mergeCell ref="AY14:BH14"/>
    <mergeCell ref="BI14:BM14"/>
    <mergeCell ref="AY15:BH15"/>
    <mergeCell ref="BI15:BM15"/>
    <mergeCell ref="A18:BR18"/>
    <mergeCell ref="A20:J21"/>
    <mergeCell ref="K20:T21"/>
    <mergeCell ref="U20:AD21"/>
    <mergeCell ref="AE20:AN21"/>
    <mergeCell ref="AO20:AX21"/>
    <mergeCell ref="AY20:BH21"/>
    <mergeCell ref="BI20:BR21"/>
    <mergeCell ref="A22:E22"/>
    <mergeCell ref="F22:J22"/>
    <mergeCell ref="A23:E23"/>
    <mergeCell ref="F23:J23"/>
    <mergeCell ref="A24:E24"/>
    <mergeCell ref="F24:J24"/>
    <mergeCell ref="A27:E27"/>
    <mergeCell ref="F27:J27"/>
    <mergeCell ref="A28:E28"/>
    <mergeCell ref="F28:J28"/>
    <mergeCell ref="A25:E25"/>
    <mergeCell ref="F25:J25"/>
    <mergeCell ref="A26:E26"/>
    <mergeCell ref="F26:J26"/>
    <mergeCell ref="A29:E29"/>
    <mergeCell ref="F29:J29"/>
    <mergeCell ref="K22:T22"/>
    <mergeCell ref="U22:AD22"/>
    <mergeCell ref="K23:T23"/>
    <mergeCell ref="U23:AD23"/>
    <mergeCell ref="K24:T24"/>
    <mergeCell ref="U24:AD24"/>
    <mergeCell ref="K25:T25"/>
    <mergeCell ref="U25:AD25"/>
    <mergeCell ref="AE23:AN23"/>
    <mergeCell ref="AO23:AX23"/>
    <mergeCell ref="AY23:BH23"/>
    <mergeCell ref="BI23:BR23"/>
    <mergeCell ref="AE22:AN22"/>
    <mergeCell ref="AO22:AX22"/>
    <mergeCell ref="AY22:BH22"/>
    <mergeCell ref="BI22:BR22"/>
    <mergeCell ref="AE25:AN25"/>
    <mergeCell ref="AO25:AX25"/>
    <mergeCell ref="AY25:BH25"/>
    <mergeCell ref="BI25:BR25"/>
    <mergeCell ref="AE24:AN24"/>
    <mergeCell ref="AO24:AX24"/>
    <mergeCell ref="AY24:BH24"/>
    <mergeCell ref="BI24:BR24"/>
    <mergeCell ref="K27:T27"/>
    <mergeCell ref="U27:AD27"/>
    <mergeCell ref="AE27:AN27"/>
    <mergeCell ref="AO27:AX27"/>
    <mergeCell ref="K26:T26"/>
    <mergeCell ref="U26:AD26"/>
    <mergeCell ref="AE26:AN26"/>
    <mergeCell ref="AO26:AX26"/>
    <mergeCell ref="AY26:BH26"/>
    <mergeCell ref="BI26:BR26"/>
    <mergeCell ref="AY27:BH27"/>
    <mergeCell ref="BI27:BR27"/>
    <mergeCell ref="AY28:BH28"/>
    <mergeCell ref="BI28:BR28"/>
    <mergeCell ref="AY29:BH29"/>
    <mergeCell ref="BI29:BR29"/>
    <mergeCell ref="K28:T28"/>
    <mergeCell ref="U28:AD28"/>
    <mergeCell ref="K29:T29"/>
    <mergeCell ref="U29:AD29"/>
    <mergeCell ref="AE29:AN29"/>
    <mergeCell ref="AO29:AX29"/>
    <mergeCell ref="AE28:AN28"/>
    <mergeCell ref="AO28:AX28"/>
    <mergeCell ref="AO34:BC35"/>
    <mergeCell ref="BD34:BR35"/>
    <mergeCell ref="K36:Y36"/>
    <mergeCell ref="Z36:AN36"/>
    <mergeCell ref="AO36:BC36"/>
    <mergeCell ref="BD36:BR36"/>
    <mergeCell ref="A40:E40"/>
    <mergeCell ref="F40:J40"/>
    <mergeCell ref="A37:E37"/>
    <mergeCell ref="F37:J37"/>
    <mergeCell ref="A38:E38"/>
    <mergeCell ref="F38:J38"/>
    <mergeCell ref="A43:E43"/>
    <mergeCell ref="F43:J43"/>
    <mergeCell ref="K34:Y35"/>
    <mergeCell ref="Z34:AN35"/>
    <mergeCell ref="A41:E41"/>
    <mergeCell ref="F41:J41"/>
    <mergeCell ref="A42:E42"/>
    <mergeCell ref="F42:J42"/>
    <mergeCell ref="A39:E39"/>
    <mergeCell ref="F39:J39"/>
    <mergeCell ref="AO37:BC37"/>
    <mergeCell ref="BD37:BR37"/>
    <mergeCell ref="K38:Y38"/>
    <mergeCell ref="Z38:AN38"/>
    <mergeCell ref="AO38:BC38"/>
    <mergeCell ref="BD38:BR38"/>
    <mergeCell ref="K43:Y43"/>
    <mergeCell ref="Z41:AN41"/>
    <mergeCell ref="AO41:BC41"/>
    <mergeCell ref="BD41:BR41"/>
    <mergeCell ref="K40:Y40"/>
    <mergeCell ref="Z40:AN40"/>
    <mergeCell ref="AO40:BC40"/>
    <mergeCell ref="BD40:BR40"/>
    <mergeCell ref="K41:Y41"/>
    <mergeCell ref="BD39:BR39"/>
    <mergeCell ref="K37:Y37"/>
    <mergeCell ref="Z37:AN37"/>
    <mergeCell ref="Z43:AN43"/>
    <mergeCell ref="AO43:BC43"/>
    <mergeCell ref="BD43:BR43"/>
    <mergeCell ref="K42:Y42"/>
    <mergeCell ref="Z42:AN42"/>
    <mergeCell ref="AO42:BC42"/>
    <mergeCell ref="BD42:BR42"/>
    <mergeCell ref="G14:R14"/>
    <mergeCell ref="G15:R15"/>
    <mergeCell ref="A11:F11"/>
    <mergeCell ref="K39:Y39"/>
    <mergeCell ref="A32:BR32"/>
    <mergeCell ref="A34:J35"/>
    <mergeCell ref="A36:E36"/>
    <mergeCell ref="F36:J36"/>
    <mergeCell ref="Z39:AN39"/>
    <mergeCell ref="AO39:BC39"/>
    <mergeCell ref="S14:AB14"/>
    <mergeCell ref="A13:F13"/>
    <mergeCell ref="S13:AB13"/>
    <mergeCell ref="A15:F15"/>
    <mergeCell ref="S7:AB7"/>
    <mergeCell ref="S8:AB8"/>
    <mergeCell ref="S9:AB9"/>
    <mergeCell ref="S10:AB10"/>
    <mergeCell ref="S15:AB15"/>
    <mergeCell ref="G13:R13"/>
    <mergeCell ref="AH12:AL12"/>
    <mergeCell ref="AC10:AG10"/>
    <mergeCell ref="AH10:AL10"/>
    <mergeCell ref="AH9:AL9"/>
    <mergeCell ref="A14:F14"/>
    <mergeCell ref="A12:F12"/>
    <mergeCell ref="S11:AB11"/>
    <mergeCell ref="S12:AB12"/>
    <mergeCell ref="G12:R12"/>
    <mergeCell ref="G11:R11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375" style="94" customWidth="1"/>
    <col min="2" max="2" width="4.375" style="94" customWidth="1"/>
    <col min="3" max="3" width="9.625" style="94" customWidth="1"/>
    <col min="4" max="5" width="5.125" style="94" customWidth="1"/>
    <col min="6" max="7" width="9.625" style="94" customWidth="1"/>
    <col min="8" max="8" width="3.625" style="94" customWidth="1"/>
    <col min="9" max="10" width="6.625" style="94" customWidth="1"/>
    <col min="11" max="11" width="3.625" style="94" customWidth="1"/>
    <col min="12" max="13" width="9.625" style="94" customWidth="1"/>
    <col min="14" max="14" width="3.625" style="94" customWidth="1"/>
    <col min="15" max="16384" width="9.00390625" style="94" customWidth="1"/>
  </cols>
  <sheetData>
    <row r="1" spans="1:14" ht="24">
      <c r="A1" s="290" t="s">
        <v>233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7.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" ht="16.5" customHeight="1">
      <c r="A3" s="538" t="s">
        <v>70</v>
      </c>
      <c r="B3" s="538"/>
    </row>
    <row r="4" spans="1:14" ht="17.25" customHeight="1">
      <c r="A4" s="534" t="s">
        <v>27</v>
      </c>
      <c r="B4" s="535"/>
      <c r="C4" s="533" t="s">
        <v>71</v>
      </c>
      <c r="D4" s="533"/>
      <c r="E4" s="533" t="s">
        <v>72</v>
      </c>
      <c r="F4" s="533"/>
      <c r="G4" s="533" t="s">
        <v>73</v>
      </c>
      <c r="H4" s="533"/>
      <c r="I4" s="533"/>
      <c r="J4" s="533"/>
      <c r="K4" s="533"/>
      <c r="L4" s="533"/>
      <c r="M4" s="528" t="s">
        <v>74</v>
      </c>
      <c r="N4" s="365"/>
    </row>
    <row r="5" spans="1:14" ht="17.25" customHeight="1">
      <c r="A5" s="536"/>
      <c r="B5" s="537"/>
      <c r="C5" s="529"/>
      <c r="D5" s="529"/>
      <c r="E5" s="529"/>
      <c r="F5" s="529"/>
      <c r="G5" s="10" t="s">
        <v>75</v>
      </c>
      <c r="H5" s="529" t="s">
        <v>76</v>
      </c>
      <c r="I5" s="529"/>
      <c r="J5" s="529" t="s">
        <v>77</v>
      </c>
      <c r="K5" s="529"/>
      <c r="L5" s="14" t="s">
        <v>78</v>
      </c>
      <c r="M5" s="529"/>
      <c r="N5" s="363"/>
    </row>
    <row r="6" spans="1:14" ht="18.75" customHeight="1">
      <c r="A6" s="162" t="s">
        <v>93</v>
      </c>
      <c r="B6" s="163">
        <v>2</v>
      </c>
      <c r="C6" s="531">
        <v>85676</v>
      </c>
      <c r="D6" s="530"/>
      <c r="E6" s="532">
        <v>36550</v>
      </c>
      <c r="F6" s="532"/>
      <c r="G6" s="15">
        <v>29735</v>
      </c>
      <c r="H6" s="532">
        <v>4374</v>
      </c>
      <c r="I6" s="532"/>
      <c r="J6" s="532">
        <v>1667</v>
      </c>
      <c r="K6" s="532"/>
      <c r="L6" s="15">
        <v>774</v>
      </c>
      <c r="M6" s="15">
        <v>100</v>
      </c>
      <c r="N6" s="11"/>
    </row>
    <row r="7" spans="1:14" ht="18.75" customHeight="1">
      <c r="A7" s="162"/>
      <c r="B7" s="163">
        <v>7</v>
      </c>
      <c r="C7" s="531">
        <v>90528</v>
      </c>
      <c r="D7" s="530"/>
      <c r="E7" s="532">
        <v>43515</v>
      </c>
      <c r="F7" s="532"/>
      <c r="G7" s="15">
        <v>35611</v>
      </c>
      <c r="H7" s="532">
        <v>563</v>
      </c>
      <c r="I7" s="532"/>
      <c r="J7" s="532">
        <v>3233</v>
      </c>
      <c r="K7" s="532"/>
      <c r="L7" s="15">
        <v>4108</v>
      </c>
      <c r="M7" s="15">
        <v>119</v>
      </c>
      <c r="N7" s="11"/>
    </row>
    <row r="8" spans="1:14" s="95" customFormat="1" ht="18.75" customHeight="1">
      <c r="A8" s="90"/>
      <c r="B8" s="13">
        <v>12</v>
      </c>
      <c r="C8" s="531">
        <v>97188</v>
      </c>
      <c r="D8" s="530"/>
      <c r="E8" s="530">
        <v>51491</v>
      </c>
      <c r="F8" s="530"/>
      <c r="G8" s="5">
        <v>44725</v>
      </c>
      <c r="H8" s="530">
        <v>1564</v>
      </c>
      <c r="I8" s="530"/>
      <c r="J8" s="530">
        <v>3092</v>
      </c>
      <c r="K8" s="530"/>
      <c r="L8" s="5">
        <f>E8-G8-H8-J8</f>
        <v>2110</v>
      </c>
      <c r="M8" s="5">
        <f>E8/365</f>
        <v>141.07123287671232</v>
      </c>
      <c r="N8" s="12"/>
    </row>
    <row r="9" spans="1:14" s="95" customFormat="1" ht="18.75" customHeight="1">
      <c r="A9" s="90"/>
      <c r="B9" s="13">
        <v>15</v>
      </c>
      <c r="C9" s="531">
        <v>100219</v>
      </c>
      <c r="D9" s="530"/>
      <c r="E9" s="530">
        <v>48021</v>
      </c>
      <c r="F9" s="530"/>
      <c r="G9" s="5">
        <v>40349</v>
      </c>
      <c r="H9" s="530">
        <v>844</v>
      </c>
      <c r="I9" s="530"/>
      <c r="J9" s="530">
        <v>2529</v>
      </c>
      <c r="K9" s="530"/>
      <c r="L9" s="5">
        <v>4299</v>
      </c>
      <c r="M9" s="5">
        <v>132</v>
      </c>
      <c r="N9" s="12"/>
    </row>
    <row r="10" spans="1:14" s="95" customFormat="1" ht="18.75" customHeight="1">
      <c r="A10" s="90"/>
      <c r="B10" s="13">
        <v>16</v>
      </c>
      <c r="C10" s="531">
        <v>101174</v>
      </c>
      <c r="D10" s="530"/>
      <c r="E10" s="530">
        <v>47711</v>
      </c>
      <c r="F10" s="530"/>
      <c r="G10" s="5">
        <v>40179</v>
      </c>
      <c r="H10" s="530">
        <v>808</v>
      </c>
      <c r="I10" s="530"/>
      <c r="J10" s="530">
        <v>2208</v>
      </c>
      <c r="K10" s="530"/>
      <c r="L10" s="5">
        <v>4516</v>
      </c>
      <c r="M10" s="5">
        <v>131</v>
      </c>
      <c r="N10" s="12"/>
    </row>
    <row r="11" spans="1:14" s="95" customFormat="1" ht="18.75" customHeight="1">
      <c r="A11" s="90"/>
      <c r="B11" s="13">
        <v>17</v>
      </c>
      <c r="C11" s="531">
        <v>123411</v>
      </c>
      <c r="D11" s="530"/>
      <c r="E11" s="530">
        <v>53344</v>
      </c>
      <c r="F11" s="530"/>
      <c r="G11" s="5">
        <v>44970</v>
      </c>
      <c r="H11" s="530">
        <v>1085</v>
      </c>
      <c r="I11" s="530"/>
      <c r="J11" s="530">
        <v>2403</v>
      </c>
      <c r="K11" s="530"/>
      <c r="L11" s="5">
        <v>4886</v>
      </c>
      <c r="M11" s="5">
        <v>146</v>
      </c>
      <c r="N11" s="12"/>
    </row>
    <row r="12" spans="1:14" s="95" customFormat="1" ht="18.75" customHeight="1">
      <c r="A12" s="90"/>
      <c r="B12" s="181">
        <v>18</v>
      </c>
      <c r="C12" s="531">
        <v>125157</v>
      </c>
      <c r="D12" s="530"/>
      <c r="E12" s="530">
        <v>53479</v>
      </c>
      <c r="F12" s="530"/>
      <c r="G12" s="5">
        <v>44906</v>
      </c>
      <c r="H12" s="530">
        <v>1130</v>
      </c>
      <c r="I12" s="530"/>
      <c r="J12" s="530">
        <v>2416</v>
      </c>
      <c r="K12" s="530"/>
      <c r="L12" s="5">
        <v>5027</v>
      </c>
      <c r="M12" s="5">
        <v>147</v>
      </c>
      <c r="N12" s="12"/>
    </row>
    <row r="13" spans="1:14" s="95" customFormat="1" ht="18.75" customHeight="1">
      <c r="A13" s="165"/>
      <c r="B13" s="182">
        <v>19</v>
      </c>
      <c r="C13" s="539">
        <v>126859</v>
      </c>
      <c r="D13" s="540"/>
      <c r="E13" s="540">
        <v>52321</v>
      </c>
      <c r="F13" s="540"/>
      <c r="G13" s="16">
        <v>44361</v>
      </c>
      <c r="H13" s="540">
        <v>1062</v>
      </c>
      <c r="I13" s="540"/>
      <c r="J13" s="540">
        <v>2340</v>
      </c>
      <c r="K13" s="540"/>
      <c r="L13" s="16">
        <v>4558</v>
      </c>
      <c r="M13" s="16">
        <v>143</v>
      </c>
      <c r="N13" s="183"/>
    </row>
    <row r="14" spans="1:14" ht="15" customHeight="1">
      <c r="A14" s="33" t="s">
        <v>79</v>
      </c>
      <c r="L14" s="180"/>
      <c r="M14" s="180"/>
      <c r="N14" s="180" t="s">
        <v>80</v>
      </c>
    </row>
    <row r="15" ht="12.75" customHeight="1">
      <c r="A15" s="33" t="s">
        <v>216</v>
      </c>
    </row>
    <row r="16" ht="30" customHeight="1">
      <c r="A16" s="33"/>
    </row>
    <row r="17" spans="1:14" ht="24">
      <c r="A17" s="290" t="s">
        <v>283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</row>
    <row r="18" spans="1:14" ht="7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2" ht="16.5" customHeight="1">
      <c r="A19" s="538" t="s">
        <v>81</v>
      </c>
      <c r="B19" s="538"/>
    </row>
    <row r="20" spans="1:14" ht="17.25" customHeight="1">
      <c r="A20" s="534" t="s">
        <v>27</v>
      </c>
      <c r="B20" s="535"/>
      <c r="C20" s="533" t="s">
        <v>82</v>
      </c>
      <c r="D20" s="533"/>
      <c r="E20" s="533"/>
      <c r="F20" s="533"/>
      <c r="G20" s="533" t="s">
        <v>83</v>
      </c>
      <c r="H20" s="533"/>
      <c r="I20" s="533" t="s">
        <v>84</v>
      </c>
      <c r="J20" s="533"/>
      <c r="K20" s="533"/>
      <c r="L20" s="533"/>
      <c r="M20" s="528" t="s">
        <v>74</v>
      </c>
      <c r="N20" s="365"/>
    </row>
    <row r="21" spans="1:14" ht="17.25" customHeight="1">
      <c r="A21" s="536"/>
      <c r="B21" s="537"/>
      <c r="C21" s="529" t="s">
        <v>85</v>
      </c>
      <c r="D21" s="529"/>
      <c r="E21" s="529" t="s">
        <v>86</v>
      </c>
      <c r="F21" s="529"/>
      <c r="G21" s="529"/>
      <c r="H21" s="529"/>
      <c r="I21" s="529" t="s">
        <v>87</v>
      </c>
      <c r="J21" s="529"/>
      <c r="K21" s="529" t="s">
        <v>88</v>
      </c>
      <c r="L21" s="529"/>
      <c r="M21" s="529"/>
      <c r="N21" s="363"/>
    </row>
    <row r="22" spans="1:14" ht="18.75" customHeight="1">
      <c r="A22" s="162" t="s">
        <v>93</v>
      </c>
      <c r="B22" s="163">
        <v>2</v>
      </c>
      <c r="C22" s="531">
        <v>19769</v>
      </c>
      <c r="D22" s="530"/>
      <c r="E22" s="530">
        <v>14067</v>
      </c>
      <c r="F22" s="530"/>
      <c r="G22" s="532">
        <v>27562</v>
      </c>
      <c r="H22" s="532"/>
      <c r="I22" s="532">
        <v>27562</v>
      </c>
      <c r="J22" s="532"/>
      <c r="K22" s="532" t="s">
        <v>18</v>
      </c>
      <c r="L22" s="532"/>
      <c r="M22" s="15">
        <v>76</v>
      </c>
      <c r="N22" s="15"/>
    </row>
    <row r="23" spans="1:14" ht="18.75" customHeight="1">
      <c r="A23" s="162"/>
      <c r="B23" s="163">
        <v>7</v>
      </c>
      <c r="C23" s="531">
        <v>16594</v>
      </c>
      <c r="D23" s="530"/>
      <c r="E23" s="530">
        <v>17473</v>
      </c>
      <c r="F23" s="530"/>
      <c r="G23" s="532">
        <v>27013</v>
      </c>
      <c r="H23" s="532"/>
      <c r="I23" s="532">
        <v>27013</v>
      </c>
      <c r="J23" s="532"/>
      <c r="K23" s="532" t="s">
        <v>18</v>
      </c>
      <c r="L23" s="532"/>
      <c r="M23" s="15">
        <v>74</v>
      </c>
      <c r="N23" s="15"/>
    </row>
    <row r="24" spans="1:14" s="95" customFormat="1" ht="18.75" customHeight="1">
      <c r="A24" s="90"/>
      <c r="B24" s="13">
        <v>12</v>
      </c>
      <c r="C24" s="531">
        <v>7042</v>
      </c>
      <c r="D24" s="530"/>
      <c r="E24" s="530">
        <v>20850</v>
      </c>
      <c r="F24" s="530"/>
      <c r="G24" s="530">
        <v>23853</v>
      </c>
      <c r="H24" s="530"/>
      <c r="I24" s="530">
        <v>23853</v>
      </c>
      <c r="J24" s="530"/>
      <c r="K24" s="530" t="s">
        <v>284</v>
      </c>
      <c r="L24" s="530"/>
      <c r="M24" s="5">
        <v>65</v>
      </c>
      <c r="N24" s="5"/>
    </row>
    <row r="25" spans="1:14" s="95" customFormat="1" ht="18.75" customHeight="1">
      <c r="A25" s="90"/>
      <c r="B25" s="13">
        <v>15</v>
      </c>
      <c r="C25" s="531">
        <v>5471</v>
      </c>
      <c r="D25" s="530"/>
      <c r="E25" s="530">
        <v>20126</v>
      </c>
      <c r="F25" s="530"/>
      <c r="G25" s="530">
        <v>21863</v>
      </c>
      <c r="H25" s="530"/>
      <c r="I25" s="530">
        <v>21863</v>
      </c>
      <c r="J25" s="530"/>
      <c r="K25" s="530" t="s">
        <v>284</v>
      </c>
      <c r="L25" s="530"/>
      <c r="M25" s="5">
        <v>60</v>
      </c>
      <c r="N25" s="5"/>
    </row>
    <row r="26" spans="1:14" s="95" customFormat="1" ht="18.75" customHeight="1">
      <c r="A26" s="90"/>
      <c r="B26" s="13">
        <v>16</v>
      </c>
      <c r="C26" s="531">
        <v>5364</v>
      </c>
      <c r="D26" s="530"/>
      <c r="E26" s="530">
        <v>18049</v>
      </c>
      <c r="F26" s="530"/>
      <c r="G26" s="530">
        <v>21732</v>
      </c>
      <c r="H26" s="530"/>
      <c r="I26" s="530">
        <v>21732</v>
      </c>
      <c r="J26" s="530"/>
      <c r="K26" s="530" t="s">
        <v>284</v>
      </c>
      <c r="L26" s="530"/>
      <c r="M26" s="5">
        <v>60</v>
      </c>
      <c r="N26" s="5"/>
    </row>
    <row r="27" spans="1:14" s="95" customFormat="1" ht="18.75" customHeight="1">
      <c r="A27" s="90"/>
      <c r="B27" s="13">
        <v>17</v>
      </c>
      <c r="C27" s="531">
        <v>6174</v>
      </c>
      <c r="D27" s="530"/>
      <c r="E27" s="530">
        <v>30028</v>
      </c>
      <c r="F27" s="530"/>
      <c r="G27" s="530">
        <v>29959</v>
      </c>
      <c r="H27" s="530"/>
      <c r="I27" s="530">
        <v>29959</v>
      </c>
      <c r="J27" s="530"/>
      <c r="K27" s="530" t="s">
        <v>284</v>
      </c>
      <c r="L27" s="530"/>
      <c r="M27" s="5">
        <v>82</v>
      </c>
      <c r="N27" s="5"/>
    </row>
    <row r="28" spans="1:14" s="95" customFormat="1" ht="18.75" customHeight="1">
      <c r="A28" s="90"/>
      <c r="B28" s="181">
        <v>18</v>
      </c>
      <c r="C28" s="531">
        <v>5720</v>
      </c>
      <c r="D28" s="530"/>
      <c r="E28" s="530">
        <v>31517</v>
      </c>
      <c r="F28" s="530"/>
      <c r="G28" s="530">
        <v>30400</v>
      </c>
      <c r="H28" s="530"/>
      <c r="I28" s="530">
        <v>30400</v>
      </c>
      <c r="J28" s="530"/>
      <c r="K28" s="530" t="s">
        <v>284</v>
      </c>
      <c r="L28" s="530"/>
      <c r="M28" s="5">
        <v>83</v>
      </c>
      <c r="N28" s="5"/>
    </row>
    <row r="29" spans="1:14" s="95" customFormat="1" ht="18.75" customHeight="1">
      <c r="A29" s="165"/>
      <c r="B29" s="182">
        <v>19</v>
      </c>
      <c r="C29" s="539">
        <v>5346</v>
      </c>
      <c r="D29" s="540"/>
      <c r="E29" s="540">
        <v>30731</v>
      </c>
      <c r="F29" s="540"/>
      <c r="G29" s="540">
        <v>28890</v>
      </c>
      <c r="H29" s="540"/>
      <c r="I29" s="540">
        <v>28890</v>
      </c>
      <c r="J29" s="540"/>
      <c r="K29" s="540" t="s">
        <v>284</v>
      </c>
      <c r="L29" s="540"/>
      <c r="M29" s="16">
        <v>79</v>
      </c>
      <c r="N29" s="16"/>
    </row>
    <row r="30" spans="1:14" ht="15" customHeight="1">
      <c r="A30" s="71" t="s">
        <v>217</v>
      </c>
      <c r="L30" s="180"/>
      <c r="M30" s="180"/>
      <c r="N30" s="180" t="s">
        <v>61</v>
      </c>
    </row>
    <row r="31" ht="30" customHeight="1"/>
    <row r="32" spans="1:14" ht="24">
      <c r="A32" s="290" t="s">
        <v>285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8"/>
    </row>
    <row r="33" spans="1:14" ht="7.5" customHeight="1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8"/>
    </row>
    <row r="34" spans="1:3" ht="16.5" customHeight="1">
      <c r="A34" s="538" t="s">
        <v>100</v>
      </c>
      <c r="B34" s="538"/>
      <c r="C34" s="538"/>
    </row>
    <row r="35" spans="1:13" s="98" customFormat="1" ht="17.25" customHeight="1">
      <c r="A35" s="534" t="s">
        <v>27</v>
      </c>
      <c r="B35" s="535"/>
      <c r="C35" s="287" t="s">
        <v>89</v>
      </c>
      <c r="D35" s="287"/>
      <c r="E35" s="287"/>
      <c r="F35" s="287"/>
      <c r="G35" s="287"/>
      <c r="H35" s="287" t="s">
        <v>90</v>
      </c>
      <c r="I35" s="287"/>
      <c r="J35" s="287"/>
      <c r="K35" s="287"/>
      <c r="L35" s="287"/>
      <c r="M35" s="288"/>
    </row>
    <row r="36" spans="1:13" s="98" customFormat="1" ht="17.25" customHeight="1">
      <c r="A36" s="536"/>
      <c r="B36" s="537"/>
      <c r="C36" s="34" t="s">
        <v>60</v>
      </c>
      <c r="D36" s="282" t="s">
        <v>91</v>
      </c>
      <c r="E36" s="282"/>
      <c r="F36" s="67" t="s">
        <v>225</v>
      </c>
      <c r="G36" s="14" t="s">
        <v>33</v>
      </c>
      <c r="H36" s="546" t="s">
        <v>60</v>
      </c>
      <c r="I36" s="546"/>
      <c r="J36" s="282" t="s">
        <v>91</v>
      </c>
      <c r="K36" s="282"/>
      <c r="L36" s="68" t="s">
        <v>225</v>
      </c>
      <c r="M36" s="35" t="s">
        <v>33</v>
      </c>
    </row>
    <row r="37" spans="1:13" s="95" customFormat="1" ht="18.75" customHeight="1">
      <c r="A37" s="159" t="s">
        <v>93</v>
      </c>
      <c r="B37" s="105">
        <v>7</v>
      </c>
      <c r="C37" s="17">
        <f>SUM(D37:G37)</f>
        <v>1968</v>
      </c>
      <c r="D37" s="296">
        <v>591</v>
      </c>
      <c r="E37" s="296"/>
      <c r="F37" s="13">
        <v>634</v>
      </c>
      <c r="G37" s="13">
        <v>743</v>
      </c>
      <c r="H37" s="545">
        <f>SUM(J37:M37)</f>
        <v>453</v>
      </c>
      <c r="I37" s="545"/>
      <c r="J37" s="296">
        <v>302</v>
      </c>
      <c r="K37" s="296"/>
      <c r="L37" s="13">
        <v>121</v>
      </c>
      <c r="M37" s="13">
        <v>30</v>
      </c>
    </row>
    <row r="38" spans="1:13" ht="18.75" customHeight="1">
      <c r="A38" s="90"/>
      <c r="B38" s="13">
        <v>12</v>
      </c>
      <c r="C38" s="17">
        <f>SUM(D38:G38)</f>
        <v>1744</v>
      </c>
      <c r="D38" s="296">
        <v>669</v>
      </c>
      <c r="E38" s="296"/>
      <c r="F38" s="13">
        <v>772</v>
      </c>
      <c r="G38" s="13">
        <v>303</v>
      </c>
      <c r="H38" s="545">
        <f>SUM(J38:M38)</f>
        <v>1014</v>
      </c>
      <c r="I38" s="545"/>
      <c r="J38" s="296">
        <v>570</v>
      </c>
      <c r="K38" s="296"/>
      <c r="L38" s="13">
        <v>350</v>
      </c>
      <c r="M38" s="13">
        <v>94</v>
      </c>
    </row>
    <row r="39" spans="1:13" ht="18.75" customHeight="1">
      <c r="A39" s="90"/>
      <c r="B39" s="13">
        <v>15</v>
      </c>
      <c r="C39" s="17">
        <v>1709</v>
      </c>
      <c r="D39" s="296">
        <v>672</v>
      </c>
      <c r="E39" s="296"/>
      <c r="F39" s="13">
        <v>804</v>
      </c>
      <c r="G39" s="13">
        <v>233</v>
      </c>
      <c r="H39" s="545">
        <v>994</v>
      </c>
      <c r="I39" s="545"/>
      <c r="J39" s="296">
        <v>559</v>
      </c>
      <c r="K39" s="296"/>
      <c r="L39" s="13">
        <v>379</v>
      </c>
      <c r="M39" s="13">
        <v>56</v>
      </c>
    </row>
    <row r="40" spans="1:13" ht="18.75" customHeight="1">
      <c r="A40" s="90"/>
      <c r="B40" s="13">
        <v>16</v>
      </c>
      <c r="C40" s="17">
        <f>SUM(D40:G40)</f>
        <v>1831</v>
      </c>
      <c r="D40" s="296">
        <v>700</v>
      </c>
      <c r="E40" s="296"/>
      <c r="F40" s="13">
        <v>872</v>
      </c>
      <c r="G40" s="13">
        <v>259</v>
      </c>
      <c r="H40" s="545">
        <f>SUM(J40:M40)</f>
        <v>953</v>
      </c>
      <c r="I40" s="545"/>
      <c r="J40" s="296">
        <v>526</v>
      </c>
      <c r="K40" s="296"/>
      <c r="L40" s="13">
        <v>377</v>
      </c>
      <c r="M40" s="13">
        <v>50</v>
      </c>
    </row>
    <row r="41" spans="1:13" s="95" customFormat="1" ht="18.75" customHeight="1">
      <c r="A41" s="90"/>
      <c r="B41" s="13">
        <v>17</v>
      </c>
      <c r="C41" s="17">
        <v>1824</v>
      </c>
      <c r="D41" s="296">
        <v>671</v>
      </c>
      <c r="E41" s="296"/>
      <c r="F41" s="13">
        <v>878</v>
      </c>
      <c r="G41" s="13">
        <v>275</v>
      </c>
      <c r="H41" s="545">
        <v>980</v>
      </c>
      <c r="I41" s="545"/>
      <c r="J41" s="296">
        <v>548</v>
      </c>
      <c r="K41" s="296"/>
      <c r="L41" s="13">
        <v>388</v>
      </c>
      <c r="M41" s="13">
        <v>44</v>
      </c>
    </row>
    <row r="42" spans="1:13" s="95" customFormat="1" ht="18.75" customHeight="1">
      <c r="A42" s="90"/>
      <c r="B42" s="181">
        <v>18</v>
      </c>
      <c r="C42" s="17">
        <v>2119</v>
      </c>
      <c r="D42" s="296">
        <v>982</v>
      </c>
      <c r="E42" s="296"/>
      <c r="F42" s="13">
        <v>891</v>
      </c>
      <c r="G42" s="13">
        <v>246</v>
      </c>
      <c r="H42" s="545">
        <v>1036</v>
      </c>
      <c r="I42" s="545"/>
      <c r="J42" s="296">
        <v>656</v>
      </c>
      <c r="K42" s="296"/>
      <c r="L42" s="13">
        <v>317</v>
      </c>
      <c r="M42" s="13">
        <v>63</v>
      </c>
    </row>
    <row r="43" spans="1:13" ht="18.75" customHeight="1">
      <c r="A43" s="91"/>
      <c r="B43" s="182">
        <v>19</v>
      </c>
      <c r="C43" s="184">
        <v>2067</v>
      </c>
      <c r="D43" s="543">
        <v>938</v>
      </c>
      <c r="E43" s="543"/>
      <c r="F43" s="185">
        <v>911</v>
      </c>
      <c r="G43" s="185">
        <v>218</v>
      </c>
      <c r="H43" s="544">
        <v>1009</v>
      </c>
      <c r="I43" s="544"/>
      <c r="J43" s="543">
        <v>656</v>
      </c>
      <c r="K43" s="543"/>
      <c r="L43" s="185">
        <v>318</v>
      </c>
      <c r="M43" s="185">
        <v>35</v>
      </c>
    </row>
    <row r="44" spans="1:13" ht="15" customHeight="1">
      <c r="A44" s="542" t="s">
        <v>112</v>
      </c>
      <c r="B44" s="542"/>
      <c r="C44" s="542"/>
      <c r="D44" s="542"/>
      <c r="E44" s="542"/>
      <c r="F44" s="542"/>
      <c r="G44" s="542"/>
      <c r="L44" s="541" t="s">
        <v>61</v>
      </c>
      <c r="M44" s="541"/>
    </row>
  </sheetData>
  <sheetProtection/>
  <mergeCells count="123">
    <mergeCell ref="D40:E40"/>
    <mergeCell ref="H40:I40"/>
    <mergeCell ref="D42:E42"/>
    <mergeCell ref="H42:I42"/>
    <mergeCell ref="J42:K42"/>
    <mergeCell ref="D41:E41"/>
    <mergeCell ref="H41:I41"/>
    <mergeCell ref="J41:K41"/>
    <mergeCell ref="J40:K40"/>
    <mergeCell ref="A35:B36"/>
    <mergeCell ref="A1:N1"/>
    <mergeCell ref="A32:M33"/>
    <mergeCell ref="K28:L28"/>
    <mergeCell ref="G28:H28"/>
    <mergeCell ref="I27:J27"/>
    <mergeCell ref="I28:J28"/>
    <mergeCell ref="K27:L27"/>
    <mergeCell ref="G29:H29"/>
    <mergeCell ref="K26:L26"/>
    <mergeCell ref="H39:I39"/>
    <mergeCell ref="J39:K39"/>
    <mergeCell ref="C28:D28"/>
    <mergeCell ref="E28:F28"/>
    <mergeCell ref="K29:L29"/>
    <mergeCell ref="D36:E36"/>
    <mergeCell ref="J36:K36"/>
    <mergeCell ref="H36:I36"/>
    <mergeCell ref="I29:J29"/>
    <mergeCell ref="A34:C34"/>
    <mergeCell ref="J38:K38"/>
    <mergeCell ref="C13:D13"/>
    <mergeCell ref="E13:F13"/>
    <mergeCell ref="G24:H24"/>
    <mergeCell ref="C24:D24"/>
    <mergeCell ref="I24:J24"/>
    <mergeCell ref="E24:F24"/>
    <mergeCell ref="K24:L24"/>
    <mergeCell ref="G20:H21"/>
    <mergeCell ref="E25:F25"/>
    <mergeCell ref="D39:E39"/>
    <mergeCell ref="H38:I38"/>
    <mergeCell ref="D37:E37"/>
    <mergeCell ref="H37:I37"/>
    <mergeCell ref="E10:F10"/>
    <mergeCell ref="H10:I10"/>
    <mergeCell ref="C35:G35"/>
    <mergeCell ref="G22:H22"/>
    <mergeCell ref="C22:D22"/>
    <mergeCell ref="C20:F20"/>
    <mergeCell ref="K25:L25"/>
    <mergeCell ref="A17:N17"/>
    <mergeCell ref="J11:K11"/>
    <mergeCell ref="J13:K13"/>
    <mergeCell ref="H13:I13"/>
    <mergeCell ref="A19:B19"/>
    <mergeCell ref="A20:B21"/>
    <mergeCell ref="G25:H25"/>
    <mergeCell ref="K22:L22"/>
    <mergeCell ref="E22:F22"/>
    <mergeCell ref="L44:M44"/>
    <mergeCell ref="A44:G44"/>
    <mergeCell ref="D43:E43"/>
    <mergeCell ref="H43:I43"/>
    <mergeCell ref="J43:K43"/>
    <mergeCell ref="C23:D23"/>
    <mergeCell ref="E23:F23"/>
    <mergeCell ref="G23:H23"/>
    <mergeCell ref="I23:J23"/>
    <mergeCell ref="D38:E38"/>
    <mergeCell ref="C29:D29"/>
    <mergeCell ref="E29:F29"/>
    <mergeCell ref="G26:H26"/>
    <mergeCell ref="C26:D26"/>
    <mergeCell ref="E26:F26"/>
    <mergeCell ref="C27:D27"/>
    <mergeCell ref="E27:F27"/>
    <mergeCell ref="G27:H27"/>
    <mergeCell ref="I26:J26"/>
    <mergeCell ref="J37:K37"/>
    <mergeCell ref="C25:D25"/>
    <mergeCell ref="H35:M35"/>
    <mergeCell ref="I25:J25"/>
    <mergeCell ref="M20:N21"/>
    <mergeCell ref="K23:L23"/>
    <mergeCell ref="I21:J21"/>
    <mergeCell ref="K21:L21"/>
    <mergeCell ref="I22:J22"/>
    <mergeCell ref="A3:B3"/>
    <mergeCell ref="C4:D5"/>
    <mergeCell ref="E4:F5"/>
    <mergeCell ref="C12:D12"/>
    <mergeCell ref="E12:F12"/>
    <mergeCell ref="C6:D6"/>
    <mergeCell ref="E6:F6"/>
    <mergeCell ref="C10:D10"/>
    <mergeCell ref="C11:D11"/>
    <mergeCell ref="E11:F11"/>
    <mergeCell ref="C21:D21"/>
    <mergeCell ref="H5:I5"/>
    <mergeCell ref="A4:B5"/>
    <mergeCell ref="G4:L4"/>
    <mergeCell ref="J5:K5"/>
    <mergeCell ref="J9:K9"/>
    <mergeCell ref="H8:I8"/>
    <mergeCell ref="C9:D9"/>
    <mergeCell ref="E9:F9"/>
    <mergeCell ref="H9:I9"/>
    <mergeCell ref="E21:F21"/>
    <mergeCell ref="J10:K10"/>
    <mergeCell ref="I20:L20"/>
    <mergeCell ref="J12:K12"/>
    <mergeCell ref="H12:I12"/>
    <mergeCell ref="H11:I11"/>
    <mergeCell ref="M4:N5"/>
    <mergeCell ref="J8:K8"/>
    <mergeCell ref="C8:D8"/>
    <mergeCell ref="E8:F8"/>
    <mergeCell ref="J7:K7"/>
    <mergeCell ref="J6:K6"/>
    <mergeCell ref="E7:F7"/>
    <mergeCell ref="C7:D7"/>
    <mergeCell ref="H7:I7"/>
    <mergeCell ref="H6:I6"/>
  </mergeCells>
  <printOptions/>
  <pageMargins left="0.5905511811023623" right="0.4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6.00390625" style="94" customWidth="1"/>
    <col min="2" max="2" width="6.625" style="94" customWidth="1"/>
    <col min="3" max="14" width="6.375" style="94" customWidth="1"/>
    <col min="15" max="16384" width="9.00390625" style="94" customWidth="1"/>
  </cols>
  <sheetData>
    <row r="1" spans="1:14" ht="24">
      <c r="A1" s="290" t="s">
        <v>234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ht="9" customHeight="1"/>
    <row r="3" spans="1:14" ht="16.5" customHeight="1">
      <c r="A3" s="156" t="s">
        <v>123</v>
      </c>
      <c r="B3" s="156"/>
      <c r="C3" s="156"/>
      <c r="D3" s="156"/>
      <c r="L3" s="180"/>
      <c r="M3" s="180"/>
      <c r="N3" s="180" t="s">
        <v>124</v>
      </c>
    </row>
    <row r="4" spans="1:14" ht="34.5" customHeight="1">
      <c r="A4" s="550" t="s">
        <v>180</v>
      </c>
      <c r="B4" s="42" t="s">
        <v>125</v>
      </c>
      <c r="C4" s="552" t="s">
        <v>181</v>
      </c>
      <c r="D4" s="553"/>
      <c r="E4" s="553"/>
      <c r="F4" s="554"/>
      <c r="G4" s="552" t="s">
        <v>182</v>
      </c>
      <c r="H4" s="553"/>
      <c r="I4" s="553"/>
      <c r="J4" s="554"/>
      <c r="K4" s="474" t="s">
        <v>126</v>
      </c>
      <c r="L4" s="475"/>
      <c r="M4" s="475"/>
      <c r="N4" s="475"/>
    </row>
    <row r="5" spans="1:14" ht="79.5" customHeight="1">
      <c r="A5" s="551"/>
      <c r="B5" s="43" t="s">
        <v>127</v>
      </c>
      <c r="C5" s="44" t="s">
        <v>128</v>
      </c>
      <c r="D5" s="44" t="s">
        <v>129</v>
      </c>
      <c r="E5" s="45" t="s">
        <v>130</v>
      </c>
      <c r="F5" s="74" t="s">
        <v>131</v>
      </c>
      <c r="G5" s="46" t="s">
        <v>128</v>
      </c>
      <c r="H5" s="47" t="s">
        <v>129</v>
      </c>
      <c r="I5" s="48" t="s">
        <v>130</v>
      </c>
      <c r="J5" s="45" t="s">
        <v>131</v>
      </c>
      <c r="K5" s="49" t="s">
        <v>128</v>
      </c>
      <c r="L5" s="47" t="s">
        <v>129</v>
      </c>
      <c r="M5" s="48" t="s">
        <v>130</v>
      </c>
      <c r="N5" s="48" t="s">
        <v>131</v>
      </c>
    </row>
    <row r="6" spans="1:14" ht="26.25" customHeight="1">
      <c r="A6" s="180" t="s">
        <v>45</v>
      </c>
      <c r="B6" s="50" t="s">
        <v>132</v>
      </c>
      <c r="C6" s="186">
        <v>0.005</v>
      </c>
      <c r="D6" s="186">
        <v>0.004</v>
      </c>
      <c r="E6" s="186">
        <v>0.005</v>
      </c>
      <c r="F6" s="75" t="s">
        <v>286</v>
      </c>
      <c r="G6" s="76">
        <v>0.014</v>
      </c>
      <c r="H6" s="76">
        <v>0.01</v>
      </c>
      <c r="I6" s="76">
        <v>0.014</v>
      </c>
      <c r="J6" s="75" t="s">
        <v>286</v>
      </c>
      <c r="K6" s="76">
        <v>0.02</v>
      </c>
      <c r="L6" s="76">
        <v>0.027</v>
      </c>
      <c r="M6" s="76">
        <v>0.028</v>
      </c>
      <c r="N6" s="75" t="s">
        <v>286</v>
      </c>
    </row>
    <row r="7" spans="1:14" ht="26.25" customHeight="1">
      <c r="A7" s="180"/>
      <c r="B7" s="51" t="s">
        <v>133</v>
      </c>
      <c r="C7" s="186">
        <v>0.004</v>
      </c>
      <c r="D7" s="186">
        <v>0.004</v>
      </c>
      <c r="E7" s="186">
        <v>0.005</v>
      </c>
      <c r="F7" s="77">
        <v>0.005</v>
      </c>
      <c r="G7" s="77">
        <v>0.013</v>
      </c>
      <c r="H7" s="77">
        <v>0.009</v>
      </c>
      <c r="I7" s="77">
        <v>0.016</v>
      </c>
      <c r="J7" s="77">
        <v>0.009</v>
      </c>
      <c r="K7" s="77">
        <v>0.029</v>
      </c>
      <c r="L7" s="77">
        <v>0.034</v>
      </c>
      <c r="M7" s="77">
        <v>0.033</v>
      </c>
      <c r="N7" s="77">
        <v>0.033</v>
      </c>
    </row>
    <row r="8" spans="1:14" s="95" customFormat="1" ht="26.25" customHeight="1">
      <c r="A8" s="97"/>
      <c r="B8" s="52" t="s">
        <v>287</v>
      </c>
      <c r="C8" s="77">
        <v>0.004</v>
      </c>
      <c r="D8" s="77">
        <v>0.003</v>
      </c>
      <c r="E8" s="77">
        <v>0.002</v>
      </c>
      <c r="F8" s="78">
        <v>0.004</v>
      </c>
      <c r="G8" s="77">
        <v>0.013</v>
      </c>
      <c r="H8" s="77">
        <v>0.009</v>
      </c>
      <c r="I8" s="77">
        <v>0.016</v>
      </c>
      <c r="J8" s="78">
        <v>0.009</v>
      </c>
      <c r="K8" s="77">
        <v>0.026</v>
      </c>
      <c r="L8" s="77">
        <v>0.029</v>
      </c>
      <c r="M8" s="77">
        <v>0.029</v>
      </c>
      <c r="N8" s="78">
        <v>0.036</v>
      </c>
    </row>
    <row r="9" spans="1:14" s="95" customFormat="1" ht="26.25" customHeight="1">
      <c r="A9" s="97"/>
      <c r="B9" s="52" t="s">
        <v>288</v>
      </c>
      <c r="C9" s="77">
        <v>0.003</v>
      </c>
      <c r="D9" s="77">
        <v>0.001</v>
      </c>
      <c r="E9" s="77">
        <v>0.001</v>
      </c>
      <c r="F9" s="78">
        <v>0.003</v>
      </c>
      <c r="G9" s="77">
        <v>0.014</v>
      </c>
      <c r="H9" s="77">
        <v>0.008</v>
      </c>
      <c r="I9" s="77">
        <v>0.015</v>
      </c>
      <c r="J9" s="78">
        <v>0.009</v>
      </c>
      <c r="K9" s="77">
        <v>0.031</v>
      </c>
      <c r="L9" s="77">
        <v>0.038</v>
      </c>
      <c r="M9" s="77">
        <v>0.033</v>
      </c>
      <c r="N9" s="78">
        <v>0.036</v>
      </c>
    </row>
    <row r="10" spans="1:14" s="95" customFormat="1" ht="26.25" customHeight="1">
      <c r="A10" s="97"/>
      <c r="B10" s="52" t="s">
        <v>289</v>
      </c>
      <c r="C10" s="77">
        <v>0.003</v>
      </c>
      <c r="D10" s="77">
        <v>0.001</v>
      </c>
      <c r="E10" s="77">
        <v>0.001</v>
      </c>
      <c r="F10" s="78">
        <v>0.004</v>
      </c>
      <c r="G10" s="77">
        <v>0.014</v>
      </c>
      <c r="H10" s="77">
        <v>0.008</v>
      </c>
      <c r="I10" s="77">
        <v>0.015</v>
      </c>
      <c r="J10" s="78">
        <v>0.009</v>
      </c>
      <c r="K10" s="77">
        <v>0.034</v>
      </c>
      <c r="L10" s="77">
        <v>0.036</v>
      </c>
      <c r="M10" s="77">
        <v>0.035</v>
      </c>
      <c r="N10" s="78">
        <v>0.038</v>
      </c>
    </row>
    <row r="11" spans="1:14" s="95" customFormat="1" ht="26.25" customHeight="1">
      <c r="A11" s="97"/>
      <c r="B11" s="52" t="s">
        <v>290</v>
      </c>
      <c r="C11" s="77">
        <v>0.002</v>
      </c>
      <c r="D11" s="77">
        <v>0.002</v>
      </c>
      <c r="E11" s="77">
        <v>0.001</v>
      </c>
      <c r="F11" s="78">
        <v>0.001</v>
      </c>
      <c r="G11" s="77">
        <v>0.013</v>
      </c>
      <c r="H11" s="77">
        <v>0.008</v>
      </c>
      <c r="I11" s="77">
        <v>0.014</v>
      </c>
      <c r="J11" s="78">
        <v>0.009</v>
      </c>
      <c r="K11" s="77">
        <v>0.033</v>
      </c>
      <c r="L11" s="77">
        <v>0.033</v>
      </c>
      <c r="M11" s="77">
        <v>0.034</v>
      </c>
      <c r="N11" s="78">
        <v>0.038</v>
      </c>
    </row>
    <row r="12" spans="1:14" s="95" customFormat="1" ht="26.25" customHeight="1">
      <c r="A12" s="97"/>
      <c r="B12" s="52" t="s">
        <v>291</v>
      </c>
      <c r="C12" s="77">
        <v>0.001</v>
      </c>
      <c r="D12" s="77">
        <v>0.001</v>
      </c>
      <c r="E12" s="77">
        <v>0.001</v>
      </c>
      <c r="F12" s="78">
        <v>0.001</v>
      </c>
      <c r="G12" s="77">
        <v>0.013</v>
      </c>
      <c r="H12" s="77">
        <v>0.008</v>
      </c>
      <c r="I12" s="77">
        <v>0.013</v>
      </c>
      <c r="J12" s="78">
        <v>0.008</v>
      </c>
      <c r="K12" s="77">
        <v>0.03</v>
      </c>
      <c r="L12" s="77">
        <v>0.032</v>
      </c>
      <c r="M12" s="77">
        <v>0.032</v>
      </c>
      <c r="N12" s="78">
        <v>0.035</v>
      </c>
    </row>
    <row r="13" spans="1:14" s="95" customFormat="1" ht="26.25" customHeight="1">
      <c r="A13" s="187"/>
      <c r="B13" s="188" t="s">
        <v>292</v>
      </c>
      <c r="C13" s="189">
        <v>0.001</v>
      </c>
      <c r="D13" s="189">
        <v>0.001</v>
      </c>
      <c r="E13" s="189">
        <v>0.001</v>
      </c>
      <c r="F13" s="190">
        <v>0.001</v>
      </c>
      <c r="G13" s="189">
        <v>0.012</v>
      </c>
      <c r="H13" s="189">
        <v>0.009</v>
      </c>
      <c r="I13" s="189">
        <v>0.013</v>
      </c>
      <c r="J13" s="190">
        <v>0.008</v>
      </c>
      <c r="K13" s="189">
        <v>0.03</v>
      </c>
      <c r="L13" s="189">
        <v>0.031</v>
      </c>
      <c r="M13" s="189">
        <v>0.032</v>
      </c>
      <c r="N13" s="190">
        <v>0.033</v>
      </c>
    </row>
    <row r="14" spans="2:14" ht="15" customHeight="1">
      <c r="B14" s="191"/>
      <c r="L14" s="180"/>
      <c r="M14" s="180"/>
      <c r="N14" s="180" t="s">
        <v>134</v>
      </c>
    </row>
    <row r="15" spans="1:14" ht="48.7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</row>
    <row r="16" spans="1:14" ht="24">
      <c r="A16" s="290" t="s">
        <v>293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8"/>
    </row>
    <row r="17" spans="1:14" ht="22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4.75" customHeight="1">
      <c r="A18" s="555" t="s">
        <v>135</v>
      </c>
      <c r="B18" s="395"/>
      <c r="C18" s="556" t="s">
        <v>136</v>
      </c>
      <c r="D18" s="556"/>
      <c r="E18" s="533" t="s">
        <v>137</v>
      </c>
      <c r="F18" s="533"/>
      <c r="G18" s="533"/>
      <c r="H18" s="533"/>
      <c r="I18" s="533"/>
      <c r="J18" s="533"/>
      <c r="K18" s="533"/>
      <c r="L18" s="533" t="s">
        <v>138</v>
      </c>
      <c r="M18" s="365"/>
    </row>
    <row r="19" spans="1:13" ht="34.5" customHeight="1">
      <c r="A19" s="398"/>
      <c r="B19" s="399"/>
      <c r="C19" s="557"/>
      <c r="D19" s="557"/>
      <c r="E19" s="54" t="s">
        <v>139</v>
      </c>
      <c r="F19" s="54" t="s">
        <v>140</v>
      </c>
      <c r="G19" s="54" t="s">
        <v>141</v>
      </c>
      <c r="H19" s="10" t="s">
        <v>142</v>
      </c>
      <c r="I19" s="10" t="s">
        <v>143</v>
      </c>
      <c r="J19" s="54" t="s">
        <v>294</v>
      </c>
      <c r="K19" s="10" t="s">
        <v>144</v>
      </c>
      <c r="L19" s="529"/>
      <c r="M19" s="363"/>
    </row>
    <row r="20" spans="1:13" s="95" customFormat="1" ht="24.75" customHeight="1">
      <c r="A20" s="97" t="s">
        <v>45</v>
      </c>
      <c r="B20" s="12" t="s">
        <v>132</v>
      </c>
      <c r="C20" s="547" t="s">
        <v>295</v>
      </c>
      <c r="D20" s="548"/>
      <c r="E20" s="12" t="s">
        <v>296</v>
      </c>
      <c r="F20" s="12" t="s">
        <v>297</v>
      </c>
      <c r="G20" s="12" t="s">
        <v>298</v>
      </c>
      <c r="H20" s="12" t="s">
        <v>299</v>
      </c>
      <c r="I20" s="12" t="s">
        <v>296</v>
      </c>
      <c r="J20" s="12" t="s">
        <v>298</v>
      </c>
      <c r="K20" s="12" t="s">
        <v>297</v>
      </c>
      <c r="L20" s="549" t="s">
        <v>300</v>
      </c>
      <c r="M20" s="549"/>
    </row>
    <row r="21" spans="1:13" s="95" customFormat="1" ht="24.75" customHeight="1">
      <c r="A21" s="97"/>
      <c r="B21" s="12" t="s">
        <v>133</v>
      </c>
      <c r="C21" s="547" t="s">
        <v>301</v>
      </c>
      <c r="D21" s="548"/>
      <c r="E21" s="12" t="s">
        <v>302</v>
      </c>
      <c r="F21" s="12" t="s">
        <v>296</v>
      </c>
      <c r="G21" s="12" t="s">
        <v>302</v>
      </c>
      <c r="H21" s="12" t="s">
        <v>303</v>
      </c>
      <c r="I21" s="12" t="s">
        <v>298</v>
      </c>
      <c r="J21" s="12" t="s">
        <v>298</v>
      </c>
      <c r="K21" s="12" t="s">
        <v>302</v>
      </c>
      <c r="L21" s="549" t="s">
        <v>304</v>
      </c>
      <c r="M21" s="549"/>
    </row>
    <row r="22" spans="1:13" s="95" customFormat="1" ht="24.75" customHeight="1">
      <c r="A22" s="97"/>
      <c r="B22" s="55" t="s">
        <v>287</v>
      </c>
      <c r="C22" s="547" t="s">
        <v>305</v>
      </c>
      <c r="D22" s="548"/>
      <c r="E22" s="12" t="s">
        <v>306</v>
      </c>
      <c r="F22" s="12" t="s">
        <v>297</v>
      </c>
      <c r="G22" s="12" t="s">
        <v>298</v>
      </c>
      <c r="H22" s="12" t="s">
        <v>307</v>
      </c>
      <c r="I22" s="12" t="s">
        <v>302</v>
      </c>
      <c r="J22" s="12" t="s">
        <v>298</v>
      </c>
      <c r="K22" s="12" t="s">
        <v>308</v>
      </c>
      <c r="L22" s="549" t="s">
        <v>309</v>
      </c>
      <c r="M22" s="549"/>
    </row>
    <row r="23" spans="1:13" ht="24.75" customHeight="1">
      <c r="A23" s="97"/>
      <c r="B23" s="55" t="s">
        <v>288</v>
      </c>
      <c r="C23" s="547" t="s">
        <v>310</v>
      </c>
      <c r="D23" s="548"/>
      <c r="E23" s="12" t="s">
        <v>311</v>
      </c>
      <c r="F23" s="12" t="s">
        <v>302</v>
      </c>
      <c r="G23" s="12" t="s">
        <v>298</v>
      </c>
      <c r="H23" s="12" t="s">
        <v>297</v>
      </c>
      <c r="I23" s="12" t="s">
        <v>302</v>
      </c>
      <c r="J23" s="12" t="s">
        <v>298</v>
      </c>
      <c r="K23" s="12" t="s">
        <v>312</v>
      </c>
      <c r="L23" s="549" t="s">
        <v>313</v>
      </c>
      <c r="M23" s="549"/>
    </row>
    <row r="24" spans="1:13" ht="24.75" customHeight="1">
      <c r="A24" s="97"/>
      <c r="B24" s="55" t="s">
        <v>289</v>
      </c>
      <c r="C24" s="547" t="s">
        <v>314</v>
      </c>
      <c r="D24" s="548"/>
      <c r="E24" s="12" t="s">
        <v>315</v>
      </c>
      <c r="F24" s="12" t="s">
        <v>316</v>
      </c>
      <c r="G24" s="12" t="s">
        <v>302</v>
      </c>
      <c r="H24" s="12" t="s">
        <v>317</v>
      </c>
      <c r="I24" s="12" t="s">
        <v>316</v>
      </c>
      <c r="J24" s="12" t="s">
        <v>298</v>
      </c>
      <c r="K24" s="12" t="s">
        <v>318</v>
      </c>
      <c r="L24" s="549" t="s">
        <v>319</v>
      </c>
      <c r="M24" s="549"/>
    </row>
    <row r="25" spans="1:14" ht="24.75" customHeight="1">
      <c r="A25" s="97"/>
      <c r="B25" s="55" t="s">
        <v>290</v>
      </c>
      <c r="C25" s="547" t="s">
        <v>320</v>
      </c>
      <c r="D25" s="548"/>
      <c r="E25" s="12" t="s">
        <v>307</v>
      </c>
      <c r="F25" s="12" t="s">
        <v>299</v>
      </c>
      <c r="G25" s="12" t="s">
        <v>302</v>
      </c>
      <c r="H25" s="12" t="s">
        <v>299</v>
      </c>
      <c r="I25" s="12" t="s">
        <v>298</v>
      </c>
      <c r="J25" s="12" t="s">
        <v>298</v>
      </c>
      <c r="K25" s="12" t="s">
        <v>321</v>
      </c>
      <c r="L25" s="549" t="s">
        <v>322</v>
      </c>
      <c r="M25" s="549"/>
      <c r="N25" s="95"/>
    </row>
    <row r="26" spans="1:14" ht="24.75" customHeight="1">
      <c r="A26" s="97"/>
      <c r="B26" s="55" t="s">
        <v>291</v>
      </c>
      <c r="C26" s="547" t="s">
        <v>323</v>
      </c>
      <c r="D26" s="548"/>
      <c r="E26" s="12" t="s">
        <v>324</v>
      </c>
      <c r="F26" s="12" t="s">
        <v>307</v>
      </c>
      <c r="G26" s="12" t="s">
        <v>298</v>
      </c>
      <c r="H26" s="12" t="s">
        <v>325</v>
      </c>
      <c r="I26" s="12" t="s">
        <v>298</v>
      </c>
      <c r="J26" s="12" t="s">
        <v>298</v>
      </c>
      <c r="K26" s="12" t="s">
        <v>326</v>
      </c>
      <c r="L26" s="549" t="s">
        <v>327</v>
      </c>
      <c r="M26" s="549"/>
      <c r="N26" s="95"/>
    </row>
    <row r="27" spans="1:14" ht="24.75" customHeight="1">
      <c r="A27" s="97"/>
      <c r="B27" s="55" t="s">
        <v>292</v>
      </c>
      <c r="C27" s="547" t="s">
        <v>328</v>
      </c>
      <c r="D27" s="548"/>
      <c r="E27" s="12" t="s">
        <v>329</v>
      </c>
      <c r="F27" s="12" t="s">
        <v>321</v>
      </c>
      <c r="G27" s="12" t="s">
        <v>298</v>
      </c>
      <c r="H27" s="12" t="s">
        <v>330</v>
      </c>
      <c r="I27" s="12" t="s">
        <v>298</v>
      </c>
      <c r="J27" s="12" t="s">
        <v>302</v>
      </c>
      <c r="K27" s="12" t="s">
        <v>331</v>
      </c>
      <c r="L27" s="549" t="s">
        <v>332</v>
      </c>
      <c r="M27" s="549"/>
      <c r="N27" s="95"/>
    </row>
    <row r="28" spans="1:13" ht="15" customHeight="1">
      <c r="A28" s="72" t="s">
        <v>217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34"/>
      <c r="L28" s="134"/>
      <c r="M28" s="134" t="s">
        <v>134</v>
      </c>
    </row>
  </sheetData>
  <sheetProtection/>
  <mergeCells count="27">
    <mergeCell ref="C25:D25"/>
    <mergeCell ref="L25:M25"/>
    <mergeCell ref="L18:M19"/>
    <mergeCell ref="C20:D20"/>
    <mergeCell ref="C24:D24"/>
    <mergeCell ref="L24:M24"/>
    <mergeCell ref="L21:M21"/>
    <mergeCell ref="C26:D26"/>
    <mergeCell ref="L26:M26"/>
    <mergeCell ref="A15:N15"/>
    <mergeCell ref="C22:D22"/>
    <mergeCell ref="L22:M22"/>
    <mergeCell ref="C23:D23"/>
    <mergeCell ref="L23:M23"/>
    <mergeCell ref="A18:B19"/>
    <mergeCell ref="C18:D19"/>
    <mergeCell ref="E18:K18"/>
    <mergeCell ref="A1:N1"/>
    <mergeCell ref="C27:D27"/>
    <mergeCell ref="L27:M27"/>
    <mergeCell ref="A4:A5"/>
    <mergeCell ref="C4:F4"/>
    <mergeCell ref="G4:J4"/>
    <mergeCell ref="K4:N4"/>
    <mergeCell ref="A16:M16"/>
    <mergeCell ref="L20:M20"/>
    <mergeCell ref="C21:D21"/>
  </mergeCells>
  <printOptions/>
  <pageMargins left="0.74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2011-09-15T02:56:05Z</cp:lastPrinted>
  <dcterms:created xsi:type="dcterms:W3CDTF">2002-03-04T06:36:22Z</dcterms:created>
  <dcterms:modified xsi:type="dcterms:W3CDTF">2011-09-15T02:56:08Z</dcterms:modified>
  <cp:category/>
  <cp:version/>
  <cp:contentType/>
  <cp:contentStatus/>
</cp:coreProperties>
</file>