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6045" windowWidth="3900" windowHeight="3030" activeTab="0"/>
  </bookViews>
  <sheets>
    <sheet name=" ７  運輸・通信" sheetId="1" r:id="rId1"/>
    <sheet name="P68" sheetId="2" r:id="rId2"/>
    <sheet name="P69" sheetId="3" r:id="rId3"/>
    <sheet name="P70" sheetId="4" r:id="rId4"/>
    <sheet name="P71" sheetId="5" r:id="rId5"/>
    <sheet name="P72" sheetId="6" r:id="rId6"/>
    <sheet name="P73" sheetId="7" r:id="rId7"/>
    <sheet name="P74" sheetId="8" r:id="rId8"/>
    <sheet name="P75" sheetId="9" r:id="rId9"/>
    <sheet name="P76" sheetId="10" r:id="rId10"/>
  </sheets>
  <definedNames>
    <definedName name="_xlnm.Print_Area" localSheetId="1">'P68'!$A$1:$J$39</definedName>
  </definedNames>
  <calcPr fullCalcOnLoad="1"/>
</workbook>
</file>

<file path=xl/sharedStrings.xml><?xml version="1.0" encoding="utf-8"?>
<sst xmlns="http://schemas.openxmlformats.org/spreadsheetml/2006/main" count="396" uniqueCount="211">
  <si>
    <t>日本人</t>
  </si>
  <si>
    <t>外国人</t>
  </si>
  <si>
    <t>通過</t>
  </si>
  <si>
    <t>（ｋｍ）</t>
  </si>
  <si>
    <t>運行回数</t>
  </si>
  <si>
    <t>べ人数</t>
  </si>
  <si>
    <t>成田空港国際線旅客数</t>
  </si>
  <si>
    <t>1/1000
（百万人）</t>
  </si>
  <si>
    <t>こちらに入力
（千人）</t>
  </si>
  <si>
    <t>国際線</t>
  </si>
  <si>
    <t>国際線計</t>
  </si>
  <si>
    <t>日本人</t>
  </si>
  <si>
    <t>外国人</t>
  </si>
  <si>
    <t>通過</t>
  </si>
  <si>
    <t>↑年度を入れる（合わせること）</t>
  </si>
  <si>
    <t>1/1000
（千回）</t>
  </si>
  <si>
    <t>こちらに入力
（回）</t>
  </si>
  <si>
    <t>旅客便</t>
  </si>
  <si>
    <t>貨物便</t>
  </si>
  <si>
    <t>その他</t>
  </si>
  <si>
    <r>
      <t>（各年３月3</t>
    </r>
    <r>
      <rPr>
        <sz val="11"/>
        <rFont val="ＭＳ Ｐ明朝"/>
        <family val="1"/>
      </rPr>
      <t>1日）</t>
    </r>
  </si>
  <si>
    <t>総数</t>
  </si>
  <si>
    <t>貨物自動車</t>
  </si>
  <si>
    <t>乗　合
自動車</t>
  </si>
  <si>
    <t>乗用車</t>
  </si>
  <si>
    <t>特種用
途車及
び大型
特殊車</t>
  </si>
  <si>
    <t>小　型
二輪車</t>
  </si>
  <si>
    <t>軽自動車</t>
  </si>
  <si>
    <t>二輪車</t>
  </si>
  <si>
    <t>小　型
特殊車</t>
  </si>
  <si>
    <t>普通</t>
  </si>
  <si>
    <t>小型</t>
  </si>
  <si>
    <t>被けん
引　車</t>
  </si>
  <si>
    <t>乗用</t>
  </si>
  <si>
    <t>貨物</t>
  </si>
  <si>
    <t>５０cc
超</t>
  </si>
  <si>
    <t xml:space="preserve">平成  2 </t>
  </si>
  <si>
    <t>　　　　　　 区分年</t>
  </si>
  <si>
    <t>計</t>
  </si>
  <si>
    <t>単　独</t>
  </si>
  <si>
    <t>共　同</t>
  </si>
  <si>
    <t>ビル電話</t>
  </si>
  <si>
    <t>卓 上 型</t>
  </si>
  <si>
    <t>カ ー ド</t>
  </si>
  <si>
    <t>昭和</t>
  </si>
  <si>
    <t>平成</t>
  </si>
  <si>
    <t>（各年度末）</t>
  </si>
  <si>
    <t>　　　　 年度区分</t>
  </si>
  <si>
    <t>昭和30</t>
  </si>
  <si>
    <t>平成 2</t>
  </si>
  <si>
    <t>郵 便 局</t>
  </si>
  <si>
    <t>普　通</t>
  </si>
  <si>
    <t>特　定</t>
  </si>
  <si>
    <t>簡　易</t>
  </si>
  <si>
    <t>切手売捌所</t>
  </si>
  <si>
    <t>（単位　千通包）</t>
  </si>
  <si>
    <t>　　　　 区分年度</t>
  </si>
  <si>
    <t>引　　き　　受　　け　　数</t>
  </si>
  <si>
    <t>配　　　　　達　　　　　数</t>
  </si>
  <si>
    <t>普通通常</t>
  </si>
  <si>
    <t>特殊通常</t>
  </si>
  <si>
    <t>小　　包</t>
  </si>
  <si>
    <t>昭 和</t>
  </si>
  <si>
    <t>平 成</t>
  </si>
  <si>
    <t>区分</t>
  </si>
  <si>
    <t>運　　　行　　　路　　　線</t>
  </si>
  <si>
    <t>路線延長</t>
  </si>
  <si>
    <t>１日往復</t>
  </si>
  <si>
    <t>うち市内</t>
  </si>
  <si>
    <t>年間延</t>
  </si>
  <si>
    <t>うち定期券</t>
  </si>
  <si>
    <t>ＪＲバス関東</t>
  </si>
  <si>
    <t>成田～三里塚～多古仲町～八日市場</t>
  </si>
  <si>
    <t>成田～三里塚</t>
  </si>
  <si>
    <t>成田～吉岡～佐原</t>
  </si>
  <si>
    <t>成田山門前～公津の杜～宗吾～甚兵衛</t>
  </si>
  <si>
    <t>成田～久能～両国～八街</t>
  </si>
  <si>
    <t>成田～七栄～住野～八街</t>
  </si>
  <si>
    <t>成田～芝山</t>
  </si>
  <si>
    <t>日吉台～成田～西中～成田ニュータウン</t>
  </si>
  <si>
    <t>成田駅西口～美郷台～大谷津球場～竜角寺台</t>
  </si>
  <si>
    <t>成田駅西口～加良部～ボンベルタ</t>
  </si>
  <si>
    <t>成田駅西口～成田ニュータウン</t>
  </si>
  <si>
    <t>山倉～多古～成田空港</t>
  </si>
  <si>
    <t>（単位　千人）</t>
  </si>
  <si>
    <t>定期券利用者</t>
  </si>
  <si>
    <t>下総松崎駅</t>
  </si>
  <si>
    <t>成田空港駅</t>
  </si>
  <si>
    <t xml:space="preserve"> ビル駅
空港第２</t>
  </si>
  <si>
    <t>資料　ＪＲ東日本千葉支社</t>
  </si>
  <si>
    <t>昭和31</t>
  </si>
  <si>
    <t>成田駅</t>
  </si>
  <si>
    <t>乗車数</t>
  </si>
  <si>
    <t>降車数</t>
  </si>
  <si>
    <t xml:space="preserve">空港駅
成田 </t>
  </si>
  <si>
    <t>資料　京成電鉄(株)</t>
  </si>
  <si>
    <t>（単位　kｌ)</t>
  </si>
  <si>
    <t>１日平均</t>
  </si>
  <si>
    <t>その他</t>
  </si>
  <si>
    <t>１日平均(人)</t>
  </si>
  <si>
    <t>合　　　計</t>
  </si>
  <si>
    <t>通　過</t>
  </si>
  <si>
    <t>国　内　線</t>
  </si>
  <si>
    <t>（単位　回）</t>
  </si>
  <si>
    <t>１日平均(回)</t>
  </si>
  <si>
    <t>旅客便</t>
  </si>
  <si>
    <t>国内線</t>
  </si>
  <si>
    <t>（単位　千ｔ）</t>
  </si>
  <si>
    <t>１日平均(ｔ)</t>
  </si>
  <si>
    <t>積　　　込</t>
  </si>
  <si>
    <t>取　　　卸</t>
  </si>
  <si>
    <t>旅客数</t>
  </si>
  <si>
    <t>4月</t>
  </si>
  <si>
    <t>航空機発着回数</t>
  </si>
  <si>
    <t>貨物取扱量</t>
  </si>
  <si>
    <r>
      <t>資料　</t>
    </r>
    <r>
      <rPr>
        <sz val="11"/>
        <rFont val="ＭＳ Ｐ明朝"/>
        <family val="1"/>
      </rPr>
      <t>東京税関成田航空貨物出張所</t>
    </r>
  </si>
  <si>
    <t>５０cc
以下</t>
  </si>
  <si>
    <t xml:space="preserve">  (注)  隣接一部市町村を含む。</t>
  </si>
  <si>
    <t>資料　ＮＴＴ東日本 千葉支店</t>
  </si>
  <si>
    <t>給　油　量</t>
  </si>
  <si>
    <t xml:space="preserve">   　　年度
区分</t>
  </si>
  <si>
    <t>ビル駅
空港第２</t>
  </si>
  <si>
    <t>東成田駅</t>
  </si>
  <si>
    <t>平成
2</t>
  </si>
  <si>
    <t>多古本線</t>
  </si>
  <si>
    <t>成田空港～芝山千代田駅～多古仲町～八日市場</t>
  </si>
  <si>
    <t>加　　入　　電　　話</t>
  </si>
  <si>
    <t>資料　成田国際空港（株）</t>
  </si>
  <si>
    <t>ISDN</t>
  </si>
  <si>
    <t>ボックス</t>
  </si>
  <si>
    <t>…</t>
  </si>
  <si>
    <t xml:space="preserve">― </t>
  </si>
  <si>
    <t>…</t>
  </si>
  <si>
    <t xml:space="preserve">― </t>
  </si>
  <si>
    <t>成田空港～栗源～和田化学</t>
  </si>
  <si>
    <t>千葉交通(株)</t>
  </si>
  <si>
    <t>資料 　ＪＲバス関東(株)八日市場支店，</t>
  </si>
  <si>
    <t>昭和
53</t>
  </si>
  <si>
    <t xml:space="preserve">昭和50 </t>
  </si>
  <si>
    <t>　    区分 年</t>
  </si>
  <si>
    <t>成田～竜台</t>
  </si>
  <si>
    <t>大栄支所～赤池～多古</t>
  </si>
  <si>
    <t>成田駅</t>
  </si>
  <si>
    <t>久住駅</t>
  </si>
  <si>
    <t>滑河駅</t>
  </si>
  <si>
    <t>　　 　　　　    年度
区分</t>
  </si>
  <si>
    <t>　　　　 　　　  年度
区分</t>
  </si>
  <si>
    <t>千　　　葉　　　交　　　通　　　バ　　　ス</t>
  </si>
  <si>
    <t>　　　　平成14年まではISDNは”単独”に加算されている。</t>
  </si>
  <si>
    <t>　　　　｢加入電話｣｢公衆電話」は平成１５年より計のみの掲載。</t>
  </si>
  <si>
    <t>公　　衆　　電　　話</t>
  </si>
  <si>
    <t>（平成18年度）</t>
  </si>
  <si>
    <t>成田駅～七栄～本城台団地～三里塚南</t>
  </si>
  <si>
    <t>資料　郵便事業株式会社</t>
  </si>
  <si>
    <t>成田国際空港支店</t>
  </si>
  <si>
    <t>…</t>
  </si>
  <si>
    <t>市内集配郵便局</t>
  </si>
  <si>
    <t>市内郵便局</t>
  </si>
  <si>
    <t xml:space="preserve">  (注)  平成17年度より下総郵便局，大栄郵便局分を含む。</t>
  </si>
  <si>
    <t>小　　包</t>
  </si>
  <si>
    <t>国内</t>
  </si>
  <si>
    <t>国外</t>
  </si>
  <si>
    <t>昭和 55</t>
  </si>
  <si>
    <t>　　区分
年度</t>
  </si>
  <si>
    <t>（単位　千通包）</t>
  </si>
  <si>
    <t>郵便事業(株) 成田国際空港支店</t>
  </si>
  <si>
    <t>引　　　き　　　受　　　け　　　数</t>
  </si>
  <si>
    <t>配　　　　　　達　　　　　　数</t>
  </si>
  <si>
    <t xml:space="preserve"> 千葉県軽自動車協会　</t>
  </si>
  <si>
    <t xml:space="preserve">         空港第２ビル駅は,平成4年12月3日開業。公津の杜駅は,平成6年4月1日開業。</t>
  </si>
  <si>
    <t>（注）　平成2年度の成田空港駅は,3月19日以降の数値,それ以前は東成田駅に含む。</t>
  </si>
  <si>
    <t>１５  成田国際空港国際線旅客数</t>
  </si>
  <si>
    <t>１６  成田国際空港国際線発着回数</t>
  </si>
  <si>
    <t>６０　車種別自動車保有台数</t>
  </si>
  <si>
    <r>
      <t xml:space="preserve"> 資料　関東運輸局千葉</t>
    </r>
    <r>
      <rPr>
        <sz val="11"/>
        <rFont val="ＭＳ Ｐ明朝"/>
        <family val="1"/>
      </rPr>
      <t>運輸支局,税務課,</t>
    </r>
  </si>
  <si>
    <t>６１　電話施設の状況</t>
  </si>
  <si>
    <t>６２　郵便施設の状況</t>
  </si>
  <si>
    <t xml:space="preserve">― </t>
  </si>
  <si>
    <t>ポ　ス　ト</t>
  </si>
  <si>
    <t>資料　郵便事業(株)成田支店,</t>
  </si>
  <si>
    <t>６３　郵便引き受け数及び配達数</t>
  </si>
  <si>
    <t>郵便事業(株)成田支店･三里塚郵便局･下総郵便局･大栄郵便局</t>
  </si>
  <si>
    <t>資料　郵便事業(株)成田支店,</t>
  </si>
  <si>
    <r>
      <t xml:space="preserve">平成 </t>
    </r>
    <r>
      <rPr>
        <sz val="11"/>
        <rFont val="ＭＳ Ｐ明朝"/>
        <family val="1"/>
      </rPr>
      <t xml:space="preserve"> 2</t>
    </r>
  </si>
  <si>
    <t>（単位　千通包）</t>
  </si>
  <si>
    <t>－</t>
  </si>
  <si>
    <t>６４　定期バスの運行及び利用状況</t>
  </si>
  <si>
    <t xml:space="preserve"> </t>
  </si>
  <si>
    <t>延　　長</t>
  </si>
  <si>
    <t>利　用　客</t>
  </si>
  <si>
    <t>６５　ＪＲ東日本旅客輸送状況（年間乗車数）</t>
  </si>
  <si>
    <t xml:space="preserve">… </t>
  </si>
  <si>
    <t xml:space="preserve">… </t>
  </si>
  <si>
    <t xml:space="preserve">… </t>
  </si>
  <si>
    <t xml:space="preserve">― </t>
  </si>
  <si>
    <t xml:space="preserve">― </t>
  </si>
  <si>
    <t xml:space="preserve">― </t>
  </si>
  <si>
    <t>６６　京成電鉄旅客輸送状況（年間乗降車数）</t>
  </si>
  <si>
    <t xml:space="preserve">― </t>
  </si>
  <si>
    <t xml:space="preserve">― </t>
  </si>
  <si>
    <t>杜駅
公津の</t>
  </si>
  <si>
    <t>６７　航空機燃料供給状況</t>
  </si>
  <si>
    <r>
      <t>昭和5</t>
    </r>
    <r>
      <rPr>
        <sz val="11"/>
        <rFont val="ＭＳ Ｐ明朝"/>
        <family val="1"/>
      </rPr>
      <t>3</t>
    </r>
  </si>
  <si>
    <t>６８　成田国際空港</t>
  </si>
  <si>
    <t>６９　成田国際空港</t>
  </si>
  <si>
    <r>
      <t>　(注)　回転翼機を除く。</t>
    </r>
    <r>
      <rPr>
        <sz val="11"/>
        <rFont val="ＭＳ Ｐ明朝"/>
        <family val="1"/>
      </rPr>
      <t xml:space="preserve"> </t>
    </r>
  </si>
  <si>
    <t>７０　成田国際空港</t>
  </si>
  <si>
    <t>平　　　成　　　１　　　８　　　年　　　度　　　月　　　別　　　内　　　訳</t>
  </si>
  <si>
    <t>平　　　成　　　１     ８　　　年　　　度　　　月　　　別　　　内　　　訳</t>
  </si>
  <si>
    <t xml:space="preserve"> ７  運輸・通信</t>
  </si>
  <si>
    <t>運輸・通信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</si>
</sst>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</numFmts>
  <fonts count="73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0.5"/>
      <name val="ＭＳ Ｐ明朝"/>
      <family val="1"/>
    </font>
    <font>
      <sz val="11"/>
      <name val="ＭＳ ゴシック"/>
      <family val="3"/>
    </font>
    <font>
      <sz val="9.5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name val="ＭＳ Ｐ明朝"/>
      <family val="1"/>
    </font>
    <font>
      <sz val="13"/>
      <name val="ＭＳ 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5.25"/>
      <color indexed="8"/>
      <name val="ＭＳ 明朝"/>
      <family val="1"/>
    </font>
    <font>
      <sz val="9"/>
      <color indexed="8"/>
      <name val="ＭＳ Ｐ明朝"/>
      <family val="1"/>
    </font>
    <font>
      <sz val="8.25"/>
      <color indexed="8"/>
      <name val="ＭＳ 明朝"/>
      <family val="1"/>
    </font>
    <font>
      <sz val="8.5"/>
      <name val="ＭＳ Ｐゴシック"/>
      <family val="3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5" fillId="0" borderId="0" xfId="92" applyFont="1" applyAlignment="1">
      <alignment horizontal="centerContinuous" vertical="center"/>
      <protection/>
    </xf>
    <xf numFmtId="0" fontId="2" fillId="0" borderId="0" xfId="92">
      <alignment/>
      <protection/>
    </xf>
    <xf numFmtId="0" fontId="2" fillId="0" borderId="0" xfId="92" applyAlignment="1">
      <alignment wrapText="1"/>
      <protection/>
    </xf>
    <xf numFmtId="0" fontId="2" fillId="33" borderId="0" xfId="92" applyFill="1" applyAlignment="1">
      <alignment wrapText="1"/>
      <protection/>
    </xf>
    <xf numFmtId="0" fontId="2" fillId="34" borderId="0" xfId="92" applyFill="1">
      <alignment/>
      <protection/>
    </xf>
    <xf numFmtId="0" fontId="2" fillId="0" borderId="10" xfId="92" applyBorder="1">
      <alignment/>
      <protection/>
    </xf>
    <xf numFmtId="0" fontId="2" fillId="0" borderId="10" xfId="92" applyFont="1" applyBorder="1">
      <alignment/>
      <protection/>
    </xf>
    <xf numFmtId="0" fontId="2" fillId="33" borderId="10" xfId="92" applyFont="1" applyFill="1" applyBorder="1">
      <alignment/>
      <protection/>
    </xf>
    <xf numFmtId="0" fontId="2" fillId="34" borderId="10" xfId="92" applyFont="1" applyFill="1" applyBorder="1" applyAlignment="1">
      <alignment horizontal="center"/>
      <protection/>
    </xf>
    <xf numFmtId="0" fontId="2" fillId="33" borderId="10" xfId="92" applyFill="1" applyBorder="1">
      <alignment/>
      <protection/>
    </xf>
    <xf numFmtId="0" fontId="2" fillId="34" borderId="10" xfId="92" applyFill="1" applyBorder="1">
      <alignment/>
      <protection/>
    </xf>
    <xf numFmtId="0" fontId="2" fillId="34" borderId="10" xfId="92" applyFont="1" applyFill="1" applyBorder="1">
      <alignment/>
      <protection/>
    </xf>
    <xf numFmtId="195" fontId="2" fillId="0" borderId="10" xfId="92" applyNumberFormat="1" applyBorder="1">
      <alignment/>
      <protection/>
    </xf>
    <xf numFmtId="0" fontId="5" fillId="0" borderId="0" xfId="94" applyFont="1" applyAlignment="1">
      <alignment horizontal="centerContinuous" vertical="center"/>
      <protection/>
    </xf>
    <xf numFmtId="0" fontId="6" fillId="0" borderId="0" xfId="94" applyFont="1" applyAlignment="1">
      <alignment horizontal="centerContinuous" vertical="center"/>
      <protection/>
    </xf>
    <xf numFmtId="0" fontId="2" fillId="0" borderId="0" xfId="94" applyFont="1" applyAlignment="1">
      <alignment horizontal="center"/>
      <protection/>
    </xf>
    <xf numFmtId="0" fontId="2" fillId="0" borderId="0" xfId="94" applyFont="1">
      <alignment/>
      <protection/>
    </xf>
    <xf numFmtId="0" fontId="2" fillId="0" borderId="0" xfId="94" applyFont="1" applyAlignment="1">
      <alignment/>
      <protection/>
    </xf>
    <xf numFmtId="176" fontId="9" fillId="0" borderId="0" xfId="94" applyNumberFormat="1" applyFont="1" applyAlignment="1">
      <alignment horizontal="right" vertical="center"/>
      <protection/>
    </xf>
    <xf numFmtId="0" fontId="10" fillId="0" borderId="0" xfId="94" applyFont="1" applyAlignment="1">
      <alignment horizontal="center"/>
      <protection/>
    </xf>
    <xf numFmtId="176" fontId="9" fillId="0" borderId="0" xfId="94" applyNumberFormat="1" applyFont="1" applyBorder="1" applyAlignment="1">
      <alignment horizontal="right" vertical="center"/>
      <protection/>
    </xf>
    <xf numFmtId="0" fontId="10" fillId="0" borderId="0" xfId="94" applyFont="1" applyBorder="1" applyAlignment="1">
      <alignment horizontal="center"/>
      <protection/>
    </xf>
    <xf numFmtId="0" fontId="2" fillId="0" borderId="0" xfId="94" applyFont="1" applyBorder="1">
      <alignment/>
      <protection/>
    </xf>
    <xf numFmtId="176" fontId="2" fillId="0" borderId="0" xfId="94" applyNumberFormat="1" applyFont="1" applyAlignment="1">
      <alignment horizontal="right" vertical="center"/>
      <protection/>
    </xf>
    <xf numFmtId="0" fontId="11" fillId="0" borderId="11" xfId="94" applyFont="1" applyBorder="1" applyAlignment="1">
      <alignment horizontal="center" vertical="center"/>
      <protection/>
    </xf>
    <xf numFmtId="0" fontId="2" fillId="0" borderId="0" xfId="94" applyFont="1" applyAlignment="1">
      <alignment horizontal="right"/>
      <protection/>
    </xf>
    <xf numFmtId="0" fontId="11" fillId="0" borderId="12" xfId="94" applyFont="1" applyBorder="1" applyAlignment="1">
      <alignment horizontal="center" vertical="center"/>
      <protection/>
    </xf>
    <xf numFmtId="0" fontId="11" fillId="0" borderId="12" xfId="94" applyFont="1" applyBorder="1" applyAlignment="1">
      <alignment/>
      <protection/>
    </xf>
    <xf numFmtId="0" fontId="11" fillId="0" borderId="0" xfId="94" applyFont="1" applyBorder="1" applyAlignment="1">
      <alignment horizontal="center" vertical="center"/>
      <protection/>
    </xf>
    <xf numFmtId="0" fontId="12" fillId="0" borderId="13" xfId="94" applyFont="1" applyBorder="1" applyAlignment="1">
      <alignment horizontal="center" vertical="center"/>
      <protection/>
    </xf>
    <xf numFmtId="0" fontId="12" fillId="0" borderId="14" xfId="94" applyFont="1" applyBorder="1" applyAlignment="1">
      <alignment horizontal="center" vertical="center"/>
      <protection/>
    </xf>
    <xf numFmtId="0" fontId="7" fillId="0" borderId="10" xfId="94" applyFont="1" applyBorder="1" applyAlignment="1">
      <alignment horizontal="left" vertical="center"/>
      <protection/>
    </xf>
    <xf numFmtId="0" fontId="7" fillId="0" borderId="15" xfId="91" applyFont="1" applyBorder="1" applyAlignment="1">
      <alignment horizontal="left" vertical="center"/>
      <protection/>
    </xf>
    <xf numFmtId="0" fontId="10" fillId="0" borderId="15" xfId="91" applyFont="1" applyBorder="1" applyAlignment="1">
      <alignment horizontal="left" vertical="center"/>
      <protection/>
    </xf>
    <xf numFmtId="0" fontId="10" fillId="0" borderId="0" xfId="94" applyFont="1" applyAlignment="1">
      <alignment horizontal="left" vertical="center"/>
      <protection/>
    </xf>
    <xf numFmtId="0" fontId="7" fillId="0" borderId="0" xfId="94" applyFont="1" applyAlignment="1">
      <alignment horizontal="left" vertical="center"/>
      <protection/>
    </xf>
    <xf numFmtId="0" fontId="5" fillId="0" borderId="0" xfId="95" applyFont="1" applyAlignment="1">
      <alignment horizontal="right" vertical="center"/>
      <protection/>
    </xf>
    <xf numFmtId="0" fontId="2" fillId="0" borderId="0" xfId="95" applyFont="1">
      <alignment/>
      <protection/>
    </xf>
    <xf numFmtId="0" fontId="8" fillId="0" borderId="10" xfId="95" applyFont="1" applyBorder="1" applyAlignment="1">
      <alignment horizontal="center" vertical="center"/>
      <protection/>
    </xf>
    <xf numFmtId="176" fontId="2" fillId="0" borderId="0" xfId="95" applyNumberFormat="1" applyFont="1" applyAlignment="1">
      <alignment horizontal="right" vertical="center"/>
      <protection/>
    </xf>
    <xf numFmtId="0" fontId="11" fillId="0" borderId="10" xfId="95" applyFont="1" applyBorder="1" applyAlignment="1">
      <alignment horizontal="center" vertical="center"/>
      <protection/>
    </xf>
    <xf numFmtId="0" fontId="6" fillId="0" borderId="0" xfId="95" applyFont="1" applyAlignment="1">
      <alignment horizontal="right" vertical="center"/>
      <protection/>
    </xf>
    <xf numFmtId="0" fontId="0" fillId="0" borderId="0" xfId="93">
      <alignment/>
      <protection/>
    </xf>
    <xf numFmtId="0" fontId="5" fillId="0" borderId="0" xfId="95" applyFont="1" applyFill="1" applyAlignment="1">
      <alignment horizontal="left" vertical="center"/>
      <protection/>
    </xf>
    <xf numFmtId="0" fontId="6" fillId="0" borderId="0" xfId="95" applyFont="1" applyFill="1" applyAlignment="1">
      <alignment horizontal="left" vertical="center"/>
      <protection/>
    </xf>
    <xf numFmtId="0" fontId="2" fillId="0" borderId="0" xfId="95" applyFont="1" applyFill="1">
      <alignment/>
      <protection/>
    </xf>
    <xf numFmtId="0" fontId="11" fillId="0" borderId="16" xfId="95" applyFont="1" applyFill="1" applyBorder="1" applyAlignment="1">
      <alignment horizontal="center" vertical="center"/>
      <protection/>
    </xf>
    <xf numFmtId="0" fontId="11" fillId="0" borderId="10" xfId="95" applyFont="1" applyFill="1" applyBorder="1" applyAlignment="1">
      <alignment horizontal="center" vertical="center"/>
      <protection/>
    </xf>
    <xf numFmtId="0" fontId="11" fillId="0" borderId="17" xfId="95" applyFont="1" applyFill="1" applyBorder="1" applyAlignment="1">
      <alignment horizontal="center" vertical="center"/>
      <protection/>
    </xf>
    <xf numFmtId="176" fontId="2" fillId="0" borderId="0" xfId="95" applyNumberFormat="1" applyFont="1" applyFill="1" applyAlignment="1">
      <alignment horizontal="right" vertical="center"/>
      <protection/>
    </xf>
    <xf numFmtId="176" fontId="0" fillId="0" borderId="0" xfId="94" applyNumberFormat="1" applyFont="1" applyBorder="1" applyAlignment="1">
      <alignment horizontal="right" vertical="center"/>
      <protection/>
    </xf>
    <xf numFmtId="176" fontId="2" fillId="0" borderId="0" xfId="94" applyNumberFormat="1" applyFont="1" applyBorder="1" applyAlignment="1">
      <alignment horizontal="right" vertical="center"/>
      <protection/>
    </xf>
    <xf numFmtId="0" fontId="2" fillId="33" borderId="10" xfId="92" applyFont="1" applyFill="1" applyBorder="1" applyAlignment="1">
      <alignment wrapText="1"/>
      <protection/>
    </xf>
    <xf numFmtId="176" fontId="2" fillId="0" borderId="18" xfId="94" applyNumberFormat="1" applyFont="1" applyBorder="1" applyAlignment="1">
      <alignment horizontal="right" vertical="center"/>
      <protection/>
    </xf>
    <xf numFmtId="0" fontId="7" fillId="0" borderId="10" xfId="94" applyFont="1" applyBorder="1" applyAlignment="1">
      <alignment horizontal="left" vertical="center" shrinkToFit="1"/>
      <protection/>
    </xf>
    <xf numFmtId="176" fontId="2" fillId="0" borderId="0" xfId="95" applyNumberFormat="1" applyFont="1">
      <alignment/>
      <protection/>
    </xf>
    <xf numFmtId="38" fontId="2" fillId="0" borderId="0" xfId="49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94" applyFont="1" applyAlignment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94" applyFont="1" applyAlignment="1">
      <alignment horizontal="left" vertical="center"/>
      <protection/>
    </xf>
    <xf numFmtId="0" fontId="0" fillId="0" borderId="0" xfId="94" applyFont="1" applyAlignment="1">
      <alignment horizontal="center" vertical="center"/>
      <protection/>
    </xf>
    <xf numFmtId="178" fontId="0" fillId="0" borderId="0" xfId="94" applyNumberFormat="1" applyFont="1" applyAlignment="1">
      <alignment horizontal="right" vertical="center"/>
      <protection/>
    </xf>
    <xf numFmtId="0" fontId="0" fillId="0" borderId="0" xfId="94" applyFont="1" applyBorder="1" applyAlignment="1">
      <alignment horizontal="center" vertical="center"/>
      <protection/>
    </xf>
    <xf numFmtId="178" fontId="0" fillId="0" borderId="0" xfId="94" applyNumberFormat="1" applyFont="1" applyBorder="1" applyAlignment="1">
      <alignment horizontal="right" vertical="center"/>
      <protection/>
    </xf>
    <xf numFmtId="0" fontId="0" fillId="0" borderId="11" xfId="94" applyFont="1" applyBorder="1" applyAlignment="1">
      <alignment horizontal="center" vertical="center"/>
      <protection/>
    </xf>
    <xf numFmtId="0" fontId="2" fillId="33" borderId="19" xfId="92" applyFill="1" applyBorder="1">
      <alignment/>
      <protection/>
    </xf>
    <xf numFmtId="0" fontId="2" fillId="34" borderId="19" xfId="92" applyFill="1" applyBorder="1">
      <alignment/>
      <protection/>
    </xf>
    <xf numFmtId="195" fontId="2" fillId="0" borderId="19" xfId="92" applyNumberFormat="1" applyBorder="1">
      <alignment/>
      <protection/>
    </xf>
    <xf numFmtId="195" fontId="2" fillId="0" borderId="13" xfId="92" applyNumberFormat="1" applyBorder="1">
      <alignment/>
      <protection/>
    </xf>
    <xf numFmtId="176" fontId="2" fillId="0" borderId="15" xfId="94" applyNumberFormat="1" applyFont="1" applyBorder="1" applyAlignment="1">
      <alignment horizontal="right" vertical="center"/>
      <protection/>
    </xf>
    <xf numFmtId="38" fontId="2" fillId="0" borderId="0" xfId="95" applyNumberFormat="1" applyFont="1">
      <alignment/>
      <protection/>
    </xf>
    <xf numFmtId="176" fontId="0" fillId="0" borderId="0" xfId="95" applyNumberFormat="1" applyFont="1" applyAlignment="1">
      <alignment horizontal="right" vertical="center"/>
      <protection/>
    </xf>
    <xf numFmtId="176" fontId="0" fillId="0" borderId="11" xfId="95" applyNumberFormat="1" applyFont="1" applyBorder="1" applyAlignment="1">
      <alignment horizontal="right" vertical="center"/>
      <protection/>
    </xf>
    <xf numFmtId="176" fontId="2" fillId="0" borderId="0" xfId="95" applyNumberFormat="1" applyFont="1" applyFill="1">
      <alignment/>
      <protection/>
    </xf>
    <xf numFmtId="38" fontId="2" fillId="0" borderId="0" xfId="95" applyNumberFormat="1" applyFont="1" applyFill="1">
      <alignment/>
      <protection/>
    </xf>
    <xf numFmtId="179" fontId="2" fillId="0" borderId="0" xfId="94" applyNumberFormat="1" applyFont="1" applyAlignment="1">
      <alignment horizontal="right" vertical="center"/>
      <protection/>
    </xf>
    <xf numFmtId="179" fontId="9" fillId="0" borderId="0" xfId="94" applyNumberFormat="1" applyFont="1" applyBorder="1" applyAlignment="1">
      <alignment horizontal="right" vertical="center"/>
      <protection/>
    </xf>
    <xf numFmtId="176" fontId="2" fillId="0" borderId="0" xfId="95" applyNumberFormat="1" applyFont="1" applyBorder="1" applyAlignment="1">
      <alignment vertical="center"/>
      <protection/>
    </xf>
    <xf numFmtId="176" fontId="2" fillId="0" borderId="15" xfId="95" applyNumberFormat="1" applyFont="1" applyBorder="1" applyAlignment="1">
      <alignment vertical="center"/>
      <protection/>
    </xf>
    <xf numFmtId="0" fontId="2" fillId="0" borderId="0" xfId="94" applyFont="1" applyFill="1">
      <alignment/>
      <protection/>
    </xf>
    <xf numFmtId="176" fontId="2" fillId="0" borderId="0" xfId="94" applyNumberFormat="1" applyFont="1" applyBorder="1">
      <alignment/>
      <protection/>
    </xf>
    <xf numFmtId="0" fontId="0" fillId="0" borderId="0" xfId="0" applyFont="1" applyBorder="1" applyAlignment="1">
      <alignment vertical="center"/>
    </xf>
    <xf numFmtId="178" fontId="2" fillId="0" borderId="13" xfId="94" applyNumberFormat="1" applyFont="1" applyBorder="1" applyAlignment="1">
      <alignment vertical="center"/>
      <protection/>
    </xf>
    <xf numFmtId="178" fontId="2" fillId="0" borderId="18" xfId="94" applyNumberFormat="1" applyFont="1" applyBorder="1" applyAlignment="1">
      <alignment vertical="center"/>
      <protection/>
    </xf>
    <xf numFmtId="178" fontId="2" fillId="0" borderId="14" xfId="94" applyNumberFormat="1" applyFont="1" applyBorder="1" applyAlignment="1">
      <alignment vertical="center"/>
      <protection/>
    </xf>
    <xf numFmtId="178" fontId="2" fillId="0" borderId="15" xfId="94" applyNumberFormat="1" applyFont="1" applyBorder="1" applyAlignment="1">
      <alignment vertical="center"/>
      <protection/>
    </xf>
    <xf numFmtId="178" fontId="2" fillId="0" borderId="0" xfId="94" applyNumberFormat="1" applyFont="1" applyBorder="1" applyAlignment="1">
      <alignment vertical="center"/>
      <protection/>
    </xf>
    <xf numFmtId="178" fontId="2" fillId="0" borderId="11" xfId="94" applyNumberFormat="1" applyFont="1" applyBorder="1" applyAlignment="1">
      <alignment vertical="center"/>
      <protection/>
    </xf>
    <xf numFmtId="0" fontId="2" fillId="0" borderId="19" xfId="94" applyFont="1" applyBorder="1" applyAlignment="1">
      <alignment horizontal="center" vertical="center"/>
      <protection/>
    </xf>
    <xf numFmtId="176" fontId="0" fillId="0" borderId="15" xfId="94" applyNumberFormat="1" applyFont="1" applyBorder="1" applyAlignment="1">
      <alignment horizontal="right" vertical="center"/>
      <protection/>
    </xf>
    <xf numFmtId="176" fontId="0" fillId="0" borderId="0" xfId="94" applyNumberFormat="1" applyFont="1" applyAlignment="1">
      <alignment horizontal="right" vertical="center"/>
      <protection/>
    </xf>
    <xf numFmtId="0" fontId="10" fillId="0" borderId="0" xfId="94" applyFont="1" applyAlignment="1">
      <alignment vertical="center"/>
      <protection/>
    </xf>
    <xf numFmtId="179" fontId="9" fillId="0" borderId="11" xfId="94" applyNumberFormat="1" applyFont="1" applyBorder="1" applyAlignment="1">
      <alignment horizontal="right" vertical="center"/>
      <protection/>
    </xf>
    <xf numFmtId="178" fontId="0" fillId="0" borderId="11" xfId="94" applyNumberFormat="1" applyFont="1" applyBorder="1" applyAlignment="1">
      <alignment horizontal="right" vertical="center"/>
      <protection/>
    </xf>
    <xf numFmtId="0" fontId="0" fillId="0" borderId="19" xfId="94" applyFont="1" applyBorder="1" applyAlignment="1">
      <alignment horizontal="center" vertical="center"/>
      <protection/>
    </xf>
    <xf numFmtId="176" fontId="0" fillId="0" borderId="20" xfId="94" applyNumberFormat="1" applyFont="1" applyBorder="1" applyAlignment="1">
      <alignment horizontal="right" vertical="center"/>
      <protection/>
    </xf>
    <xf numFmtId="176" fontId="0" fillId="0" borderId="11" xfId="94" applyNumberFormat="1" applyFont="1" applyBorder="1" applyAlignment="1">
      <alignment horizontal="right" vertical="center"/>
      <protection/>
    </xf>
    <xf numFmtId="0" fontId="10" fillId="0" borderId="0" xfId="94" applyFont="1" applyBorder="1" applyAlignment="1">
      <alignment horizontal="right" vertical="center"/>
      <protection/>
    </xf>
    <xf numFmtId="0" fontId="10" fillId="0" borderId="0" xfId="94" applyFont="1" applyAlignment="1">
      <alignment horizontal="right" vertical="center"/>
      <protection/>
    </xf>
    <xf numFmtId="0" fontId="7" fillId="0" borderId="15" xfId="94" applyFont="1" applyBorder="1" applyAlignment="1">
      <alignment vertical="center"/>
      <protection/>
    </xf>
    <xf numFmtId="0" fontId="0" fillId="0" borderId="15" xfId="94" applyFont="1" applyBorder="1" applyAlignment="1">
      <alignment vertical="center"/>
      <protection/>
    </xf>
    <xf numFmtId="0" fontId="0" fillId="0" borderId="0" xfId="94" applyFont="1">
      <alignment/>
      <protection/>
    </xf>
    <xf numFmtId="0" fontId="0" fillId="0" borderId="13" xfId="94" applyFont="1" applyBorder="1" applyAlignment="1">
      <alignment horizontal="center" vertical="center"/>
      <protection/>
    </xf>
    <xf numFmtId="0" fontId="0" fillId="0" borderId="0" xfId="94" applyFont="1">
      <alignment/>
      <protection/>
    </xf>
    <xf numFmtId="179" fontId="0" fillId="0" borderId="21" xfId="94" applyNumberFormat="1" applyFont="1" applyBorder="1" applyAlignment="1">
      <alignment horizontal="center" vertical="center"/>
      <protection/>
    </xf>
    <xf numFmtId="178" fontId="0" fillId="0" borderId="15" xfId="94" applyNumberFormat="1" applyFont="1" applyBorder="1" applyAlignment="1">
      <alignment horizontal="right" vertical="center"/>
      <protection/>
    </xf>
    <xf numFmtId="178" fontId="0" fillId="0" borderId="15" xfId="94" applyNumberFormat="1" applyFont="1" applyBorder="1" applyAlignment="1">
      <alignment vertical="center"/>
      <protection/>
    </xf>
    <xf numFmtId="179" fontId="0" fillId="0" borderId="22" xfId="94" applyNumberFormat="1" applyFont="1" applyBorder="1" applyAlignment="1">
      <alignment vertical="center"/>
      <protection/>
    </xf>
    <xf numFmtId="178" fontId="0" fillId="0" borderId="0" xfId="94" applyNumberFormat="1" applyFont="1" applyBorder="1" applyAlignment="1">
      <alignment vertical="center"/>
      <protection/>
    </xf>
    <xf numFmtId="179" fontId="0" fillId="0" borderId="22" xfId="94" applyNumberFormat="1" applyFont="1" applyBorder="1" applyAlignment="1">
      <alignment horizontal="center" vertical="center"/>
      <protection/>
    </xf>
    <xf numFmtId="179" fontId="0" fillId="0" borderId="23" xfId="94" applyNumberFormat="1" applyFont="1" applyBorder="1" applyAlignment="1">
      <alignment vertical="center"/>
      <protection/>
    </xf>
    <xf numFmtId="178" fontId="0" fillId="0" borderId="11" xfId="94" applyNumberFormat="1" applyFont="1" applyBorder="1" applyAlignment="1">
      <alignment vertical="center"/>
      <protection/>
    </xf>
    <xf numFmtId="0" fontId="7" fillId="0" borderId="0" xfId="94" applyFont="1" applyAlignment="1">
      <alignment horizontal="right"/>
      <protection/>
    </xf>
    <xf numFmtId="0" fontId="7" fillId="0" borderId="0" xfId="94" applyFont="1" applyAlignment="1">
      <alignment horizontal="right" vertical="top"/>
      <protection/>
    </xf>
    <xf numFmtId="181" fontId="0" fillId="0" borderId="15" xfId="94" applyNumberFormat="1" applyFont="1" applyBorder="1" applyAlignment="1">
      <alignment horizontal="right" vertical="center"/>
      <protection/>
    </xf>
    <xf numFmtId="181" fontId="0" fillId="0" borderId="0" xfId="94" applyNumberFormat="1" applyFont="1" applyBorder="1" applyAlignment="1">
      <alignment horizontal="right" vertical="center"/>
      <protection/>
    </xf>
    <xf numFmtId="181" fontId="0" fillId="0" borderId="0" xfId="94" applyNumberFormat="1" applyFont="1" applyAlignment="1">
      <alignment horizontal="right" vertical="center"/>
      <protection/>
    </xf>
    <xf numFmtId="181" fontId="0" fillId="0" borderId="11" xfId="94" applyNumberFormat="1" applyFont="1" applyBorder="1" applyAlignment="1">
      <alignment horizontal="right" vertical="center"/>
      <protection/>
    </xf>
    <xf numFmtId="0" fontId="0" fillId="0" borderId="0" xfId="94" applyFont="1" applyAlignment="1">
      <alignment horizontal="left" vertical="top"/>
      <protection/>
    </xf>
    <xf numFmtId="179" fontId="0" fillId="0" borderId="0" xfId="94" applyNumberFormat="1" applyFont="1" applyAlignment="1">
      <alignment horizontal="right" vertical="center"/>
      <protection/>
    </xf>
    <xf numFmtId="0" fontId="0" fillId="0" borderId="0" xfId="94" applyFont="1" applyAlignment="1">
      <alignment/>
      <protection/>
    </xf>
    <xf numFmtId="0" fontId="0" fillId="0" borderId="0" xfId="94" applyFont="1" applyAlignment="1">
      <alignment horizontal="right"/>
      <protection/>
    </xf>
    <xf numFmtId="0" fontId="0" fillId="0" borderId="24" xfId="0" applyFont="1" applyBorder="1" applyAlignment="1">
      <alignment vertical="center"/>
    </xf>
    <xf numFmtId="0" fontId="0" fillId="0" borderId="24" xfId="94" applyFont="1" applyBorder="1" applyAlignment="1">
      <alignment horizontal="center" vertical="center"/>
      <protection/>
    </xf>
    <xf numFmtId="0" fontId="0" fillId="0" borderId="0" xfId="95" applyFont="1" applyAlignment="1">
      <alignment horizontal="left" vertical="center"/>
      <protection/>
    </xf>
    <xf numFmtId="0" fontId="0" fillId="0" borderId="0" xfId="95" applyFont="1">
      <alignment/>
      <protection/>
    </xf>
    <xf numFmtId="0" fontId="0" fillId="0" borderId="24" xfId="95" applyFont="1" applyBorder="1">
      <alignment/>
      <protection/>
    </xf>
    <xf numFmtId="0" fontId="16" fillId="0" borderId="17" xfId="95" applyFont="1" applyBorder="1" applyAlignment="1">
      <alignment horizontal="center" vertical="center"/>
      <protection/>
    </xf>
    <xf numFmtId="176" fontId="0" fillId="0" borderId="0" xfId="95" applyNumberFormat="1" applyFont="1" applyBorder="1" applyAlignment="1">
      <alignment vertical="center"/>
      <protection/>
    </xf>
    <xf numFmtId="176" fontId="0" fillId="0" borderId="0" xfId="95" applyNumberFormat="1" applyFont="1" applyFill="1" applyBorder="1" applyAlignment="1">
      <alignment vertical="center"/>
      <protection/>
    </xf>
    <xf numFmtId="176" fontId="0" fillId="0" borderId="14" xfId="95" applyNumberFormat="1" applyFont="1" applyBorder="1" applyAlignment="1">
      <alignment horizontal="right" vertical="center"/>
      <protection/>
    </xf>
    <xf numFmtId="176" fontId="0" fillId="0" borderId="11" xfId="95" applyNumberFormat="1" applyFont="1" applyBorder="1" applyAlignment="1">
      <alignment vertical="center"/>
      <protection/>
    </xf>
    <xf numFmtId="176" fontId="0" fillId="0" borderId="0" xfId="95" applyNumberFormat="1" applyFont="1" applyFill="1" applyBorder="1" applyAlignment="1">
      <alignment horizontal="right" vertical="center"/>
      <protection/>
    </xf>
    <xf numFmtId="0" fontId="0" fillId="0" borderId="0" xfId="95" applyFont="1" applyAlignment="1">
      <alignment horizontal="right"/>
      <protection/>
    </xf>
    <xf numFmtId="176" fontId="0" fillId="0" borderId="0" xfId="95" applyNumberFormat="1" applyFont="1" applyFill="1" applyAlignment="1">
      <alignment horizontal="right" vertical="center"/>
      <protection/>
    </xf>
    <xf numFmtId="176" fontId="0" fillId="0" borderId="11" xfId="95" applyNumberFormat="1" applyFont="1" applyFill="1" applyBorder="1" applyAlignment="1">
      <alignment horizontal="right" vertical="center"/>
      <protection/>
    </xf>
    <xf numFmtId="176" fontId="0" fillId="0" borderId="0" xfId="95" applyNumberFormat="1" applyFont="1" applyBorder="1" applyAlignment="1">
      <alignment horizontal="right" vertical="center"/>
      <protection/>
    </xf>
    <xf numFmtId="0" fontId="0" fillId="0" borderId="0" xfId="95" applyFont="1" applyFill="1" applyAlignment="1">
      <alignment horizontal="right" vertical="center"/>
      <protection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0" xfId="0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0" fontId="70" fillId="35" borderId="0" xfId="0" applyFont="1" applyFill="1" applyAlignment="1">
      <alignment horizontal="left" vertical="center"/>
    </xf>
    <xf numFmtId="0" fontId="71" fillId="0" borderId="0" xfId="0" applyFont="1" applyAlignment="1">
      <alignment vertical="center"/>
    </xf>
    <xf numFmtId="176" fontId="28" fillId="0" borderId="0" xfId="94" applyNumberFormat="1" applyFont="1" applyAlignment="1">
      <alignment vertical="center"/>
      <protection/>
    </xf>
    <xf numFmtId="176" fontId="28" fillId="0" borderId="0" xfId="94" applyNumberFormat="1" applyFont="1" applyBorder="1" applyAlignment="1">
      <alignment vertical="center"/>
      <protection/>
    </xf>
    <xf numFmtId="176" fontId="28" fillId="0" borderId="0" xfId="90" applyNumberFormat="1" applyFont="1" applyBorder="1" applyAlignment="1">
      <alignment vertical="center"/>
      <protection/>
    </xf>
    <xf numFmtId="176" fontId="28" fillId="0" borderId="11" xfId="94" applyNumberFormat="1" applyFont="1" applyBorder="1" applyAlignment="1">
      <alignment vertical="center"/>
      <protection/>
    </xf>
    <xf numFmtId="176" fontId="28" fillId="0" borderId="11" xfId="90" applyNumberFormat="1" applyFont="1" applyBorder="1" applyAlignment="1">
      <alignment vertical="center"/>
      <protection/>
    </xf>
    <xf numFmtId="0" fontId="72" fillId="0" borderId="12" xfId="0" applyFont="1" applyBorder="1" applyAlignment="1">
      <alignment horizontal="distributed" vertical="center" indent="1"/>
    </xf>
    <xf numFmtId="0" fontId="72" fillId="0" borderId="0" xfId="0" applyFont="1" applyBorder="1" applyAlignment="1">
      <alignment horizontal="distributed" vertical="center" indent="1"/>
    </xf>
    <xf numFmtId="0" fontId="72" fillId="0" borderId="25" xfId="0" applyFont="1" applyBorder="1" applyAlignment="1">
      <alignment horizontal="distributed" vertical="center" indent="1"/>
    </xf>
    <xf numFmtId="41" fontId="0" fillId="0" borderId="0" xfId="94" applyNumberFormat="1" applyFont="1" applyBorder="1" applyAlignment="1">
      <alignment horizontal="right" vertical="center"/>
      <protection/>
    </xf>
    <xf numFmtId="176" fontId="0" fillId="0" borderId="0" xfId="94" applyNumberFormat="1" applyFont="1" applyBorder="1" applyAlignment="1">
      <alignment horizontal="right" vertical="center"/>
      <protection/>
    </xf>
    <xf numFmtId="176" fontId="0" fillId="0" borderId="0" xfId="94" applyNumberFormat="1" applyFont="1" applyAlignment="1">
      <alignment horizontal="right" vertical="center"/>
      <protection/>
    </xf>
    <xf numFmtId="41" fontId="0" fillId="0" borderId="0" xfId="94" applyNumberFormat="1" applyFont="1" applyAlignment="1">
      <alignment horizontal="right" vertical="center"/>
      <protection/>
    </xf>
    <xf numFmtId="176" fontId="2" fillId="0" borderId="0" xfId="94" applyNumberFormat="1" applyFont="1" applyBorder="1" applyAlignment="1">
      <alignment horizontal="right" vertical="center"/>
      <protection/>
    </xf>
    <xf numFmtId="176" fontId="2" fillId="0" borderId="0" xfId="94" applyNumberFormat="1" applyFont="1" applyAlignment="1">
      <alignment horizontal="right" vertical="center"/>
      <protection/>
    </xf>
    <xf numFmtId="176" fontId="28" fillId="0" borderId="11" xfId="90" applyNumberFormat="1" applyFont="1" applyBorder="1" applyAlignment="1">
      <alignment vertical="center"/>
      <protection/>
    </xf>
    <xf numFmtId="176" fontId="2" fillId="0" borderId="18" xfId="94" applyNumberFormat="1" applyFont="1" applyBorder="1" applyAlignment="1">
      <alignment horizontal="right" vertical="center"/>
      <protection/>
    </xf>
    <xf numFmtId="176" fontId="28" fillId="0" borderId="11" xfId="94" applyNumberFormat="1" applyFont="1" applyBorder="1" applyAlignment="1">
      <alignment vertical="center"/>
      <protection/>
    </xf>
    <xf numFmtId="176" fontId="28" fillId="0" borderId="0" xfId="90" applyNumberFormat="1" applyFont="1" applyBorder="1" applyAlignment="1">
      <alignment vertical="center"/>
      <protection/>
    </xf>
    <xf numFmtId="176" fontId="28" fillId="0" borderId="0" xfId="94" applyNumberFormat="1" applyFont="1" applyAlignment="1">
      <alignment vertical="center"/>
      <protection/>
    </xf>
    <xf numFmtId="176" fontId="28" fillId="0" borderId="0" xfId="94" applyNumberFormat="1" applyFont="1" applyBorder="1" applyAlignment="1">
      <alignment vertical="center"/>
      <protection/>
    </xf>
    <xf numFmtId="176" fontId="27" fillId="0" borderId="14" xfId="94" applyNumberFormat="1" applyFont="1" applyBorder="1" applyAlignment="1">
      <alignment vertical="center"/>
      <protection/>
    </xf>
    <xf numFmtId="176" fontId="27" fillId="0" borderId="11" xfId="94" applyNumberFormat="1" applyFont="1" applyBorder="1" applyAlignment="1">
      <alignment vertical="center"/>
      <protection/>
    </xf>
    <xf numFmtId="176" fontId="27" fillId="0" borderId="18" xfId="94" applyNumberFormat="1" applyFont="1" applyBorder="1" applyAlignment="1">
      <alignment vertical="center"/>
      <protection/>
    </xf>
    <xf numFmtId="176" fontId="27" fillId="0" borderId="0" xfId="94" applyNumberFormat="1" applyFont="1" applyBorder="1" applyAlignment="1">
      <alignment vertical="center"/>
      <protection/>
    </xf>
    <xf numFmtId="0" fontId="17" fillId="0" borderId="26" xfId="94" applyFont="1" applyBorder="1" applyAlignment="1">
      <alignment horizontal="center" vertical="center"/>
      <protection/>
    </xf>
    <xf numFmtId="0" fontId="17" fillId="0" borderId="10" xfId="94" applyFont="1" applyBorder="1" applyAlignment="1">
      <alignment horizontal="center" vertical="center"/>
      <protection/>
    </xf>
    <xf numFmtId="0" fontId="15" fillId="0" borderId="27" xfId="94" applyFont="1" applyBorder="1" applyAlignment="1">
      <alignment horizontal="center" vertical="center"/>
      <protection/>
    </xf>
    <xf numFmtId="0" fontId="15" fillId="0" borderId="24" xfId="94" applyFont="1" applyBorder="1" applyAlignment="1">
      <alignment horizontal="center" vertical="center"/>
      <protection/>
    </xf>
    <xf numFmtId="0" fontId="15" fillId="0" borderId="28" xfId="94" applyFont="1" applyBorder="1" applyAlignment="1">
      <alignment horizontal="center" vertical="center"/>
      <protection/>
    </xf>
    <xf numFmtId="0" fontId="0" fillId="0" borderId="29" xfId="94" applyFont="1" applyBorder="1" applyAlignment="1">
      <alignment horizontal="left" vertical="justify"/>
      <protection/>
    </xf>
    <xf numFmtId="0" fontId="0" fillId="0" borderId="30" xfId="94" applyFont="1" applyBorder="1" applyAlignment="1">
      <alignment horizontal="left" vertical="justify"/>
      <protection/>
    </xf>
    <xf numFmtId="0" fontId="0" fillId="0" borderId="31" xfId="94" applyFont="1" applyBorder="1" applyAlignment="1">
      <alignment horizontal="left" vertical="justify"/>
      <protection/>
    </xf>
    <xf numFmtId="0" fontId="0" fillId="0" borderId="32" xfId="94" applyFont="1" applyBorder="1" applyAlignment="1">
      <alignment horizontal="left" vertical="justify"/>
      <protection/>
    </xf>
    <xf numFmtId="0" fontId="15" fillId="0" borderId="10" xfId="94" applyFont="1" applyBorder="1" applyAlignment="1">
      <alignment horizontal="center" vertical="center"/>
      <protection/>
    </xf>
    <xf numFmtId="0" fontId="16" fillId="0" borderId="33" xfId="94" applyFont="1" applyBorder="1" applyAlignment="1">
      <alignment horizontal="left" vertical="justify" wrapText="1"/>
      <protection/>
    </xf>
    <xf numFmtId="0" fontId="16" fillId="0" borderId="34" xfId="94" applyFont="1" applyBorder="1" applyAlignment="1">
      <alignment horizontal="left" vertical="justify"/>
      <protection/>
    </xf>
    <xf numFmtId="0" fontId="16" fillId="0" borderId="35" xfId="94" applyFont="1" applyBorder="1" applyAlignment="1">
      <alignment horizontal="left" vertical="justify"/>
      <protection/>
    </xf>
    <xf numFmtId="0" fontId="15" fillId="0" borderId="13" xfId="94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5" fillId="0" borderId="36" xfId="94" applyFont="1" applyBorder="1" applyAlignment="1">
      <alignment horizontal="center" vertical="center" wrapText="1"/>
      <protection/>
    </xf>
    <xf numFmtId="0" fontId="15" fillId="0" borderId="18" xfId="94" applyFont="1" applyBorder="1" applyAlignment="1">
      <alignment horizontal="center" vertical="center" wrapText="1"/>
      <protection/>
    </xf>
    <xf numFmtId="0" fontId="15" fillId="0" borderId="14" xfId="94" applyFont="1" applyBorder="1" applyAlignment="1">
      <alignment horizontal="center" vertical="center" wrapText="1"/>
      <protection/>
    </xf>
    <xf numFmtId="0" fontId="27" fillId="0" borderId="0" xfId="94" applyFont="1" applyAlignment="1">
      <alignment vertical="center"/>
      <protection/>
    </xf>
    <xf numFmtId="0" fontId="15" fillId="0" borderId="13" xfId="94" applyFont="1" applyBorder="1" applyAlignment="1">
      <alignment horizontal="center" vertical="center"/>
      <protection/>
    </xf>
    <xf numFmtId="0" fontId="15" fillId="0" borderId="14" xfId="94" applyFont="1" applyBorder="1" applyAlignment="1">
      <alignment horizontal="center" vertical="center"/>
      <protection/>
    </xf>
    <xf numFmtId="0" fontId="15" fillId="0" borderId="37" xfId="94" applyFont="1" applyBorder="1" applyAlignment="1">
      <alignment horizontal="center" vertical="center" wrapText="1"/>
      <protection/>
    </xf>
    <xf numFmtId="0" fontId="15" fillId="0" borderId="38" xfId="94" applyFont="1" applyBorder="1" applyAlignment="1">
      <alignment horizontal="center" vertical="center" wrapText="1"/>
      <protection/>
    </xf>
    <xf numFmtId="0" fontId="15" fillId="0" borderId="39" xfId="94" applyFont="1" applyBorder="1" applyAlignment="1">
      <alignment horizontal="center" vertical="center" wrapText="1"/>
      <protection/>
    </xf>
    <xf numFmtId="0" fontId="5" fillId="0" borderId="0" xfId="94" applyFont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15" fillId="0" borderId="19" xfId="94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0" borderId="10" xfId="94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176" fontId="0" fillId="0" borderId="15" xfId="94" applyNumberFormat="1" applyFont="1" applyBorder="1" applyAlignment="1">
      <alignment horizontal="right" vertical="center"/>
      <protection/>
    </xf>
    <xf numFmtId="41" fontId="0" fillId="0" borderId="11" xfId="94" applyNumberFormat="1" applyFont="1" applyBorder="1" applyAlignment="1">
      <alignment horizontal="right" vertical="center"/>
      <protection/>
    </xf>
    <xf numFmtId="41" fontId="0" fillId="0" borderId="11" xfId="0" applyNumberFormat="1" applyFont="1" applyBorder="1" applyAlignment="1">
      <alignment horizontal="right" vertical="center"/>
    </xf>
    <xf numFmtId="0" fontId="8" fillId="0" borderId="10" xfId="94" applyFont="1" applyBorder="1" applyAlignment="1">
      <alignment horizontal="center" vertical="center"/>
      <protection/>
    </xf>
    <xf numFmtId="0" fontId="11" fillId="0" borderId="17" xfId="94" applyFont="1" applyBorder="1" applyAlignment="1">
      <alignment horizontal="center" vertical="center"/>
      <protection/>
    </xf>
    <xf numFmtId="0" fontId="11" fillId="0" borderId="16" xfId="94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11" fillId="0" borderId="36" xfId="94" applyFont="1" applyBorder="1" applyAlignment="1">
      <alignment horizontal="center" vertical="center"/>
      <protection/>
    </xf>
    <xf numFmtId="0" fontId="11" fillId="0" borderId="12" xfId="94" applyFont="1" applyBorder="1" applyAlignment="1">
      <alignment horizontal="center" vertical="center"/>
      <protection/>
    </xf>
    <xf numFmtId="0" fontId="11" fillId="0" borderId="40" xfId="94" applyFont="1" applyBorder="1" applyAlignment="1">
      <alignment horizontal="center" vertical="center"/>
      <protection/>
    </xf>
    <xf numFmtId="176" fontId="0" fillId="0" borderId="11" xfId="94" applyNumberFormat="1" applyFont="1" applyFill="1" applyBorder="1" applyAlignment="1">
      <alignment horizontal="right" vertical="center"/>
      <protection/>
    </xf>
    <xf numFmtId="41" fontId="0" fillId="0" borderId="15" xfId="94" applyNumberFormat="1" applyFont="1" applyBorder="1" applyAlignment="1">
      <alignment horizontal="right" vertical="center"/>
      <protection/>
    </xf>
    <xf numFmtId="176" fontId="2" fillId="0" borderId="11" xfId="94" applyNumberFormat="1" applyFont="1" applyFill="1" applyBorder="1" applyAlignment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176" fontId="2" fillId="0" borderId="14" xfId="94" applyNumberFormat="1" applyFont="1" applyFill="1" applyBorder="1" applyAlignment="1">
      <alignment horizontal="right" vertical="center"/>
      <protection/>
    </xf>
    <xf numFmtId="0" fontId="16" fillId="0" borderId="37" xfId="94" applyFont="1" applyBorder="1" applyAlignment="1">
      <alignment horizontal="center" vertical="center" wrapText="1"/>
      <protection/>
    </xf>
    <xf numFmtId="0" fontId="16" fillId="0" borderId="38" xfId="94" applyFont="1" applyBorder="1" applyAlignment="1">
      <alignment horizontal="center" vertical="center" wrapText="1"/>
      <protection/>
    </xf>
    <xf numFmtId="0" fontId="16" fillId="0" borderId="39" xfId="94" applyFont="1" applyBorder="1" applyAlignment="1">
      <alignment horizontal="center" vertical="center" wrapText="1"/>
      <protection/>
    </xf>
    <xf numFmtId="0" fontId="15" fillId="0" borderId="39" xfId="94" applyFont="1" applyBorder="1" applyAlignment="1">
      <alignment horizontal="center" vertical="center"/>
      <protection/>
    </xf>
    <xf numFmtId="0" fontId="15" fillId="0" borderId="18" xfId="94" applyFont="1" applyBorder="1" applyAlignment="1">
      <alignment horizontal="center" vertical="center"/>
      <protection/>
    </xf>
    <xf numFmtId="0" fontId="0" fillId="0" borderId="22" xfId="0" applyFont="1" applyBorder="1" applyAlignment="1">
      <alignment vertical="center"/>
    </xf>
    <xf numFmtId="176" fontId="28" fillId="0" borderId="15" xfId="94" applyNumberFormat="1" applyFont="1" applyBorder="1" applyAlignment="1">
      <alignment vertical="center"/>
      <protection/>
    </xf>
    <xf numFmtId="41" fontId="0" fillId="0" borderId="0" xfId="0" applyNumberFormat="1" applyFont="1" applyBorder="1" applyAlignment="1">
      <alignment horizontal="right" vertical="center"/>
    </xf>
    <xf numFmtId="176" fontId="0" fillId="0" borderId="0" xfId="94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176" fontId="0" fillId="0" borderId="0" xfId="94" applyNumberFormat="1" applyFont="1" applyBorder="1" applyAlignment="1">
      <alignment horizontal="center" vertical="center"/>
      <protection/>
    </xf>
    <xf numFmtId="0" fontId="11" fillId="0" borderId="26" xfId="94" applyFont="1" applyBorder="1" applyAlignment="1">
      <alignment horizontal="center" vertical="center"/>
      <protection/>
    </xf>
    <xf numFmtId="0" fontId="11" fillId="0" borderId="27" xfId="94" applyFont="1" applyBorder="1" applyAlignment="1">
      <alignment horizontal="center" vertical="center"/>
      <protection/>
    </xf>
    <xf numFmtId="0" fontId="0" fillId="0" borderId="0" xfId="94" applyFont="1" applyBorder="1" applyAlignment="1">
      <alignment horizontal="center" vertical="center"/>
      <protection/>
    </xf>
    <xf numFmtId="0" fontId="0" fillId="0" borderId="11" xfId="94" applyFont="1" applyBorder="1" applyAlignment="1">
      <alignment horizontal="center" vertical="center"/>
      <protection/>
    </xf>
    <xf numFmtId="176" fontId="0" fillId="0" borderId="14" xfId="94" applyNumberFormat="1" applyFont="1" applyBorder="1" applyAlignment="1">
      <alignment horizontal="right" vertical="center"/>
      <protection/>
    </xf>
    <xf numFmtId="176" fontId="0" fillId="0" borderId="11" xfId="94" applyNumberFormat="1" applyFont="1" applyBorder="1" applyAlignment="1">
      <alignment horizontal="right" vertical="center"/>
      <protection/>
    </xf>
    <xf numFmtId="176" fontId="0" fillId="0" borderId="23" xfId="94" applyNumberFormat="1" applyFont="1" applyBorder="1" applyAlignment="1">
      <alignment horizontal="right" vertical="center"/>
      <protection/>
    </xf>
    <xf numFmtId="176" fontId="0" fillId="0" borderId="18" xfId="94" applyNumberFormat="1" applyFont="1" applyBorder="1" applyAlignment="1">
      <alignment horizontal="right" vertical="center"/>
      <protection/>
    </xf>
    <xf numFmtId="176" fontId="0" fillId="0" borderId="22" xfId="94" applyNumberFormat="1" applyFont="1" applyBorder="1" applyAlignment="1">
      <alignment horizontal="right" vertical="center"/>
      <protection/>
    </xf>
    <xf numFmtId="176" fontId="0" fillId="0" borderId="13" xfId="94" applyNumberFormat="1" applyFont="1" applyBorder="1" applyAlignment="1">
      <alignment horizontal="right" vertical="center"/>
      <protection/>
    </xf>
    <xf numFmtId="0" fontId="0" fillId="0" borderId="0" xfId="94" applyFont="1" applyAlignment="1">
      <alignment horizontal="center" vertical="center"/>
      <protection/>
    </xf>
    <xf numFmtId="0" fontId="0" fillId="0" borderId="37" xfId="94" applyFont="1" applyBorder="1" applyAlignment="1">
      <alignment horizontal="center" vertical="center"/>
      <protection/>
    </xf>
    <xf numFmtId="0" fontId="0" fillId="0" borderId="39" xfId="94" applyFont="1" applyBorder="1" applyAlignment="1">
      <alignment horizontal="center" vertical="center"/>
      <protection/>
    </xf>
    <xf numFmtId="0" fontId="0" fillId="0" borderId="10" xfId="94" applyFont="1" applyBorder="1" applyAlignment="1">
      <alignment horizontal="center" vertical="center"/>
      <protection/>
    </xf>
    <xf numFmtId="0" fontId="0" fillId="0" borderId="19" xfId="94" applyFont="1" applyBorder="1" applyAlignment="1">
      <alignment horizontal="center" vertical="center"/>
      <protection/>
    </xf>
    <xf numFmtId="0" fontId="0" fillId="0" borderId="16" xfId="94" applyFont="1" applyBorder="1" applyAlignment="1">
      <alignment horizontal="center" vertical="center" textRotation="255"/>
      <protection/>
    </xf>
    <xf numFmtId="0" fontId="0" fillId="0" borderId="21" xfId="94" applyFont="1" applyBorder="1" applyAlignment="1">
      <alignment horizontal="center" vertical="center" textRotation="255"/>
      <protection/>
    </xf>
    <xf numFmtId="0" fontId="0" fillId="0" borderId="33" xfId="94" applyFont="1" applyBorder="1" applyAlignment="1">
      <alignment horizontal="left" vertical="justify"/>
      <protection/>
    </xf>
    <xf numFmtId="0" fontId="0" fillId="0" borderId="41" xfId="94" applyFont="1" applyBorder="1" applyAlignment="1">
      <alignment horizontal="left" vertical="justify"/>
      <protection/>
    </xf>
    <xf numFmtId="0" fontId="0" fillId="0" borderId="35" xfId="94" applyFont="1" applyBorder="1" applyAlignment="1">
      <alignment horizontal="left" vertical="justify"/>
      <protection/>
    </xf>
    <xf numFmtId="0" fontId="0" fillId="0" borderId="42" xfId="94" applyFont="1" applyBorder="1" applyAlignment="1">
      <alignment horizontal="left" vertical="justify"/>
      <protection/>
    </xf>
    <xf numFmtId="0" fontId="19" fillId="0" borderId="0" xfId="94" applyFont="1" applyAlignment="1">
      <alignment horizontal="center" vertical="center"/>
      <protection/>
    </xf>
    <xf numFmtId="0" fontId="0" fillId="0" borderId="20" xfId="94" applyFont="1" applyBorder="1" applyAlignment="1">
      <alignment horizontal="center" vertical="center"/>
      <protection/>
    </xf>
    <xf numFmtId="0" fontId="0" fillId="0" borderId="16" xfId="94" applyFont="1" applyBorder="1" applyAlignment="1">
      <alignment horizontal="center" vertical="center"/>
      <protection/>
    </xf>
    <xf numFmtId="0" fontId="11" fillId="0" borderId="11" xfId="94" applyFont="1" applyBorder="1" applyAlignment="1">
      <alignment horizontal="center" vertical="center"/>
      <protection/>
    </xf>
    <xf numFmtId="0" fontId="11" fillId="0" borderId="23" xfId="94" applyFont="1" applyBorder="1" applyAlignment="1">
      <alignment horizontal="center" vertical="center"/>
      <protection/>
    </xf>
    <xf numFmtId="0" fontId="0" fillId="0" borderId="36" xfId="94" applyFont="1" applyBorder="1" applyAlignment="1">
      <alignment horizontal="center" vertical="center"/>
      <protection/>
    </xf>
    <xf numFmtId="0" fontId="0" fillId="0" borderId="14" xfId="94" applyFont="1" applyBorder="1" applyAlignment="1">
      <alignment horizontal="center" vertical="center"/>
      <protection/>
    </xf>
    <xf numFmtId="0" fontId="0" fillId="0" borderId="33" xfId="94" applyFont="1" applyBorder="1" applyAlignment="1">
      <alignment horizontal="left" vertical="justify" wrapText="1"/>
      <protection/>
    </xf>
    <xf numFmtId="0" fontId="0" fillId="0" borderId="34" xfId="94" applyFont="1" applyBorder="1" applyAlignment="1">
      <alignment horizontal="left" vertical="justify" wrapText="1"/>
      <protection/>
    </xf>
    <xf numFmtId="0" fontId="0" fillId="0" borderId="35" xfId="94" applyFont="1" applyBorder="1" applyAlignment="1">
      <alignment horizontal="left" vertical="justify" wrapText="1"/>
      <protection/>
    </xf>
    <xf numFmtId="0" fontId="0" fillId="0" borderId="26" xfId="94" applyFont="1" applyBorder="1" applyAlignment="1">
      <alignment horizontal="center" vertical="center"/>
      <protection/>
    </xf>
    <xf numFmtId="0" fontId="0" fillId="0" borderId="27" xfId="94" applyFont="1" applyBorder="1" applyAlignment="1">
      <alignment horizontal="center" vertical="center"/>
      <protection/>
    </xf>
    <xf numFmtId="0" fontId="0" fillId="0" borderId="17" xfId="94" applyFont="1" applyBorder="1" applyAlignment="1">
      <alignment horizontal="center" vertical="center"/>
      <protection/>
    </xf>
    <xf numFmtId="0" fontId="0" fillId="0" borderId="10" xfId="94" applyFont="1" applyBorder="1" applyAlignment="1">
      <alignment horizontal="center" vertical="center"/>
      <protection/>
    </xf>
    <xf numFmtId="0" fontId="0" fillId="0" borderId="17" xfId="94" applyFont="1" applyBorder="1" applyAlignment="1">
      <alignment horizontal="center" vertical="center"/>
      <protection/>
    </xf>
    <xf numFmtId="0" fontId="0" fillId="0" borderId="26" xfId="94" applyFont="1" applyBorder="1" applyAlignment="1">
      <alignment horizontal="center" vertical="center"/>
      <protection/>
    </xf>
    <xf numFmtId="0" fontId="0" fillId="0" borderId="27" xfId="94" applyFont="1" applyBorder="1" applyAlignment="1">
      <alignment horizontal="center" vertical="center"/>
      <protection/>
    </xf>
    <xf numFmtId="0" fontId="0" fillId="0" borderId="33" xfId="94" applyFont="1" applyBorder="1" applyAlignment="1">
      <alignment horizontal="left" vertical="justify" wrapText="1"/>
      <protection/>
    </xf>
    <xf numFmtId="0" fontId="0" fillId="0" borderId="34" xfId="94" applyFont="1" applyBorder="1" applyAlignment="1">
      <alignment horizontal="left" vertical="justify" wrapText="1"/>
      <protection/>
    </xf>
    <xf numFmtId="0" fontId="0" fillId="0" borderId="35" xfId="94" applyFont="1" applyBorder="1" applyAlignment="1">
      <alignment horizontal="left" vertical="justify" wrapText="1"/>
      <protection/>
    </xf>
    <xf numFmtId="0" fontId="18" fillId="0" borderId="0" xfId="94" applyFont="1" applyAlignment="1">
      <alignment horizontal="center" vertical="center"/>
      <protection/>
    </xf>
    <xf numFmtId="0" fontId="11" fillId="0" borderId="0" xfId="94" applyFont="1" applyBorder="1" applyAlignment="1">
      <alignment horizontal="center" vertical="center"/>
      <protection/>
    </xf>
    <xf numFmtId="0" fontId="13" fillId="0" borderId="21" xfId="94" applyFont="1" applyBorder="1" applyAlignment="1">
      <alignment horizontal="center" vertical="center" textRotation="255"/>
      <protection/>
    </xf>
    <xf numFmtId="0" fontId="13" fillId="0" borderId="22" xfId="94" applyFont="1" applyBorder="1" applyAlignment="1">
      <alignment horizontal="center" vertical="center" textRotation="255"/>
      <protection/>
    </xf>
    <xf numFmtId="0" fontId="13" fillId="0" borderId="23" xfId="94" applyFont="1" applyBorder="1" applyAlignment="1">
      <alignment horizontal="center" vertical="center" textRotation="255"/>
      <protection/>
    </xf>
    <xf numFmtId="0" fontId="7" fillId="0" borderId="19" xfId="94" applyFont="1" applyBorder="1" applyAlignment="1">
      <alignment horizontal="center" vertical="center" textRotation="255"/>
      <protection/>
    </xf>
    <xf numFmtId="0" fontId="7" fillId="0" borderId="38" xfId="94" applyFont="1" applyBorder="1" applyAlignment="1">
      <alignment horizontal="center" vertical="center" textRotation="255"/>
      <protection/>
    </xf>
    <xf numFmtId="0" fontId="7" fillId="0" borderId="39" xfId="94" applyFont="1" applyBorder="1" applyAlignment="1">
      <alignment horizontal="center" vertical="center" textRotation="255"/>
      <protection/>
    </xf>
    <xf numFmtId="181" fontId="0" fillId="0" borderId="18" xfId="94" applyNumberFormat="1" applyFont="1" applyBorder="1" applyAlignment="1">
      <alignment horizontal="right" vertical="center"/>
      <protection/>
    </xf>
    <xf numFmtId="181" fontId="0" fillId="0" borderId="0" xfId="94" applyNumberFormat="1" applyFont="1" applyBorder="1" applyAlignment="1">
      <alignment horizontal="right" vertical="center"/>
      <protection/>
    </xf>
    <xf numFmtId="0" fontId="7" fillId="0" borderId="10" xfId="94" applyFont="1" applyBorder="1" applyAlignment="1">
      <alignment horizontal="left" vertical="center"/>
      <protection/>
    </xf>
    <xf numFmtId="0" fontId="0" fillId="0" borderId="25" xfId="94" applyFont="1" applyBorder="1" applyAlignment="1">
      <alignment horizontal="right" vertical="center"/>
      <protection/>
    </xf>
    <xf numFmtId="0" fontId="11" fillId="0" borderId="12" xfId="94" applyFont="1" applyBorder="1" applyAlignment="1">
      <alignment horizontal="center" vertical="center" textRotation="255"/>
      <protection/>
    </xf>
    <xf numFmtId="0" fontId="11" fillId="0" borderId="0" xfId="94" applyFont="1" applyBorder="1" applyAlignment="1">
      <alignment horizontal="center" vertical="center" textRotation="255"/>
      <protection/>
    </xf>
    <xf numFmtId="0" fontId="11" fillId="0" borderId="11" xfId="94" applyFont="1" applyBorder="1" applyAlignment="1">
      <alignment horizontal="center" vertical="center" textRotation="255"/>
      <protection/>
    </xf>
    <xf numFmtId="0" fontId="11" fillId="0" borderId="18" xfId="94" applyFont="1" applyBorder="1" applyAlignment="1">
      <alignment horizontal="center" vertical="center"/>
      <protection/>
    </xf>
    <xf numFmtId="0" fontId="11" fillId="0" borderId="22" xfId="94" applyFont="1" applyBorder="1" applyAlignment="1">
      <alignment horizontal="center" vertical="center"/>
      <protection/>
    </xf>
    <xf numFmtId="0" fontId="11" fillId="0" borderId="14" xfId="94" applyFont="1" applyBorder="1" applyAlignment="1">
      <alignment horizontal="center" vertical="center"/>
      <protection/>
    </xf>
    <xf numFmtId="0" fontId="11" fillId="0" borderId="36" xfId="94" applyFont="1" applyBorder="1" applyAlignment="1">
      <alignment horizontal="center"/>
      <protection/>
    </xf>
    <xf numFmtId="0" fontId="11" fillId="0" borderId="40" xfId="94" applyFont="1" applyBorder="1" applyAlignment="1">
      <alignment horizontal="center"/>
      <protection/>
    </xf>
    <xf numFmtId="0" fontId="11" fillId="0" borderId="14" xfId="94" applyFont="1" applyBorder="1" applyAlignment="1">
      <alignment horizontal="center" vertical="top"/>
      <protection/>
    </xf>
    <xf numFmtId="0" fontId="11" fillId="0" borderId="23" xfId="94" applyFont="1" applyBorder="1" applyAlignment="1">
      <alignment horizontal="center" vertical="top"/>
      <protection/>
    </xf>
    <xf numFmtId="181" fontId="0" fillId="0" borderId="13" xfId="94" applyNumberFormat="1" applyFont="1" applyBorder="1" applyAlignment="1">
      <alignment horizontal="right" vertical="center"/>
      <protection/>
    </xf>
    <xf numFmtId="181" fontId="0" fillId="0" borderId="15" xfId="94" applyNumberFormat="1" applyFont="1" applyBorder="1" applyAlignment="1">
      <alignment horizontal="right" vertical="center"/>
      <protection/>
    </xf>
    <xf numFmtId="181" fontId="0" fillId="0" borderId="0" xfId="94" applyNumberFormat="1" applyFont="1" applyAlignment="1">
      <alignment horizontal="right" vertical="center"/>
      <protection/>
    </xf>
    <xf numFmtId="181" fontId="0" fillId="0" borderId="11" xfId="94" applyNumberFormat="1" applyFont="1" applyBorder="1" applyAlignment="1">
      <alignment horizontal="right" vertical="center"/>
      <protection/>
    </xf>
    <xf numFmtId="0" fontId="13" fillId="0" borderId="21" xfId="94" applyFont="1" applyBorder="1" applyAlignment="1">
      <alignment horizontal="distributed" vertical="center" textRotation="255"/>
      <protection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7" fillId="0" borderId="17" xfId="94" applyFont="1" applyBorder="1" applyAlignment="1">
      <alignment horizontal="left" vertical="center"/>
      <protection/>
    </xf>
    <xf numFmtId="0" fontId="7" fillId="0" borderId="16" xfId="94" applyFont="1" applyBorder="1" applyAlignment="1">
      <alignment horizontal="left" vertical="center"/>
      <protection/>
    </xf>
    <xf numFmtId="176" fontId="0" fillId="0" borderId="0" xfId="94" applyNumberFormat="1" applyFont="1" applyAlignment="1">
      <alignment vertical="center"/>
      <protection/>
    </xf>
    <xf numFmtId="176" fontId="0" fillId="0" borderId="15" xfId="94" applyNumberFormat="1" applyFont="1" applyBorder="1" applyAlignment="1">
      <alignment vertical="center"/>
      <protection/>
    </xf>
    <xf numFmtId="0" fontId="0" fillId="0" borderId="40" xfId="94" applyFont="1" applyBorder="1" applyAlignment="1">
      <alignment horizontal="center" vertical="center"/>
      <protection/>
    </xf>
    <xf numFmtId="0" fontId="0" fillId="0" borderId="23" xfId="94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2" xfId="94" applyFont="1" applyBorder="1" applyAlignment="1">
      <alignment horizontal="center" vertical="center"/>
      <protection/>
    </xf>
    <xf numFmtId="0" fontId="0" fillId="0" borderId="0" xfId="94" applyFont="1" applyAlignment="1">
      <alignment horizontal="left" vertical="center"/>
      <protection/>
    </xf>
    <xf numFmtId="176" fontId="2" fillId="0" borderId="15" xfId="94" applyNumberFormat="1" applyFont="1" applyBorder="1" applyAlignment="1">
      <alignment horizontal="right" vertical="center"/>
      <protection/>
    </xf>
    <xf numFmtId="0" fontId="10" fillId="0" borderId="17" xfId="94" applyFont="1" applyBorder="1" applyAlignment="1">
      <alignment horizontal="distributed" vertical="center"/>
      <protection/>
    </xf>
    <xf numFmtId="0" fontId="10" fillId="0" borderId="16" xfId="0" applyFont="1" applyBorder="1" applyAlignment="1">
      <alignment/>
    </xf>
    <xf numFmtId="0" fontId="20" fillId="0" borderId="21" xfId="94" applyFont="1" applyBorder="1" applyAlignment="1">
      <alignment horizontal="center" vertical="distributed" textRotation="255" wrapText="1"/>
      <protection/>
    </xf>
    <xf numFmtId="0" fontId="20" fillId="0" borderId="23" xfId="94" applyFont="1" applyBorder="1" applyAlignment="1">
      <alignment horizontal="center" vertical="distributed" textRotation="255"/>
      <protection/>
    </xf>
    <xf numFmtId="0" fontId="23" fillId="0" borderId="21" xfId="94" applyFont="1" applyBorder="1" applyAlignment="1">
      <alignment horizontal="center" vertical="distributed" textRotation="255" wrapText="1"/>
      <protection/>
    </xf>
    <xf numFmtId="0" fontId="23" fillId="0" borderId="23" xfId="94" applyFont="1" applyBorder="1" applyAlignment="1">
      <alignment horizontal="center" vertical="distributed" textRotation="255"/>
      <protection/>
    </xf>
    <xf numFmtId="0" fontId="7" fillId="0" borderId="33" xfId="94" applyFont="1" applyBorder="1" applyAlignment="1">
      <alignment horizontal="left" vertical="justify" wrapText="1"/>
      <protection/>
    </xf>
    <xf numFmtId="0" fontId="7" fillId="0" borderId="41" xfId="94" applyFont="1" applyBorder="1" applyAlignment="1">
      <alignment horizontal="left" vertical="justify"/>
      <protection/>
    </xf>
    <xf numFmtId="0" fontId="7" fillId="0" borderId="35" xfId="94" applyFont="1" applyBorder="1" applyAlignment="1">
      <alignment horizontal="left" vertical="justify"/>
      <protection/>
    </xf>
    <xf numFmtId="0" fontId="7" fillId="0" borderId="42" xfId="94" applyFont="1" applyBorder="1" applyAlignment="1">
      <alignment horizontal="left" vertical="justify"/>
      <protection/>
    </xf>
    <xf numFmtId="0" fontId="20" fillId="0" borderId="21" xfId="94" applyFont="1" applyBorder="1" applyAlignment="1">
      <alignment horizontal="center" vertical="center" textRotation="255"/>
      <protection/>
    </xf>
    <xf numFmtId="0" fontId="20" fillId="0" borderId="22" xfId="94" applyFont="1" applyBorder="1" applyAlignment="1">
      <alignment horizontal="center" vertical="center" textRotation="255"/>
      <protection/>
    </xf>
    <xf numFmtId="0" fontId="20" fillId="0" borderId="23" xfId="94" applyFont="1" applyBorder="1" applyAlignment="1">
      <alignment horizontal="center" vertical="center" textRotation="255"/>
      <protection/>
    </xf>
    <xf numFmtId="0" fontId="7" fillId="0" borderId="33" xfId="94" applyFont="1" applyBorder="1" applyAlignment="1">
      <alignment horizontal="left" vertical="justify"/>
      <protection/>
    </xf>
    <xf numFmtId="0" fontId="10" fillId="0" borderId="21" xfId="94" applyFont="1" applyBorder="1" applyAlignment="1">
      <alignment horizontal="center" vertical="distributed" textRotation="255"/>
      <protection/>
    </xf>
    <xf numFmtId="0" fontId="0" fillId="0" borderId="22" xfId="0" applyFont="1" applyBorder="1" applyAlignment="1">
      <alignment vertical="distributed"/>
    </xf>
    <xf numFmtId="0" fontId="0" fillId="0" borderId="23" xfId="0" applyFont="1" applyBorder="1" applyAlignment="1">
      <alignment vertical="distributed"/>
    </xf>
    <xf numFmtId="0" fontId="16" fillId="0" borderId="16" xfId="94" applyFont="1" applyBorder="1" applyAlignment="1">
      <alignment horizontal="center" vertical="distributed" textRotation="255"/>
      <protection/>
    </xf>
    <xf numFmtId="0" fontId="14" fillId="0" borderId="21" xfId="94" applyFont="1" applyBorder="1" applyAlignment="1">
      <alignment horizontal="center" vertical="distributed" textRotation="255" wrapText="1"/>
      <protection/>
    </xf>
    <xf numFmtId="0" fontId="14" fillId="0" borderId="23" xfId="94" applyFont="1" applyBorder="1" applyAlignment="1">
      <alignment horizontal="center" vertical="distributed" textRotation="255"/>
      <protection/>
    </xf>
    <xf numFmtId="0" fontId="0" fillId="0" borderId="0" xfId="0" applyFont="1" applyAlignment="1">
      <alignment horizontal="right" vertical="center"/>
    </xf>
    <xf numFmtId="0" fontId="21" fillId="0" borderId="14" xfId="94" applyFont="1" applyBorder="1" applyAlignment="1">
      <alignment horizontal="distributed" vertical="center"/>
      <protection/>
    </xf>
    <xf numFmtId="0" fontId="10" fillId="0" borderId="23" xfId="0" applyFont="1" applyBorder="1" applyAlignment="1">
      <alignment/>
    </xf>
    <xf numFmtId="0" fontId="10" fillId="0" borderId="16" xfId="94" applyFont="1" applyBorder="1" applyAlignment="1">
      <alignment horizontal="distributed" vertical="center"/>
      <protection/>
    </xf>
    <xf numFmtId="0" fontId="16" fillId="0" borderId="17" xfId="94" applyFont="1" applyBorder="1" applyAlignment="1">
      <alignment horizontal="distributed" vertical="center" shrinkToFit="1"/>
      <protection/>
    </xf>
    <xf numFmtId="0" fontId="16" fillId="0" borderId="16" xfId="0" applyFont="1" applyBorder="1" applyAlignment="1">
      <alignment shrinkToFit="1"/>
    </xf>
    <xf numFmtId="0" fontId="21" fillId="0" borderId="17" xfId="94" applyFont="1" applyBorder="1" applyAlignment="1">
      <alignment horizontal="distributed" vertical="center"/>
      <protection/>
    </xf>
    <xf numFmtId="0" fontId="20" fillId="0" borderId="16" xfId="94" applyFont="1" applyBorder="1" applyAlignment="1">
      <alignment horizontal="center" vertical="center" textRotation="255"/>
      <protection/>
    </xf>
    <xf numFmtId="0" fontId="22" fillId="0" borderId="21" xfId="94" applyFont="1" applyBorder="1" applyAlignment="1">
      <alignment horizontal="center" vertical="distributed" textRotation="255" wrapText="1"/>
      <protection/>
    </xf>
    <xf numFmtId="0" fontId="22" fillId="0" borderId="22" xfId="94" applyFont="1" applyBorder="1" applyAlignment="1">
      <alignment horizontal="center" vertical="distributed" textRotation="255"/>
      <protection/>
    </xf>
    <xf numFmtId="0" fontId="22" fillId="0" borderId="23" xfId="94" applyFont="1" applyBorder="1" applyAlignment="1">
      <alignment horizontal="center" vertical="distributed" textRotation="255"/>
      <protection/>
    </xf>
    <xf numFmtId="0" fontId="0" fillId="0" borderId="0" xfId="0" applyFont="1" applyBorder="1" applyAlignment="1">
      <alignment/>
    </xf>
    <xf numFmtId="0" fontId="10" fillId="0" borderId="33" xfId="94" applyFont="1" applyBorder="1" applyAlignment="1">
      <alignment horizontal="left" vertical="justify" wrapText="1"/>
      <protection/>
    </xf>
    <xf numFmtId="0" fontId="0" fillId="0" borderId="41" xfId="0" applyFont="1" applyBorder="1" applyAlignment="1">
      <alignment horizontal="left" vertical="justify"/>
    </xf>
    <xf numFmtId="0" fontId="0" fillId="0" borderId="35" xfId="0" applyFont="1" applyBorder="1" applyAlignment="1">
      <alignment horizontal="left" vertical="justify"/>
    </xf>
    <xf numFmtId="0" fontId="0" fillId="0" borderId="42" xfId="0" applyFont="1" applyBorder="1" applyAlignment="1">
      <alignment horizontal="left" vertical="justify"/>
    </xf>
    <xf numFmtId="0" fontId="7" fillId="0" borderId="20" xfId="94" applyFont="1" applyBorder="1" applyAlignment="1">
      <alignment horizontal="center" vertical="center"/>
      <protection/>
    </xf>
    <xf numFmtId="0" fontId="0" fillId="0" borderId="3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10" fillId="0" borderId="17" xfId="94" applyNumberFormat="1" applyFont="1" applyBorder="1" applyAlignment="1">
      <alignment horizontal="right" vertical="center"/>
      <protection/>
    </xf>
    <xf numFmtId="0" fontId="10" fillId="0" borderId="2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6" fontId="10" fillId="0" borderId="20" xfId="94" applyNumberFormat="1" applyFont="1" applyBorder="1" applyAlignment="1">
      <alignment horizontal="right" vertical="center"/>
      <protection/>
    </xf>
    <xf numFmtId="0" fontId="10" fillId="0" borderId="20" xfId="0" applyFont="1" applyBorder="1" applyAlignment="1">
      <alignment/>
    </xf>
    <xf numFmtId="176" fontId="0" fillId="0" borderId="11" xfId="94" applyNumberFormat="1" applyFont="1" applyBorder="1" applyAlignment="1">
      <alignment vertical="center"/>
      <protection/>
    </xf>
    <xf numFmtId="0" fontId="0" fillId="0" borderId="11" xfId="0" applyFont="1" applyBorder="1" applyAlignment="1">
      <alignment horizontal="right" vertical="center"/>
    </xf>
    <xf numFmtId="0" fontId="16" fillId="0" borderId="17" xfId="94" applyFont="1" applyBorder="1" applyAlignment="1">
      <alignment horizontal="distributed" vertical="center"/>
      <protection/>
    </xf>
    <xf numFmtId="0" fontId="16" fillId="0" borderId="16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10" fillId="0" borderId="22" xfId="94" applyFont="1" applyBorder="1" applyAlignment="1">
      <alignment horizontal="center" vertical="distributed" textRotation="255"/>
      <protection/>
    </xf>
    <xf numFmtId="0" fontId="10" fillId="0" borderId="23" xfId="94" applyFont="1" applyBorder="1" applyAlignment="1">
      <alignment horizontal="center" vertical="distributed" textRotation="255"/>
      <protection/>
    </xf>
    <xf numFmtId="0" fontId="11" fillId="0" borderId="16" xfId="95" applyFont="1" applyBorder="1" applyAlignment="1">
      <alignment horizontal="center" vertical="center" textRotation="255"/>
      <protection/>
    </xf>
    <xf numFmtId="0" fontId="0" fillId="0" borderId="37" xfId="95" applyFont="1" applyBorder="1" applyAlignment="1">
      <alignment horizontal="center" vertical="center"/>
      <protection/>
    </xf>
    <xf numFmtId="0" fontId="0" fillId="0" borderId="39" xfId="95" applyFont="1" applyBorder="1" applyAlignment="1">
      <alignment horizontal="center" vertical="center"/>
      <protection/>
    </xf>
    <xf numFmtId="0" fontId="0" fillId="0" borderId="29" xfId="95" applyFont="1" applyBorder="1" applyAlignment="1">
      <alignment horizontal="left" vertical="justify"/>
      <protection/>
    </xf>
    <xf numFmtId="0" fontId="0" fillId="0" borderId="30" xfId="95" applyFont="1" applyBorder="1" applyAlignment="1">
      <alignment horizontal="left" vertical="justify"/>
      <protection/>
    </xf>
    <xf numFmtId="0" fontId="0" fillId="0" borderId="31" xfId="95" applyFont="1" applyBorder="1" applyAlignment="1">
      <alignment horizontal="left" vertical="justify"/>
      <protection/>
    </xf>
    <xf numFmtId="0" fontId="0" fillId="0" borderId="32" xfId="95" applyFont="1" applyBorder="1" applyAlignment="1">
      <alignment horizontal="left" vertical="justify"/>
      <protection/>
    </xf>
    <xf numFmtId="0" fontId="8" fillId="0" borderId="16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horizontal="center" vertical="center"/>
      <protection/>
    </xf>
    <xf numFmtId="0" fontId="0" fillId="0" borderId="26" xfId="95" applyFont="1" applyBorder="1" applyAlignment="1">
      <alignment horizontal="center" vertical="center"/>
      <protection/>
    </xf>
    <xf numFmtId="0" fontId="0" fillId="0" borderId="10" xfId="95" applyFont="1" applyBorder="1" applyAlignment="1">
      <alignment horizontal="center" vertical="center"/>
      <protection/>
    </xf>
    <xf numFmtId="0" fontId="0" fillId="0" borderId="27" xfId="95" applyFont="1" applyBorder="1" applyAlignment="1">
      <alignment horizontal="center" vertical="center"/>
      <protection/>
    </xf>
    <xf numFmtId="0" fontId="0" fillId="0" borderId="36" xfId="95" applyFont="1" applyBorder="1" applyAlignment="1">
      <alignment horizontal="center" vertical="center"/>
      <protection/>
    </xf>
    <xf numFmtId="0" fontId="0" fillId="0" borderId="14" xfId="95" applyFont="1" applyBorder="1" applyAlignment="1">
      <alignment horizontal="center" vertical="center"/>
      <protection/>
    </xf>
    <xf numFmtId="0" fontId="11" fillId="0" borderId="16" xfId="95" applyFont="1" applyBorder="1" applyAlignment="1">
      <alignment horizontal="center" vertical="center"/>
      <protection/>
    </xf>
    <xf numFmtId="0" fontId="11" fillId="0" borderId="10" xfId="95" applyFont="1" applyBorder="1" applyAlignment="1">
      <alignment horizontal="center" vertical="center"/>
      <protection/>
    </xf>
    <xf numFmtId="0" fontId="11" fillId="0" borderId="20" xfId="95" applyFont="1" applyBorder="1" applyAlignment="1">
      <alignment horizontal="center" vertical="center"/>
      <protection/>
    </xf>
    <xf numFmtId="0" fontId="8" fillId="0" borderId="20" xfId="95" applyFont="1" applyBorder="1" applyAlignment="1">
      <alignment horizontal="center" vertical="center"/>
      <protection/>
    </xf>
    <xf numFmtId="0" fontId="11" fillId="0" borderId="28" xfId="95" applyFont="1" applyFill="1" applyBorder="1" applyAlignment="1">
      <alignment horizontal="center" vertical="center"/>
      <protection/>
    </xf>
    <xf numFmtId="0" fontId="11" fillId="0" borderId="26" xfId="95" applyFont="1" applyFill="1" applyBorder="1" applyAlignment="1">
      <alignment horizontal="center" vertical="center"/>
      <protection/>
    </xf>
    <xf numFmtId="0" fontId="11" fillId="0" borderId="27" xfId="95" applyFont="1" applyFill="1" applyBorder="1" applyAlignment="1">
      <alignment horizontal="center" vertical="center"/>
      <protection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61" xfId="90"/>
    <cellStyle name="標準_⑦６１～６８ページ" xfId="91"/>
    <cellStyle name="標準_⑧６９～７７ページ" xfId="92"/>
    <cellStyle name="標準_⑨７８～８６ページ" xfId="93"/>
    <cellStyle name="標準_資料郵送分データ" xfId="94"/>
    <cellStyle name="標準_成田空港" xfId="95"/>
    <cellStyle name="Followed Hyperlink" xfId="96"/>
    <cellStyle name="良い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05"/>
          <c:w val="0.98175"/>
          <c:h val="0.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'P68'!$M$3</c:f>
              <c:strCache>
                <c:ptCount val="1"/>
                <c:pt idx="0">
                  <c:v>日本人</c:v>
                </c:pt>
              </c:strCache>
            </c:strRef>
          </c:tx>
          <c:spPr>
            <a:pattFill prst="pct50">
              <a:fgClr>
                <a:srgbClr val="969696"/>
              </a:fgClr>
              <a:bgClr>
                <a:srgbClr val="96969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'P68'!$K$4:$K$17</c:f>
            </c:strRef>
          </c:cat>
          <c:val>
            <c:numRef>
              <c:f>'P68'!$M$4:$M$17</c:f>
            </c:numRef>
          </c:val>
        </c:ser>
        <c:ser>
          <c:idx val="1"/>
          <c:order val="1"/>
          <c:tx>
            <c:strRef>
              <c:f>'P68'!$N$3</c:f>
              <c:strCache>
                <c:ptCount val="1"/>
                <c:pt idx="0">
                  <c:v>外国人</c:v>
                </c:pt>
              </c:strCache>
            </c:strRef>
          </c:tx>
          <c:spPr>
            <a:pattFill prst="dkUpDiag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'P68'!$K$4:$K$17</c:f>
            </c:strRef>
          </c:cat>
          <c:val>
            <c:numRef>
              <c:f>'P68'!$N$4:$N$17</c:f>
            </c:numRef>
          </c:val>
        </c:ser>
        <c:ser>
          <c:idx val="2"/>
          <c:order val="2"/>
          <c:tx>
            <c:strRef>
              <c:f>'P68'!$O$3</c:f>
              <c:strCache>
                <c:ptCount val="1"/>
                <c:pt idx="0">
                  <c:v>通過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'P68'!$K$4:$K$17</c:f>
            </c:strRef>
          </c:cat>
          <c:val>
            <c:numRef>
              <c:f>'P68'!$O$4:$O$17</c:f>
            </c:numRef>
          </c:val>
        </c:ser>
        <c:overlap val="100"/>
        <c:gapWidth val="70"/>
        <c:axId val="38502052"/>
        <c:axId val="10974149"/>
      </c:barChart>
      <c:catAx>
        <c:axId val="38502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単位：百万人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0974149"/>
        <c:crosses val="autoZero"/>
        <c:auto val="1"/>
        <c:lblOffset val="100"/>
        <c:tickLblSkip val="1"/>
        <c:noMultiLvlLbl val="0"/>
      </c:catAx>
      <c:valAx>
        <c:axId val="109741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251"/>
              <c:y val="-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8502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"/>
          <c:w val="0.12225"/>
          <c:h val="0.12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0.983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'P68'!$M$22</c:f>
              <c:strCache>
                <c:ptCount val="1"/>
                <c:pt idx="0">
                  <c:v>旅客便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'P68'!$K$23:$K$36</c:f>
            </c:strRef>
          </c:cat>
          <c:val>
            <c:numRef>
              <c:f>'P68'!$M$23:$M$36</c:f>
            </c:numRef>
          </c:val>
        </c:ser>
        <c:ser>
          <c:idx val="1"/>
          <c:order val="1"/>
          <c:tx>
            <c:strRef>
              <c:f>'P68'!$N$22</c:f>
              <c:strCache>
                <c:ptCount val="1"/>
                <c:pt idx="0">
                  <c:v>貨物便</c:v>
                </c:pt>
              </c:strCache>
            </c:strRef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'P68'!$K$23:$K$36</c:f>
            </c:strRef>
          </c:cat>
          <c:val>
            <c:numRef>
              <c:f>'P68'!$N$23:$N$36</c:f>
            </c:numRef>
          </c:val>
        </c:ser>
        <c:ser>
          <c:idx val="2"/>
          <c:order val="2"/>
          <c:tx>
            <c:strRef>
              <c:f>'P68'!$O$22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'P68'!$K$23:$K$36</c:f>
            </c:strRef>
          </c:cat>
          <c:val>
            <c:numRef>
              <c:f>'P68'!$O$23:$O$36</c:f>
            </c:numRef>
          </c:val>
        </c:ser>
        <c:overlap val="100"/>
        <c:gapWidth val="70"/>
        <c:axId val="31658478"/>
        <c:axId val="16490847"/>
      </c:barChart>
      <c:catAx>
        <c:axId val="3165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6490847"/>
        <c:crosses val="autoZero"/>
        <c:auto val="1"/>
        <c:lblOffset val="100"/>
        <c:tickLblSkip val="1"/>
        <c:noMultiLvlLbl val="0"/>
      </c:catAx>
      <c:valAx>
        <c:axId val="164908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（単位：千回）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658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"/>
          <c:y val="0.02225"/>
          <c:w val="0.095"/>
          <c:h val="0.12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295275</xdr:rowOff>
    </xdr:from>
    <xdr:to>
      <xdr:col>9</xdr:col>
      <xdr:colOff>847725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295275"/>
        <a:ext cx="70199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47625</xdr:rowOff>
    </xdr:from>
    <xdr:to>
      <xdr:col>9</xdr:col>
      <xdr:colOff>847725</xdr:colOff>
      <xdr:row>40</xdr:row>
      <xdr:rowOff>38100</xdr:rowOff>
    </xdr:to>
    <xdr:graphicFrame>
      <xdr:nvGraphicFramePr>
        <xdr:cNvPr id="2" name="Chart 2"/>
        <xdr:cNvGraphicFramePr/>
      </xdr:nvGraphicFramePr>
      <xdr:xfrm>
        <a:off x="9525" y="5400675"/>
        <a:ext cx="701040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31</xdr:row>
      <xdr:rowOff>19050</xdr:rowOff>
    </xdr:from>
    <xdr:to>
      <xdr:col>12</xdr:col>
      <xdr:colOff>0</xdr:colOff>
      <xdr:row>31</xdr:row>
      <xdr:rowOff>161925</xdr:rowOff>
    </xdr:to>
    <xdr:sp>
      <xdr:nvSpPr>
        <xdr:cNvPr id="1" name="AutoShape 11"/>
        <xdr:cNvSpPr>
          <a:spLocks/>
        </xdr:cNvSpPr>
      </xdr:nvSpPr>
      <xdr:spPr>
        <a:xfrm rot="16200000">
          <a:off x="1676400" y="7877175"/>
          <a:ext cx="1905000" cy="142875"/>
        </a:xfrm>
        <a:prstGeom prst="leftBrace">
          <a:avLst>
            <a:gd name="adj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4</xdr:row>
      <xdr:rowOff>19050</xdr:rowOff>
    </xdr:from>
    <xdr:to>
      <xdr:col>8</xdr:col>
      <xdr:colOff>161925</xdr:colOff>
      <xdr:row>5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5553075" y="914400"/>
          <a:ext cx="47625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647700</xdr:colOff>
      <xdr:row>4</xdr:row>
      <xdr:rowOff>19050</xdr:rowOff>
    </xdr:from>
    <xdr:to>
      <xdr:col>8</xdr:col>
      <xdr:colOff>695325</xdr:colOff>
      <xdr:row>5</xdr:row>
      <xdr:rowOff>219075</xdr:rowOff>
    </xdr:to>
    <xdr:sp>
      <xdr:nvSpPr>
        <xdr:cNvPr id="2" name="AutoShape 3"/>
        <xdr:cNvSpPr>
          <a:spLocks/>
        </xdr:cNvSpPr>
      </xdr:nvSpPr>
      <xdr:spPr>
        <a:xfrm>
          <a:off x="6086475" y="914400"/>
          <a:ext cx="47625" cy="4381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42" customWidth="1"/>
    <col min="6" max="6" width="13.75390625" style="142" customWidth="1"/>
    <col min="7" max="7" width="36.00390625" style="143" bestFit="1" customWidth="1"/>
    <col min="8" max="16384" width="9.00390625" style="142" customWidth="1"/>
  </cols>
  <sheetData>
    <row r="1" ht="34.5" customHeight="1">
      <c r="G1" s="145"/>
    </row>
    <row r="2" ht="20.25" customHeight="1">
      <c r="G2" s="144"/>
    </row>
    <row r="3" ht="34.5" customHeight="1">
      <c r="G3" s="145"/>
    </row>
    <row r="4" ht="20.25" customHeight="1">
      <c r="G4" s="144"/>
    </row>
    <row r="5" ht="34.5" customHeight="1">
      <c r="G5" s="145"/>
    </row>
    <row r="6" ht="20.25" customHeight="1">
      <c r="G6" s="144"/>
    </row>
    <row r="7" ht="34.5" customHeight="1">
      <c r="G7" s="145"/>
    </row>
    <row r="8" ht="20.25" customHeight="1">
      <c r="G8" s="144"/>
    </row>
    <row r="9" spans="1:7" ht="34.5" customHeight="1">
      <c r="A9" s="153" t="s">
        <v>210</v>
      </c>
      <c r="B9" s="153"/>
      <c r="C9" s="153"/>
      <c r="D9" s="153"/>
      <c r="E9" s="153"/>
      <c r="F9" s="147"/>
      <c r="G9" s="145"/>
    </row>
    <row r="10" spans="1:7" ht="20.25" customHeight="1">
      <c r="A10" s="154"/>
      <c r="B10" s="154"/>
      <c r="C10" s="154"/>
      <c r="D10" s="154"/>
      <c r="E10" s="154"/>
      <c r="F10" s="147"/>
      <c r="G10" s="144"/>
    </row>
    <row r="11" spans="1:7" ht="34.5" customHeight="1">
      <c r="A11" s="154"/>
      <c r="B11" s="154"/>
      <c r="C11" s="154"/>
      <c r="D11" s="154"/>
      <c r="E11" s="154"/>
      <c r="F11" s="147"/>
      <c r="G11" s="145"/>
    </row>
    <row r="12" spans="1:7" ht="20.25" customHeight="1">
      <c r="A12" s="155"/>
      <c r="B12" s="155"/>
      <c r="C12" s="155"/>
      <c r="D12" s="155"/>
      <c r="E12" s="155"/>
      <c r="F12" s="147"/>
      <c r="G12" s="144"/>
    </row>
    <row r="13" ht="34.5" customHeight="1">
      <c r="G13" s="146" t="s">
        <v>209</v>
      </c>
    </row>
    <row r="14" ht="20.25" customHeight="1">
      <c r="G14" s="144"/>
    </row>
    <row r="15" ht="34.5" customHeight="1">
      <c r="G15" s="145"/>
    </row>
    <row r="16" ht="20.25" customHeight="1">
      <c r="G16" s="144"/>
    </row>
    <row r="17" ht="34.5" customHeight="1">
      <c r="G17" s="145"/>
    </row>
    <row r="18" ht="20.25" customHeight="1">
      <c r="G18" s="144"/>
    </row>
    <row r="19" ht="34.5" customHeight="1">
      <c r="G19" s="145"/>
    </row>
    <row r="20" ht="20.25" customHeight="1">
      <c r="G20" s="144"/>
    </row>
    <row r="21" ht="34.5" customHeight="1">
      <c r="G21" s="145"/>
    </row>
    <row r="22" ht="20.25" customHeight="1">
      <c r="G22" s="144"/>
    </row>
    <row r="23" ht="34.5" customHeight="1">
      <c r="G23" s="145"/>
    </row>
    <row r="24" ht="20.25" customHeight="1">
      <c r="G24" s="144"/>
    </row>
    <row r="25" ht="34.5" customHeight="1">
      <c r="G25" s="145"/>
    </row>
    <row r="26" ht="20.25" customHeight="1">
      <c r="G26" s="144"/>
    </row>
    <row r="27" ht="34.5" customHeight="1">
      <c r="G27" s="145"/>
    </row>
    <row r="28" ht="20.25" customHeight="1">
      <c r="G28" s="144"/>
    </row>
    <row r="29" ht="34.5" customHeight="1">
      <c r="G29" s="145"/>
    </row>
    <row r="30" ht="28.5" customHeight="1">
      <c r="G30" s="144"/>
    </row>
    <row r="31" ht="28.5" customHeight="1">
      <c r="G31" s="144"/>
    </row>
    <row r="32" ht="28.5" customHeight="1">
      <c r="G32" s="144"/>
    </row>
    <row r="33" ht="28.5" customHeight="1">
      <c r="G33" s="144"/>
    </row>
    <row r="34" ht="28.5" customHeight="1">
      <c r="G34" s="144"/>
    </row>
    <row r="35" ht="28.5" customHeight="1">
      <c r="G35" s="144"/>
    </row>
    <row r="36" ht="28.5" customHeight="1">
      <c r="G36" s="144"/>
    </row>
    <row r="37" ht="28.5" customHeight="1">
      <c r="G37" s="144"/>
    </row>
    <row r="38" ht="28.5" customHeight="1">
      <c r="G38" s="144"/>
    </row>
    <row r="39" ht="28.5" customHeight="1">
      <c r="G39" s="144"/>
    </row>
    <row r="40" ht="28.5" customHeight="1">
      <c r="G40" s="144"/>
    </row>
    <row r="41" ht="28.5" customHeight="1">
      <c r="G41" s="144"/>
    </row>
    <row r="42" ht="28.5" customHeight="1">
      <c r="G42" s="144"/>
    </row>
    <row r="43" ht="28.5" customHeight="1">
      <c r="G43" s="144"/>
    </row>
    <row r="44" ht="28.5" customHeight="1">
      <c r="G44" s="144"/>
    </row>
    <row r="45" ht="28.5" customHeight="1">
      <c r="G45" s="144"/>
    </row>
    <row r="46" ht="28.5" customHeight="1">
      <c r="G46" s="144"/>
    </row>
    <row r="47" ht="28.5" customHeight="1">
      <c r="G47" s="144"/>
    </row>
    <row r="48" ht="28.5" customHeight="1">
      <c r="G48" s="144"/>
    </row>
    <row r="49" ht="28.5" customHeight="1">
      <c r="G49" s="144"/>
    </row>
    <row r="50" ht="28.5" customHeight="1">
      <c r="G50" s="144"/>
    </row>
    <row r="51" ht="28.5" customHeight="1">
      <c r="G51" s="144"/>
    </row>
    <row r="52" ht="28.5" customHeight="1">
      <c r="G52" s="144"/>
    </row>
    <row r="53" ht="28.5" customHeight="1">
      <c r="G53" s="144"/>
    </row>
    <row r="54" ht="28.5" customHeight="1">
      <c r="G54" s="144"/>
    </row>
    <row r="55" ht="28.5" customHeight="1">
      <c r="G55" s="144"/>
    </row>
    <row r="56" ht="28.5" customHeight="1">
      <c r="G56" s="144"/>
    </row>
    <row r="57" ht="28.5" customHeight="1">
      <c r="G57" s="144"/>
    </row>
    <row r="58" ht="28.5" customHeight="1">
      <c r="G58" s="144"/>
    </row>
    <row r="59" ht="28.5" customHeight="1">
      <c r="G59" s="144"/>
    </row>
    <row r="60" ht="28.5" customHeight="1">
      <c r="G60" s="144"/>
    </row>
    <row r="61" ht="28.5" customHeight="1">
      <c r="G61" s="144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43" customWidth="1"/>
  </cols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9" width="9.00390625" style="2" customWidth="1"/>
    <col min="10" max="10" width="11.25390625" style="2" customWidth="1"/>
    <col min="11" max="15" width="0" style="2" hidden="1" customWidth="1"/>
    <col min="16" max="16" width="10.875" style="2" hidden="1" customWidth="1"/>
    <col min="17" max="19" width="0" style="2" hidden="1" customWidth="1"/>
    <col min="20" max="16384" width="9.00390625" style="2" customWidth="1"/>
  </cols>
  <sheetData>
    <row r="1" spans="1:11" ht="24">
      <c r="A1" s="1" t="s">
        <v>171</v>
      </c>
      <c r="B1" s="1"/>
      <c r="C1" s="1"/>
      <c r="D1" s="1"/>
      <c r="E1" s="1"/>
      <c r="F1" s="1"/>
      <c r="G1" s="1"/>
      <c r="H1" s="1"/>
      <c r="I1" s="1"/>
      <c r="J1" s="1"/>
      <c r="K1" s="2" t="s">
        <v>6</v>
      </c>
    </row>
    <row r="2" spans="12:19" ht="19.5" customHeight="1">
      <c r="L2" s="3" t="s">
        <v>7</v>
      </c>
      <c r="M2" s="3"/>
      <c r="N2" s="3"/>
      <c r="O2" s="3"/>
      <c r="P2" s="4" t="s">
        <v>8</v>
      </c>
      <c r="Q2" s="5"/>
      <c r="R2" s="5"/>
      <c r="S2" s="5"/>
    </row>
    <row r="3" spans="11:19" ht="19.5" customHeight="1">
      <c r="K3" s="6"/>
      <c r="L3" s="7" t="s">
        <v>9</v>
      </c>
      <c r="M3" s="6" t="s">
        <v>0</v>
      </c>
      <c r="N3" s="6" t="s">
        <v>1</v>
      </c>
      <c r="O3" s="6" t="s">
        <v>2</v>
      </c>
      <c r="P3" s="8" t="s">
        <v>10</v>
      </c>
      <c r="Q3" s="9" t="s">
        <v>11</v>
      </c>
      <c r="R3" s="9" t="s">
        <v>12</v>
      </c>
      <c r="S3" s="9" t="s">
        <v>13</v>
      </c>
    </row>
    <row r="4" spans="11:19" ht="19.5" customHeight="1">
      <c r="K4" s="53" t="s">
        <v>137</v>
      </c>
      <c r="L4" s="6">
        <f aca="true" t="shared" si="0" ref="L4:O8">P4/1000</f>
        <v>5.958</v>
      </c>
      <c r="M4" s="6">
        <f t="shared" si="0"/>
        <v>3.921</v>
      </c>
      <c r="N4" s="6">
        <f t="shared" si="0"/>
        <v>1.357</v>
      </c>
      <c r="O4" s="6">
        <f t="shared" si="0"/>
        <v>0.68</v>
      </c>
      <c r="P4" s="10">
        <v>5958</v>
      </c>
      <c r="Q4" s="11">
        <v>3921</v>
      </c>
      <c r="R4" s="11">
        <v>1357</v>
      </c>
      <c r="S4" s="11">
        <v>680</v>
      </c>
    </row>
    <row r="5" spans="11:19" ht="19.5" customHeight="1">
      <c r="K5" s="10">
        <v>55</v>
      </c>
      <c r="L5" s="6">
        <f t="shared" si="0"/>
        <v>7.619</v>
      </c>
      <c r="M5" s="6">
        <f t="shared" si="0"/>
        <v>4.667</v>
      </c>
      <c r="N5" s="6">
        <f t="shared" si="0"/>
        <v>2.014</v>
      </c>
      <c r="O5" s="6">
        <f t="shared" si="0"/>
        <v>0.938</v>
      </c>
      <c r="P5" s="10">
        <v>7619</v>
      </c>
      <c r="Q5" s="11">
        <v>4667</v>
      </c>
      <c r="R5" s="11">
        <v>2014</v>
      </c>
      <c r="S5" s="11">
        <v>938</v>
      </c>
    </row>
    <row r="6" spans="11:19" ht="19.5" customHeight="1">
      <c r="K6" s="10">
        <v>60</v>
      </c>
      <c r="L6" s="6">
        <f t="shared" si="0"/>
        <v>11.273</v>
      </c>
      <c r="M6" s="6">
        <f t="shared" si="0"/>
        <v>5.865</v>
      </c>
      <c r="N6" s="6">
        <f t="shared" si="0"/>
        <v>3.483</v>
      </c>
      <c r="O6" s="6">
        <f t="shared" si="0"/>
        <v>1.925</v>
      </c>
      <c r="P6" s="10">
        <v>11273</v>
      </c>
      <c r="Q6" s="11">
        <v>5865</v>
      </c>
      <c r="R6" s="11">
        <v>3483</v>
      </c>
      <c r="S6" s="11">
        <v>1925</v>
      </c>
    </row>
    <row r="7" spans="11:19" ht="19.5" customHeight="1">
      <c r="K7" s="53" t="s">
        <v>123</v>
      </c>
      <c r="L7" s="6">
        <f t="shared" si="0"/>
        <v>19.736</v>
      </c>
      <c r="M7" s="6">
        <f t="shared" si="0"/>
        <v>12.961</v>
      </c>
      <c r="N7" s="6">
        <f t="shared" si="0"/>
        <v>4.541</v>
      </c>
      <c r="O7" s="6">
        <f t="shared" si="0"/>
        <v>2.234</v>
      </c>
      <c r="P7" s="10">
        <v>19736</v>
      </c>
      <c r="Q7" s="11">
        <v>12961</v>
      </c>
      <c r="R7" s="11">
        <v>4541</v>
      </c>
      <c r="S7" s="11">
        <v>2234</v>
      </c>
    </row>
    <row r="8" spans="11:19" ht="19.5" customHeight="1">
      <c r="K8" s="10">
        <v>7</v>
      </c>
      <c r="L8" s="6">
        <f t="shared" si="0"/>
        <v>23.886</v>
      </c>
      <c r="M8" s="6">
        <f t="shared" si="0"/>
        <v>17.392</v>
      </c>
      <c r="N8" s="6">
        <f t="shared" si="0"/>
        <v>4.604</v>
      </c>
      <c r="O8" s="6">
        <f t="shared" si="0"/>
        <v>1.89</v>
      </c>
      <c r="P8" s="10">
        <v>23886</v>
      </c>
      <c r="Q8" s="11">
        <v>17392</v>
      </c>
      <c r="R8" s="11">
        <v>4604</v>
      </c>
      <c r="S8" s="11">
        <v>1890</v>
      </c>
    </row>
    <row r="9" spans="11:19" ht="19.5" customHeight="1">
      <c r="K9" s="10">
        <v>10</v>
      </c>
      <c r="L9" s="6">
        <f aca="true" t="shared" si="1" ref="L9:L16">P9/1000</f>
        <v>23.84</v>
      </c>
      <c r="M9" s="6">
        <f aca="true" t="shared" si="2" ref="M9:M16">Q9/1000</f>
        <v>16.553</v>
      </c>
      <c r="N9" s="6">
        <f aca="true" t="shared" si="3" ref="N9:N16">R9/1000</f>
        <v>5.25</v>
      </c>
      <c r="O9" s="6">
        <f aca="true" t="shared" si="4" ref="O9:O16">S9/1000</f>
        <v>2.038</v>
      </c>
      <c r="P9" s="10">
        <v>23840</v>
      </c>
      <c r="Q9" s="11">
        <v>16553</v>
      </c>
      <c r="R9" s="11">
        <v>5250</v>
      </c>
      <c r="S9" s="11">
        <v>2038</v>
      </c>
    </row>
    <row r="10" spans="11:19" ht="19.5" customHeight="1">
      <c r="K10" s="10">
        <v>11</v>
      </c>
      <c r="L10" s="6">
        <f t="shared" si="1"/>
        <v>25.189</v>
      </c>
      <c r="M10" s="6">
        <f t="shared" si="2"/>
        <v>17.054</v>
      </c>
      <c r="N10" s="6">
        <f t="shared" si="3"/>
        <v>5.637</v>
      </c>
      <c r="O10" s="6">
        <f t="shared" si="4"/>
        <v>2.498</v>
      </c>
      <c r="P10" s="10">
        <v>25189</v>
      </c>
      <c r="Q10" s="11">
        <v>17054</v>
      </c>
      <c r="R10" s="11">
        <v>5637</v>
      </c>
      <c r="S10" s="11">
        <v>2498</v>
      </c>
    </row>
    <row r="11" spans="11:19" ht="19.5" customHeight="1">
      <c r="K11" s="10">
        <v>12</v>
      </c>
      <c r="L11" s="6">
        <f t="shared" si="1"/>
        <v>26.916</v>
      </c>
      <c r="M11" s="6">
        <f t="shared" si="2"/>
        <v>18.391</v>
      </c>
      <c r="N11" s="6">
        <f t="shared" si="3"/>
        <v>5.982</v>
      </c>
      <c r="O11" s="6">
        <f t="shared" si="4"/>
        <v>2.543</v>
      </c>
      <c r="P11" s="10">
        <v>26916</v>
      </c>
      <c r="Q11" s="11">
        <v>18391</v>
      </c>
      <c r="R11" s="11">
        <v>5982</v>
      </c>
      <c r="S11" s="11">
        <v>2543</v>
      </c>
    </row>
    <row r="12" spans="11:19" ht="19.5" customHeight="1">
      <c r="K12" s="10">
        <v>13</v>
      </c>
      <c r="L12" s="6">
        <f t="shared" si="1"/>
        <v>24.219</v>
      </c>
      <c r="M12" s="6">
        <f t="shared" si="2"/>
        <v>15.686</v>
      </c>
      <c r="N12" s="6">
        <f t="shared" si="3"/>
        <v>5.98</v>
      </c>
      <c r="O12" s="6">
        <f t="shared" si="4"/>
        <v>2.553</v>
      </c>
      <c r="P12" s="10">
        <v>24219</v>
      </c>
      <c r="Q12" s="11">
        <v>15686</v>
      </c>
      <c r="R12" s="11">
        <v>5980</v>
      </c>
      <c r="S12" s="11">
        <v>2553</v>
      </c>
    </row>
    <row r="13" spans="11:19" ht="19.5" customHeight="1">
      <c r="K13" s="10">
        <v>14</v>
      </c>
      <c r="L13" s="6">
        <f t="shared" si="1"/>
        <v>28.886</v>
      </c>
      <c r="M13" s="6">
        <f t="shared" si="2"/>
        <v>18.528</v>
      </c>
      <c r="N13" s="6">
        <f t="shared" si="3"/>
        <v>7.173</v>
      </c>
      <c r="O13" s="6">
        <f t="shared" si="4"/>
        <v>3.185</v>
      </c>
      <c r="P13" s="10">
        <v>28886</v>
      </c>
      <c r="Q13" s="11">
        <v>18528</v>
      </c>
      <c r="R13" s="11">
        <v>7173</v>
      </c>
      <c r="S13" s="11">
        <v>3185</v>
      </c>
    </row>
    <row r="14" spans="11:19" ht="19.5" customHeight="1">
      <c r="K14" s="10">
        <v>15</v>
      </c>
      <c r="L14" s="6">
        <f t="shared" si="1"/>
        <v>25.79</v>
      </c>
      <c r="M14" s="6">
        <f t="shared" si="2"/>
        <v>15.535</v>
      </c>
      <c r="N14" s="6">
        <f t="shared" si="3"/>
        <v>7.184</v>
      </c>
      <c r="O14" s="6">
        <f t="shared" si="4"/>
        <v>3.071</v>
      </c>
      <c r="P14" s="10">
        <v>25790</v>
      </c>
      <c r="Q14" s="11">
        <v>15535</v>
      </c>
      <c r="R14" s="11">
        <v>7184</v>
      </c>
      <c r="S14" s="11">
        <v>3071</v>
      </c>
    </row>
    <row r="15" spans="11:19" ht="19.5" customHeight="1">
      <c r="K15" s="10">
        <v>16</v>
      </c>
      <c r="L15" s="6">
        <f t="shared" si="1"/>
        <v>30.632</v>
      </c>
      <c r="M15" s="6">
        <f t="shared" si="2"/>
        <v>19.351</v>
      </c>
      <c r="N15" s="6">
        <f t="shared" si="3"/>
        <v>7.934</v>
      </c>
      <c r="O15" s="6">
        <f t="shared" si="4"/>
        <v>3.347</v>
      </c>
      <c r="P15" s="10">
        <v>30632</v>
      </c>
      <c r="Q15" s="11">
        <v>19351</v>
      </c>
      <c r="R15" s="11">
        <v>7934</v>
      </c>
      <c r="S15" s="11">
        <v>3347</v>
      </c>
    </row>
    <row r="16" spans="11:19" ht="19.5" customHeight="1">
      <c r="K16" s="10">
        <v>17</v>
      </c>
      <c r="L16" s="6">
        <f t="shared" si="1"/>
        <v>30.337</v>
      </c>
      <c r="M16" s="6">
        <f t="shared" si="2"/>
        <v>19.045</v>
      </c>
      <c r="N16" s="6">
        <f t="shared" si="3"/>
        <v>8.066</v>
      </c>
      <c r="O16" s="6">
        <f t="shared" si="4"/>
        <v>3.226</v>
      </c>
      <c r="P16" s="10">
        <v>30337</v>
      </c>
      <c r="Q16" s="11">
        <v>19045</v>
      </c>
      <c r="R16" s="11">
        <v>8066</v>
      </c>
      <c r="S16" s="11">
        <v>3226</v>
      </c>
    </row>
    <row r="17" spans="11:19" ht="19.5" customHeight="1">
      <c r="K17" s="10">
        <v>18</v>
      </c>
      <c r="L17" s="6">
        <f>P17/1000</f>
        <v>34.186</v>
      </c>
      <c r="M17" s="6">
        <f>Q17/1000</f>
        <v>19.308</v>
      </c>
      <c r="N17" s="6">
        <f>R17/1000</f>
        <v>8.502</v>
      </c>
      <c r="O17" s="6">
        <f>S17/1000</f>
        <v>6.376</v>
      </c>
      <c r="P17" s="10">
        <v>34186</v>
      </c>
      <c r="Q17" s="11">
        <v>19308</v>
      </c>
      <c r="R17" s="11">
        <v>8502</v>
      </c>
      <c r="S17" s="11">
        <v>6376</v>
      </c>
    </row>
    <row r="18" ht="19.5" customHeight="1">
      <c r="K18" s="2" t="s">
        <v>14</v>
      </c>
    </row>
    <row r="21" spans="1:19" ht="27">
      <c r="A21" s="1" t="s">
        <v>172</v>
      </c>
      <c r="B21" s="1"/>
      <c r="C21" s="1"/>
      <c r="D21" s="1"/>
      <c r="E21" s="1"/>
      <c r="F21" s="1"/>
      <c r="G21" s="1"/>
      <c r="H21" s="1"/>
      <c r="I21" s="1"/>
      <c r="J21" s="1"/>
      <c r="L21" s="3" t="s">
        <v>15</v>
      </c>
      <c r="M21" s="3"/>
      <c r="N21" s="3"/>
      <c r="O21" s="3"/>
      <c r="P21" s="4" t="s">
        <v>16</v>
      </c>
      <c r="Q21" s="5"/>
      <c r="R21" s="5"/>
      <c r="S21" s="5"/>
    </row>
    <row r="22" spans="11:19" ht="19.5" customHeight="1">
      <c r="K22" s="10"/>
      <c r="L22" s="6" t="s">
        <v>9</v>
      </c>
      <c r="M22" s="7" t="s">
        <v>17</v>
      </c>
      <c r="N22" s="7" t="s">
        <v>18</v>
      </c>
      <c r="O22" s="7" t="s">
        <v>19</v>
      </c>
      <c r="P22" s="10" t="s">
        <v>9</v>
      </c>
      <c r="Q22" s="12" t="s">
        <v>17</v>
      </c>
      <c r="R22" s="12" t="s">
        <v>18</v>
      </c>
      <c r="S22" s="12" t="s">
        <v>19</v>
      </c>
    </row>
    <row r="23" spans="11:19" ht="27">
      <c r="K23" s="53" t="s">
        <v>137</v>
      </c>
      <c r="L23" s="6">
        <f aca="true" t="shared" si="5" ref="L23:L32">P23/1000</f>
        <v>47.924</v>
      </c>
      <c r="M23" s="6">
        <f aca="true" t="shared" si="6" ref="M23:M32">Q23/1000</f>
        <v>37.923</v>
      </c>
      <c r="N23" s="6">
        <f aca="true" t="shared" si="7" ref="N23:N32">R23/1000</f>
        <v>9.029</v>
      </c>
      <c r="O23" s="6">
        <f aca="true" t="shared" si="8" ref="O23:O32">S23/1000</f>
        <v>0.972</v>
      </c>
      <c r="P23" s="10">
        <v>47924</v>
      </c>
      <c r="Q23" s="11">
        <v>37923</v>
      </c>
      <c r="R23" s="11">
        <v>9029</v>
      </c>
      <c r="S23" s="11">
        <v>972</v>
      </c>
    </row>
    <row r="24" spans="11:19" ht="19.5" customHeight="1">
      <c r="K24" s="10">
        <v>55</v>
      </c>
      <c r="L24" s="6">
        <f t="shared" si="5"/>
        <v>58.748</v>
      </c>
      <c r="M24" s="6">
        <f t="shared" si="6"/>
        <v>47.389</v>
      </c>
      <c r="N24" s="6">
        <f t="shared" si="7"/>
        <v>10.336</v>
      </c>
      <c r="O24" s="6">
        <f t="shared" si="8"/>
        <v>1.023</v>
      </c>
      <c r="P24" s="10">
        <v>58748</v>
      </c>
      <c r="Q24" s="11">
        <v>47389</v>
      </c>
      <c r="R24" s="11">
        <v>10336</v>
      </c>
      <c r="S24" s="11">
        <v>1023</v>
      </c>
    </row>
    <row r="25" spans="11:19" ht="19.5" customHeight="1">
      <c r="K25" s="10">
        <v>60</v>
      </c>
      <c r="L25" s="6">
        <f t="shared" si="5"/>
        <v>73.897</v>
      </c>
      <c r="M25" s="6">
        <f t="shared" si="6"/>
        <v>59.304</v>
      </c>
      <c r="N25" s="6">
        <f t="shared" si="7"/>
        <v>12.763</v>
      </c>
      <c r="O25" s="6">
        <f t="shared" si="8"/>
        <v>1.83</v>
      </c>
      <c r="P25" s="10">
        <v>73897</v>
      </c>
      <c r="Q25" s="11">
        <v>59304</v>
      </c>
      <c r="R25" s="11">
        <v>12763</v>
      </c>
      <c r="S25" s="11">
        <v>1830</v>
      </c>
    </row>
    <row r="26" spans="11:19" ht="19.5" customHeight="1">
      <c r="K26" s="53" t="s">
        <v>123</v>
      </c>
      <c r="L26" s="6">
        <f t="shared" si="5"/>
        <v>113.191</v>
      </c>
      <c r="M26" s="6">
        <f t="shared" si="6"/>
        <v>93.342</v>
      </c>
      <c r="N26" s="6">
        <f t="shared" si="7"/>
        <v>17.327</v>
      </c>
      <c r="O26" s="6">
        <f t="shared" si="8"/>
        <v>2.522</v>
      </c>
      <c r="P26" s="10">
        <v>113191</v>
      </c>
      <c r="Q26" s="11">
        <v>93342</v>
      </c>
      <c r="R26" s="11">
        <v>17327</v>
      </c>
      <c r="S26" s="11">
        <v>2522</v>
      </c>
    </row>
    <row r="27" spans="11:19" ht="19.5" customHeight="1">
      <c r="K27" s="10">
        <v>7</v>
      </c>
      <c r="L27" s="6">
        <f t="shared" si="5"/>
        <v>118.995</v>
      </c>
      <c r="M27" s="6">
        <f t="shared" si="6"/>
        <v>99.605</v>
      </c>
      <c r="N27" s="6">
        <f t="shared" si="7"/>
        <v>17.28</v>
      </c>
      <c r="O27" s="6">
        <f t="shared" si="8"/>
        <v>2.11</v>
      </c>
      <c r="P27" s="10">
        <v>118995</v>
      </c>
      <c r="Q27" s="11">
        <v>99605</v>
      </c>
      <c r="R27" s="11">
        <v>17280</v>
      </c>
      <c r="S27" s="11">
        <v>2110</v>
      </c>
    </row>
    <row r="28" spans="11:19" ht="19.5" customHeight="1">
      <c r="K28" s="10">
        <v>10</v>
      </c>
      <c r="L28" s="6">
        <f t="shared" si="5"/>
        <v>123.15</v>
      </c>
      <c r="M28" s="6">
        <f t="shared" si="6"/>
        <v>102.157</v>
      </c>
      <c r="N28" s="6">
        <f t="shared" si="7"/>
        <v>18.906</v>
      </c>
      <c r="O28" s="6">
        <f t="shared" si="8"/>
        <v>2.087</v>
      </c>
      <c r="P28" s="10">
        <v>123150</v>
      </c>
      <c r="Q28" s="11">
        <v>102157</v>
      </c>
      <c r="R28" s="11">
        <v>18906</v>
      </c>
      <c r="S28" s="11">
        <v>2087</v>
      </c>
    </row>
    <row r="29" spans="11:19" ht="19.5" customHeight="1">
      <c r="K29" s="10">
        <v>11</v>
      </c>
      <c r="L29" s="6">
        <f t="shared" si="5"/>
        <v>127.996</v>
      </c>
      <c r="M29" s="6">
        <f t="shared" si="6"/>
        <v>106.529</v>
      </c>
      <c r="N29" s="6">
        <f t="shared" si="7"/>
        <v>19.75</v>
      </c>
      <c r="O29" s="6">
        <f t="shared" si="8"/>
        <v>1.717</v>
      </c>
      <c r="P29" s="10">
        <v>127996</v>
      </c>
      <c r="Q29" s="11">
        <v>106529</v>
      </c>
      <c r="R29" s="11">
        <v>19750</v>
      </c>
      <c r="S29" s="11">
        <v>1717</v>
      </c>
    </row>
    <row r="30" spans="11:19" ht="19.5" customHeight="1">
      <c r="K30" s="10">
        <v>12</v>
      </c>
      <c r="L30" s="6">
        <f t="shared" si="5"/>
        <v>127.98</v>
      </c>
      <c r="M30" s="6">
        <f t="shared" si="6"/>
        <v>106.638</v>
      </c>
      <c r="N30" s="6">
        <f t="shared" si="7"/>
        <v>19.926</v>
      </c>
      <c r="O30" s="6">
        <f t="shared" si="8"/>
        <v>1.416</v>
      </c>
      <c r="P30" s="10">
        <v>127980</v>
      </c>
      <c r="Q30" s="11">
        <v>106638</v>
      </c>
      <c r="R30" s="11">
        <v>19926</v>
      </c>
      <c r="S30" s="11">
        <v>1416</v>
      </c>
    </row>
    <row r="31" spans="11:19" ht="19.5" customHeight="1">
      <c r="K31" s="10">
        <v>13</v>
      </c>
      <c r="L31" s="6">
        <f t="shared" si="5"/>
        <v>124.67</v>
      </c>
      <c r="M31" s="6">
        <f t="shared" si="6"/>
        <v>103.372</v>
      </c>
      <c r="N31" s="6">
        <f t="shared" si="7"/>
        <v>19.412</v>
      </c>
      <c r="O31" s="6">
        <f t="shared" si="8"/>
        <v>1.886</v>
      </c>
      <c r="P31" s="67">
        <v>124670</v>
      </c>
      <c r="Q31" s="68">
        <v>103372</v>
      </c>
      <c r="R31" s="68">
        <v>19412</v>
      </c>
      <c r="S31" s="68">
        <v>1886</v>
      </c>
    </row>
    <row r="32" spans="11:19" ht="19.5" customHeight="1">
      <c r="K32" s="10">
        <v>14</v>
      </c>
      <c r="L32" s="13">
        <f t="shared" si="5"/>
        <v>165.389</v>
      </c>
      <c r="M32" s="13">
        <f t="shared" si="6"/>
        <v>137.794</v>
      </c>
      <c r="N32" s="13">
        <f t="shared" si="7"/>
        <v>25.484</v>
      </c>
      <c r="O32" s="13">
        <f t="shared" si="8"/>
        <v>2.111</v>
      </c>
      <c r="P32" s="67">
        <v>165389</v>
      </c>
      <c r="Q32" s="68">
        <v>137794</v>
      </c>
      <c r="R32" s="68">
        <v>25484</v>
      </c>
      <c r="S32" s="68">
        <v>2111</v>
      </c>
    </row>
    <row r="33" spans="11:19" ht="19.5" customHeight="1">
      <c r="K33" s="10">
        <v>15</v>
      </c>
      <c r="L33" s="13">
        <f aca="true" t="shared" si="9" ref="L33:O34">P33/1000</f>
        <v>159.396</v>
      </c>
      <c r="M33" s="13">
        <f t="shared" si="9"/>
        <v>130.698</v>
      </c>
      <c r="N33" s="13">
        <f t="shared" si="9"/>
        <v>26.551</v>
      </c>
      <c r="O33" s="13">
        <f t="shared" si="9"/>
        <v>2.147</v>
      </c>
      <c r="P33" s="10">
        <v>159396</v>
      </c>
      <c r="Q33" s="11">
        <v>130698</v>
      </c>
      <c r="R33" s="11">
        <v>26551</v>
      </c>
      <c r="S33" s="11">
        <v>2147</v>
      </c>
    </row>
    <row r="34" spans="11:19" ht="19.5" customHeight="1">
      <c r="K34" s="10">
        <v>16</v>
      </c>
      <c r="L34" s="69">
        <f t="shared" si="9"/>
        <v>174.386</v>
      </c>
      <c r="M34" s="69">
        <f t="shared" si="9"/>
        <v>145.336</v>
      </c>
      <c r="N34" s="69">
        <f t="shared" si="9"/>
        <v>26.656</v>
      </c>
      <c r="O34" s="70">
        <f t="shared" si="9"/>
        <v>2.394</v>
      </c>
      <c r="P34" s="10">
        <v>174386</v>
      </c>
      <c r="Q34" s="11">
        <v>145336</v>
      </c>
      <c r="R34" s="11">
        <v>26656</v>
      </c>
      <c r="S34" s="11">
        <v>2394</v>
      </c>
    </row>
    <row r="35" spans="11:19" ht="19.5" customHeight="1">
      <c r="K35" s="10">
        <v>17</v>
      </c>
      <c r="L35" s="13">
        <f aca="true" t="shared" si="10" ref="L35:O36">P35/1000</f>
        <v>175.296</v>
      </c>
      <c r="M35" s="13">
        <f t="shared" si="10"/>
        <v>145.928</v>
      </c>
      <c r="N35" s="13">
        <f t="shared" si="10"/>
        <v>26.703</v>
      </c>
      <c r="O35" s="13">
        <f t="shared" si="10"/>
        <v>2.665</v>
      </c>
      <c r="P35" s="10">
        <v>175296</v>
      </c>
      <c r="Q35" s="11">
        <v>145928</v>
      </c>
      <c r="R35" s="11">
        <v>26703</v>
      </c>
      <c r="S35" s="11">
        <v>2665</v>
      </c>
    </row>
    <row r="36" spans="11:19" ht="19.5" customHeight="1">
      <c r="K36" s="10">
        <v>18</v>
      </c>
      <c r="L36" s="13">
        <f t="shared" si="10"/>
        <v>177.474</v>
      </c>
      <c r="M36" s="13">
        <f t="shared" si="10"/>
        <v>147.781</v>
      </c>
      <c r="N36" s="13">
        <f t="shared" si="10"/>
        <v>27.327</v>
      </c>
      <c r="O36" s="13">
        <f t="shared" si="10"/>
        <v>2.366</v>
      </c>
      <c r="P36" s="10">
        <v>177474</v>
      </c>
      <c r="Q36" s="11">
        <v>147781</v>
      </c>
      <c r="R36" s="11">
        <v>27327</v>
      </c>
      <c r="S36" s="11">
        <v>2366</v>
      </c>
    </row>
    <row r="37" ht="19.5" customHeight="1">
      <c r="K37" s="2" t="s">
        <v>14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&amp;C&amp;12-68-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5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7.125" style="17" bestFit="1" customWidth="1"/>
    <col min="2" max="2" width="3.625" style="17" customWidth="1"/>
    <col min="3" max="3" width="2.625" style="17" customWidth="1"/>
    <col min="4" max="4" width="5.625" style="17" customWidth="1"/>
    <col min="5" max="5" width="2.625" style="17" customWidth="1"/>
    <col min="6" max="6" width="3.625" style="17" customWidth="1"/>
    <col min="7" max="7" width="4.625" style="17" customWidth="1"/>
    <col min="8" max="8" width="1.625" style="17" customWidth="1"/>
    <col min="9" max="9" width="5.625" style="17" customWidth="1"/>
    <col min="10" max="10" width="1.625" style="17" customWidth="1"/>
    <col min="11" max="11" width="4.625" style="17" customWidth="1"/>
    <col min="12" max="12" width="3.625" style="17" customWidth="1"/>
    <col min="13" max="13" width="2.625" style="17" customWidth="1"/>
    <col min="14" max="15" width="5.625" style="17" customWidth="1"/>
    <col min="16" max="16" width="2.625" style="17" customWidth="1"/>
    <col min="17" max="17" width="3.625" style="17" customWidth="1"/>
    <col min="18" max="18" width="4.625" style="17" customWidth="1"/>
    <col min="19" max="19" width="1.625" style="17" customWidth="1"/>
    <col min="20" max="20" width="5.625" style="17" customWidth="1"/>
    <col min="21" max="21" width="1.625" style="17" customWidth="1"/>
    <col min="22" max="22" width="4.625" style="17" customWidth="1"/>
    <col min="23" max="23" width="3.625" style="17" customWidth="1"/>
    <col min="24" max="24" width="2.625" style="17" customWidth="1"/>
    <col min="25" max="40" width="8.75390625" style="17" customWidth="1"/>
    <col min="41" max="16384" width="9.00390625" style="17" customWidth="1"/>
  </cols>
  <sheetData>
    <row r="1" spans="1:37" ht="24" customHeight="1">
      <c r="A1" s="198" t="s">
        <v>173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3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9" ht="16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59"/>
      <c r="U3" s="59"/>
      <c r="V3" s="59"/>
      <c r="W3" s="59"/>
      <c r="X3" s="59" t="s">
        <v>20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21.75" customHeight="1">
      <c r="A4" s="182" t="s">
        <v>139</v>
      </c>
      <c r="B4" s="172" t="s">
        <v>21</v>
      </c>
      <c r="C4" s="172"/>
      <c r="D4" s="174" t="s">
        <v>22</v>
      </c>
      <c r="E4" s="175"/>
      <c r="F4" s="175"/>
      <c r="G4" s="175"/>
      <c r="H4" s="176"/>
      <c r="I4" s="223" t="s">
        <v>23</v>
      </c>
      <c r="J4" s="174" t="s">
        <v>24</v>
      </c>
      <c r="K4" s="175"/>
      <c r="L4" s="175"/>
      <c r="M4" s="199"/>
      <c r="N4" s="189" t="s">
        <v>25</v>
      </c>
      <c r="O4" s="195" t="s">
        <v>26</v>
      </c>
      <c r="P4" s="174" t="s">
        <v>27</v>
      </c>
      <c r="Q4" s="175"/>
      <c r="R4" s="175"/>
      <c r="S4" s="176"/>
      <c r="T4" s="174" t="s">
        <v>28</v>
      </c>
      <c r="U4" s="175"/>
      <c r="V4" s="176"/>
      <c r="W4" s="189" t="s">
        <v>29</v>
      </c>
      <c r="X4" s="201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21.75" customHeight="1">
      <c r="A5" s="183"/>
      <c r="B5" s="173"/>
      <c r="C5" s="173"/>
      <c r="D5" s="181" t="s">
        <v>30</v>
      </c>
      <c r="E5" s="181" t="s">
        <v>31</v>
      </c>
      <c r="F5" s="181"/>
      <c r="G5" s="185" t="s">
        <v>32</v>
      </c>
      <c r="H5" s="186"/>
      <c r="I5" s="224"/>
      <c r="J5" s="226" t="s">
        <v>30</v>
      </c>
      <c r="K5" s="226"/>
      <c r="L5" s="227" t="s">
        <v>31</v>
      </c>
      <c r="M5" s="228"/>
      <c r="N5" s="190"/>
      <c r="O5" s="196"/>
      <c r="P5" s="193" t="s">
        <v>33</v>
      </c>
      <c r="Q5" s="186"/>
      <c r="R5" s="193" t="s">
        <v>34</v>
      </c>
      <c r="S5" s="186"/>
      <c r="T5" s="200" t="s">
        <v>35</v>
      </c>
      <c r="U5" s="185" t="s">
        <v>116</v>
      </c>
      <c r="V5" s="186"/>
      <c r="W5" s="202"/>
      <c r="X5" s="203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40" ht="21.75" customHeight="1">
      <c r="A6" s="184"/>
      <c r="B6" s="173"/>
      <c r="C6" s="173"/>
      <c r="D6" s="181"/>
      <c r="E6" s="181"/>
      <c r="F6" s="181"/>
      <c r="G6" s="191"/>
      <c r="H6" s="188"/>
      <c r="I6" s="225"/>
      <c r="J6" s="181"/>
      <c r="K6" s="181"/>
      <c r="L6" s="194"/>
      <c r="M6" s="188"/>
      <c r="N6" s="191"/>
      <c r="O6" s="197"/>
      <c r="P6" s="194"/>
      <c r="Q6" s="188"/>
      <c r="R6" s="194"/>
      <c r="S6" s="188"/>
      <c r="T6" s="197"/>
      <c r="U6" s="187"/>
      <c r="V6" s="188"/>
      <c r="W6" s="204"/>
      <c r="X6" s="205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39" ht="21" customHeight="1">
      <c r="A7" s="19" t="s">
        <v>138</v>
      </c>
      <c r="B7" s="170">
        <f aca="true" t="shared" si="0" ref="B7:B16">SUM(D7:W7)</f>
        <v>21651</v>
      </c>
      <c r="C7" s="171"/>
      <c r="D7" s="148">
        <v>451</v>
      </c>
      <c r="E7" s="166">
        <v>3451</v>
      </c>
      <c r="F7" s="166"/>
      <c r="G7" s="166">
        <v>5</v>
      </c>
      <c r="H7" s="166"/>
      <c r="I7" s="148">
        <v>370</v>
      </c>
      <c r="J7" s="166">
        <v>81</v>
      </c>
      <c r="K7" s="166"/>
      <c r="L7" s="229">
        <v>7335</v>
      </c>
      <c r="M7" s="229"/>
      <c r="N7" s="148">
        <v>292</v>
      </c>
      <c r="O7" s="148">
        <v>166</v>
      </c>
      <c r="P7" s="166">
        <v>995</v>
      </c>
      <c r="Q7" s="166"/>
      <c r="R7" s="166">
        <v>1168</v>
      </c>
      <c r="S7" s="166"/>
      <c r="T7" s="148">
        <v>1622</v>
      </c>
      <c r="U7" s="166">
        <v>3329</v>
      </c>
      <c r="V7" s="192"/>
      <c r="W7" s="166">
        <v>2386</v>
      </c>
      <c r="X7" s="192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39" ht="21" customHeight="1">
      <c r="A8" s="19">
        <v>60</v>
      </c>
      <c r="B8" s="170">
        <f t="shared" si="0"/>
        <v>45713</v>
      </c>
      <c r="C8" s="171"/>
      <c r="D8" s="148">
        <v>895</v>
      </c>
      <c r="E8" s="166">
        <v>4667</v>
      </c>
      <c r="F8" s="166"/>
      <c r="G8" s="166">
        <v>20</v>
      </c>
      <c r="H8" s="166"/>
      <c r="I8" s="148">
        <v>467</v>
      </c>
      <c r="J8" s="166">
        <v>589</v>
      </c>
      <c r="K8" s="166"/>
      <c r="L8" s="166">
        <v>18824</v>
      </c>
      <c r="M8" s="166"/>
      <c r="N8" s="148">
        <v>858</v>
      </c>
      <c r="O8" s="148">
        <v>553</v>
      </c>
      <c r="P8" s="166">
        <v>978</v>
      </c>
      <c r="Q8" s="166"/>
      <c r="R8" s="166">
        <v>4224</v>
      </c>
      <c r="S8" s="166"/>
      <c r="T8" s="148">
        <v>1185</v>
      </c>
      <c r="U8" s="166">
        <v>9314</v>
      </c>
      <c r="V8" s="166"/>
      <c r="W8" s="166">
        <v>3139</v>
      </c>
      <c r="X8" s="166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ht="21" customHeight="1">
      <c r="A9" s="19" t="s">
        <v>36</v>
      </c>
      <c r="B9" s="170">
        <f t="shared" si="0"/>
        <v>57437</v>
      </c>
      <c r="C9" s="171"/>
      <c r="D9" s="148">
        <v>1456</v>
      </c>
      <c r="E9" s="166">
        <v>5030</v>
      </c>
      <c r="F9" s="166"/>
      <c r="G9" s="166">
        <v>29</v>
      </c>
      <c r="H9" s="166"/>
      <c r="I9" s="148">
        <v>600</v>
      </c>
      <c r="J9" s="166">
        <v>1313</v>
      </c>
      <c r="K9" s="166"/>
      <c r="L9" s="166">
        <v>24787</v>
      </c>
      <c r="M9" s="166"/>
      <c r="N9" s="148">
        <v>1121</v>
      </c>
      <c r="O9" s="148">
        <v>838</v>
      </c>
      <c r="P9" s="166">
        <v>1211</v>
      </c>
      <c r="Q9" s="166"/>
      <c r="R9" s="166">
        <v>6864</v>
      </c>
      <c r="S9" s="166"/>
      <c r="T9" s="148">
        <v>1608</v>
      </c>
      <c r="U9" s="166">
        <v>9153</v>
      </c>
      <c r="V9" s="166"/>
      <c r="W9" s="166">
        <v>3427</v>
      </c>
      <c r="X9" s="166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ht="21" customHeight="1">
      <c r="A10" s="19">
        <v>7</v>
      </c>
      <c r="B10" s="170">
        <f t="shared" si="0"/>
        <v>68604</v>
      </c>
      <c r="C10" s="171"/>
      <c r="D10" s="148">
        <v>1911</v>
      </c>
      <c r="E10" s="166">
        <v>5540</v>
      </c>
      <c r="F10" s="166"/>
      <c r="G10" s="166">
        <v>29</v>
      </c>
      <c r="H10" s="166"/>
      <c r="I10" s="148">
        <v>591</v>
      </c>
      <c r="J10" s="166">
        <v>6810</v>
      </c>
      <c r="K10" s="166"/>
      <c r="L10" s="166">
        <v>28280</v>
      </c>
      <c r="M10" s="166"/>
      <c r="N10" s="148">
        <v>1428</v>
      </c>
      <c r="O10" s="148">
        <v>1003</v>
      </c>
      <c r="P10" s="166">
        <v>3155</v>
      </c>
      <c r="Q10" s="166"/>
      <c r="R10" s="166">
        <v>6400</v>
      </c>
      <c r="S10" s="166"/>
      <c r="T10" s="148">
        <v>1796</v>
      </c>
      <c r="U10" s="166">
        <v>8364</v>
      </c>
      <c r="V10" s="166"/>
      <c r="W10" s="166">
        <v>3297</v>
      </c>
      <c r="X10" s="166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ht="21" customHeight="1">
      <c r="A11" s="21">
        <v>12</v>
      </c>
      <c r="B11" s="170">
        <f t="shared" si="0"/>
        <v>78333</v>
      </c>
      <c r="C11" s="171"/>
      <c r="D11" s="149">
        <v>2391</v>
      </c>
      <c r="E11" s="167">
        <v>5575</v>
      </c>
      <c r="F11" s="167"/>
      <c r="G11" s="167">
        <v>43</v>
      </c>
      <c r="H11" s="167"/>
      <c r="I11" s="149">
        <v>624</v>
      </c>
      <c r="J11" s="167">
        <v>13821</v>
      </c>
      <c r="K11" s="167"/>
      <c r="L11" s="167">
        <v>26848</v>
      </c>
      <c r="M11" s="167"/>
      <c r="N11" s="149">
        <v>2067</v>
      </c>
      <c r="O11" s="149">
        <v>1166</v>
      </c>
      <c r="P11" s="167">
        <v>6167</v>
      </c>
      <c r="Q11" s="167"/>
      <c r="R11" s="167">
        <v>6165</v>
      </c>
      <c r="S11" s="167"/>
      <c r="T11" s="149">
        <v>1804</v>
      </c>
      <c r="U11" s="167">
        <v>8443</v>
      </c>
      <c r="V11" s="167"/>
      <c r="W11" s="167">
        <v>3219</v>
      </c>
      <c r="X11" s="167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s="23" customFormat="1" ht="21" customHeight="1">
      <c r="A12" s="21">
        <v>14</v>
      </c>
      <c r="B12" s="170">
        <f t="shared" si="0"/>
        <v>77972</v>
      </c>
      <c r="C12" s="171"/>
      <c r="D12" s="149">
        <v>2414</v>
      </c>
      <c r="E12" s="167">
        <v>5291</v>
      </c>
      <c r="F12" s="167"/>
      <c r="G12" s="167">
        <v>39</v>
      </c>
      <c r="H12" s="167"/>
      <c r="I12" s="149">
        <v>610</v>
      </c>
      <c r="J12" s="167">
        <v>15902</v>
      </c>
      <c r="K12" s="167"/>
      <c r="L12" s="167">
        <v>25837</v>
      </c>
      <c r="M12" s="167"/>
      <c r="N12" s="149">
        <v>2188</v>
      </c>
      <c r="O12" s="149">
        <v>1239</v>
      </c>
      <c r="P12" s="167">
        <v>7629</v>
      </c>
      <c r="Q12" s="167"/>
      <c r="R12" s="167">
        <v>6062</v>
      </c>
      <c r="S12" s="167"/>
      <c r="T12" s="150">
        <v>1590</v>
      </c>
      <c r="U12" s="165">
        <v>6490</v>
      </c>
      <c r="V12" s="165"/>
      <c r="W12" s="165">
        <v>2681</v>
      </c>
      <c r="X12" s="165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1:39" s="23" customFormat="1" ht="21" customHeight="1">
      <c r="A13" s="21">
        <v>15</v>
      </c>
      <c r="B13" s="170">
        <f t="shared" si="0"/>
        <v>78789</v>
      </c>
      <c r="C13" s="171"/>
      <c r="D13" s="149">
        <v>2360</v>
      </c>
      <c r="E13" s="167">
        <v>5161</v>
      </c>
      <c r="F13" s="167"/>
      <c r="G13" s="167">
        <v>34</v>
      </c>
      <c r="H13" s="167"/>
      <c r="I13" s="149">
        <v>595</v>
      </c>
      <c r="J13" s="167">
        <v>16594</v>
      </c>
      <c r="K13" s="167"/>
      <c r="L13" s="167">
        <v>25875</v>
      </c>
      <c r="M13" s="167"/>
      <c r="N13" s="149">
        <v>2152</v>
      </c>
      <c r="O13" s="149">
        <v>1312</v>
      </c>
      <c r="P13" s="167">
        <v>8206</v>
      </c>
      <c r="Q13" s="167"/>
      <c r="R13" s="167">
        <v>6040</v>
      </c>
      <c r="S13" s="167"/>
      <c r="T13" s="150">
        <v>1618</v>
      </c>
      <c r="U13" s="165">
        <v>6277</v>
      </c>
      <c r="V13" s="165"/>
      <c r="W13" s="165">
        <v>2565</v>
      </c>
      <c r="X13" s="165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s="23" customFormat="1" ht="21" customHeight="1">
      <c r="A14" s="21">
        <v>16</v>
      </c>
      <c r="B14" s="170">
        <f t="shared" si="0"/>
        <v>79535</v>
      </c>
      <c r="C14" s="171"/>
      <c r="D14" s="149">
        <v>2320</v>
      </c>
      <c r="E14" s="167">
        <v>5000</v>
      </c>
      <c r="F14" s="167"/>
      <c r="G14" s="167">
        <v>36</v>
      </c>
      <c r="H14" s="167"/>
      <c r="I14" s="149">
        <v>581</v>
      </c>
      <c r="J14" s="167">
        <v>17252</v>
      </c>
      <c r="K14" s="167"/>
      <c r="L14" s="167">
        <v>25738</v>
      </c>
      <c r="M14" s="167"/>
      <c r="N14" s="149">
        <v>1945</v>
      </c>
      <c r="O14" s="149">
        <v>1345</v>
      </c>
      <c r="P14" s="167">
        <v>8907</v>
      </c>
      <c r="Q14" s="167"/>
      <c r="R14" s="167">
        <v>6130</v>
      </c>
      <c r="S14" s="167"/>
      <c r="T14" s="150">
        <v>1635</v>
      </c>
      <c r="U14" s="165">
        <v>6159</v>
      </c>
      <c r="V14" s="165"/>
      <c r="W14" s="165">
        <f>2357+130</f>
        <v>2487</v>
      </c>
      <c r="X14" s="165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39" s="23" customFormat="1" ht="21" customHeight="1">
      <c r="A15" s="78">
        <v>17</v>
      </c>
      <c r="B15" s="170">
        <f t="shared" si="0"/>
        <v>80689</v>
      </c>
      <c r="C15" s="171"/>
      <c r="D15" s="149">
        <v>2378</v>
      </c>
      <c r="E15" s="167">
        <v>4910</v>
      </c>
      <c r="F15" s="167"/>
      <c r="G15" s="167">
        <v>47</v>
      </c>
      <c r="H15" s="167"/>
      <c r="I15" s="149">
        <v>593</v>
      </c>
      <c r="J15" s="167">
        <v>17752</v>
      </c>
      <c r="K15" s="167"/>
      <c r="L15" s="167">
        <v>25773</v>
      </c>
      <c r="M15" s="167"/>
      <c r="N15" s="149">
        <v>1890</v>
      </c>
      <c r="O15" s="149">
        <v>1338</v>
      </c>
      <c r="P15" s="167">
        <v>9768</v>
      </c>
      <c r="Q15" s="167"/>
      <c r="R15" s="167">
        <v>6206</v>
      </c>
      <c r="S15" s="167"/>
      <c r="T15" s="150">
        <v>1645</v>
      </c>
      <c r="U15" s="165">
        <v>5965</v>
      </c>
      <c r="V15" s="165"/>
      <c r="W15" s="165">
        <v>2424</v>
      </c>
      <c r="X15" s="165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 s="23" customFormat="1" ht="21" customHeight="1">
      <c r="A16" s="78">
        <v>18</v>
      </c>
      <c r="B16" s="170">
        <f t="shared" si="0"/>
        <v>106769</v>
      </c>
      <c r="C16" s="171"/>
      <c r="D16" s="149">
        <v>3981</v>
      </c>
      <c r="E16" s="167">
        <v>6972</v>
      </c>
      <c r="F16" s="167"/>
      <c r="G16" s="167">
        <v>69</v>
      </c>
      <c r="H16" s="167"/>
      <c r="I16" s="149">
        <v>793</v>
      </c>
      <c r="J16" s="167">
        <v>22023</v>
      </c>
      <c r="K16" s="167"/>
      <c r="L16" s="167">
        <v>32137</v>
      </c>
      <c r="M16" s="167"/>
      <c r="N16" s="149">
        <v>2599</v>
      </c>
      <c r="O16" s="149">
        <v>1717</v>
      </c>
      <c r="P16" s="167">
        <v>13336</v>
      </c>
      <c r="Q16" s="167"/>
      <c r="R16" s="167">
        <v>9065</v>
      </c>
      <c r="S16" s="167"/>
      <c r="T16" s="150">
        <v>2040</v>
      </c>
      <c r="U16" s="165">
        <v>7657</v>
      </c>
      <c r="V16" s="165"/>
      <c r="W16" s="165">
        <v>4380</v>
      </c>
      <c r="X16" s="165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 s="23" customFormat="1" ht="21" customHeight="1">
      <c r="A17" s="94">
        <v>19</v>
      </c>
      <c r="B17" s="168">
        <f>SUM(D17:W17)</f>
        <v>95814</v>
      </c>
      <c r="C17" s="169"/>
      <c r="D17" s="151">
        <v>3031</v>
      </c>
      <c r="E17" s="164">
        <v>5145</v>
      </c>
      <c r="F17" s="164"/>
      <c r="G17" s="164">
        <v>64</v>
      </c>
      <c r="H17" s="164"/>
      <c r="I17" s="151">
        <v>673</v>
      </c>
      <c r="J17" s="164">
        <v>19100</v>
      </c>
      <c r="K17" s="164"/>
      <c r="L17" s="164">
        <v>26755</v>
      </c>
      <c r="M17" s="164"/>
      <c r="N17" s="151">
        <v>2080</v>
      </c>
      <c r="O17" s="151">
        <v>1496</v>
      </c>
      <c r="P17" s="164">
        <v>14383</v>
      </c>
      <c r="Q17" s="164"/>
      <c r="R17" s="164">
        <v>9183</v>
      </c>
      <c r="S17" s="164"/>
      <c r="T17" s="152">
        <v>2059</v>
      </c>
      <c r="U17" s="162">
        <v>7582</v>
      </c>
      <c r="V17" s="162"/>
      <c r="W17" s="162">
        <v>4263</v>
      </c>
      <c r="X17" s="16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 t="s">
        <v>174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13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61"/>
      <c r="O19" s="61"/>
      <c r="P19" s="61" t="s">
        <v>168</v>
      </c>
      <c r="R19" s="61"/>
      <c r="S19" s="61"/>
      <c r="T19" s="61"/>
      <c r="U19" s="61"/>
      <c r="V19" s="61"/>
      <c r="W19" s="61"/>
      <c r="X19" s="61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25" ht="4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4" ht="24" customHeight="1">
      <c r="A21" s="198" t="s">
        <v>175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5"/>
    </row>
    <row r="22" spans="1:25" ht="9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4" ht="16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59"/>
      <c r="T23" s="59"/>
      <c r="U23" s="59"/>
      <c r="V23" s="59"/>
      <c r="W23" s="59" t="s">
        <v>20</v>
      </c>
      <c r="X23" s="59"/>
    </row>
    <row r="24" spans="1:24" ht="18.75" customHeight="1">
      <c r="A24" s="177" t="s">
        <v>37</v>
      </c>
      <c r="B24" s="178"/>
      <c r="C24" s="178"/>
      <c r="D24" s="215" t="s">
        <v>126</v>
      </c>
      <c r="E24" s="216"/>
      <c r="F24" s="216"/>
      <c r="G24" s="216"/>
      <c r="H24" s="216"/>
      <c r="I24" s="216"/>
      <c r="J24" s="216"/>
      <c r="K24" s="216"/>
      <c r="L24" s="216"/>
      <c r="M24" s="216"/>
      <c r="N24" s="217"/>
      <c r="O24" s="234" t="s">
        <v>150</v>
      </c>
      <c r="P24" s="234"/>
      <c r="Q24" s="234"/>
      <c r="R24" s="234"/>
      <c r="S24" s="234"/>
      <c r="T24" s="234"/>
      <c r="U24" s="234"/>
      <c r="V24" s="234"/>
      <c r="W24" s="235"/>
      <c r="X24" s="60"/>
    </row>
    <row r="25" spans="1:24" ht="18.75" customHeight="1">
      <c r="A25" s="179"/>
      <c r="B25" s="180"/>
      <c r="C25" s="180"/>
      <c r="D25" s="211" t="s">
        <v>38</v>
      </c>
      <c r="E25" s="211"/>
      <c r="F25" s="206" t="s">
        <v>39</v>
      </c>
      <c r="G25" s="206"/>
      <c r="H25" s="206" t="s">
        <v>40</v>
      </c>
      <c r="I25" s="206"/>
      <c r="J25" s="206"/>
      <c r="K25" s="206" t="s">
        <v>41</v>
      </c>
      <c r="L25" s="206"/>
      <c r="M25" s="212" t="s">
        <v>128</v>
      </c>
      <c r="N25" s="213"/>
      <c r="O25" s="211" t="s">
        <v>38</v>
      </c>
      <c r="P25" s="211"/>
      <c r="Q25" s="206" t="s">
        <v>129</v>
      </c>
      <c r="R25" s="206"/>
      <c r="S25" s="206" t="s">
        <v>42</v>
      </c>
      <c r="T25" s="206"/>
      <c r="U25" s="214"/>
      <c r="V25" s="206" t="s">
        <v>43</v>
      </c>
      <c r="W25" s="207"/>
      <c r="X25" s="58"/>
    </row>
    <row r="26" spans="1:24" ht="18.75" customHeight="1">
      <c r="A26" s="62" t="s">
        <v>44</v>
      </c>
      <c r="B26" s="63">
        <v>55</v>
      </c>
      <c r="C26" s="63"/>
      <c r="D26" s="163">
        <f aca="true" t="shared" si="1" ref="D26:D31">SUM(F26:L26)</f>
        <v>23999</v>
      </c>
      <c r="E26" s="160"/>
      <c r="F26" s="158">
        <v>20098</v>
      </c>
      <c r="G26" s="158"/>
      <c r="H26" s="158">
        <v>1041</v>
      </c>
      <c r="I26" s="158"/>
      <c r="J26" s="158"/>
      <c r="K26" s="158">
        <v>2860</v>
      </c>
      <c r="L26" s="158"/>
      <c r="M26" s="219" t="s">
        <v>130</v>
      </c>
      <c r="N26" s="219"/>
      <c r="O26" s="161">
        <f>SUM(Q26:W26)</f>
        <v>779</v>
      </c>
      <c r="P26" s="161"/>
      <c r="Q26" s="158">
        <v>262</v>
      </c>
      <c r="R26" s="158"/>
      <c r="S26" s="158">
        <v>517</v>
      </c>
      <c r="T26" s="158"/>
      <c r="U26" s="158"/>
      <c r="V26" s="208" t="s">
        <v>131</v>
      </c>
      <c r="W26" s="208"/>
      <c r="X26" s="58"/>
    </row>
    <row r="27" spans="1:24" ht="18.75" customHeight="1">
      <c r="A27" s="62"/>
      <c r="B27" s="63">
        <v>60</v>
      </c>
      <c r="C27" s="63"/>
      <c r="D27" s="163">
        <f t="shared" si="1"/>
        <v>29299</v>
      </c>
      <c r="E27" s="160"/>
      <c r="F27" s="158">
        <v>25598</v>
      </c>
      <c r="G27" s="158"/>
      <c r="H27" s="158">
        <v>649</v>
      </c>
      <c r="I27" s="158"/>
      <c r="J27" s="158"/>
      <c r="K27" s="158">
        <v>3052</v>
      </c>
      <c r="L27" s="158"/>
      <c r="M27" s="159" t="s">
        <v>130</v>
      </c>
      <c r="N27" s="159"/>
      <c r="O27" s="161">
        <f>SUM(Q27:W27)</f>
        <v>937</v>
      </c>
      <c r="P27" s="161"/>
      <c r="Q27" s="158">
        <v>224</v>
      </c>
      <c r="R27" s="158"/>
      <c r="S27" s="158">
        <v>630</v>
      </c>
      <c r="T27" s="158"/>
      <c r="U27" s="158"/>
      <c r="V27" s="158">
        <v>83</v>
      </c>
      <c r="W27" s="158"/>
      <c r="X27" s="58"/>
    </row>
    <row r="28" spans="1:24" ht="18.75" customHeight="1">
      <c r="A28" s="62" t="s">
        <v>45</v>
      </c>
      <c r="B28" s="63">
        <v>2</v>
      </c>
      <c r="C28" s="63"/>
      <c r="D28" s="163">
        <f t="shared" si="1"/>
        <v>39397</v>
      </c>
      <c r="E28" s="160"/>
      <c r="F28" s="158">
        <v>35140</v>
      </c>
      <c r="G28" s="158"/>
      <c r="H28" s="158">
        <v>33</v>
      </c>
      <c r="I28" s="158"/>
      <c r="J28" s="158"/>
      <c r="K28" s="158">
        <v>4224</v>
      </c>
      <c r="L28" s="158"/>
      <c r="M28" s="159" t="s">
        <v>132</v>
      </c>
      <c r="N28" s="159"/>
      <c r="O28" s="161">
        <f>SUM(Q28:W28)</f>
        <v>982</v>
      </c>
      <c r="P28" s="161"/>
      <c r="Q28" s="158" t="s">
        <v>133</v>
      </c>
      <c r="R28" s="158"/>
      <c r="S28" s="158">
        <v>261</v>
      </c>
      <c r="T28" s="158"/>
      <c r="U28" s="158"/>
      <c r="V28" s="158">
        <v>721</v>
      </c>
      <c r="W28" s="158"/>
      <c r="X28" s="58"/>
    </row>
    <row r="29" spans="1:24" ht="18.75" customHeight="1">
      <c r="A29" s="62"/>
      <c r="B29" s="63">
        <v>7</v>
      </c>
      <c r="C29" s="63"/>
      <c r="D29" s="163">
        <f t="shared" si="1"/>
        <v>48207</v>
      </c>
      <c r="E29" s="160"/>
      <c r="F29" s="158">
        <v>44150</v>
      </c>
      <c r="G29" s="158"/>
      <c r="H29" s="158">
        <v>6</v>
      </c>
      <c r="I29" s="158"/>
      <c r="J29" s="158"/>
      <c r="K29" s="158">
        <v>4051</v>
      </c>
      <c r="L29" s="158"/>
      <c r="M29" s="159" t="s">
        <v>132</v>
      </c>
      <c r="N29" s="159"/>
      <c r="O29" s="161">
        <f>SUM(Q29:W29)</f>
        <v>1425</v>
      </c>
      <c r="P29" s="161"/>
      <c r="Q29" s="158">
        <v>574</v>
      </c>
      <c r="R29" s="158"/>
      <c r="S29" s="158">
        <v>851</v>
      </c>
      <c r="T29" s="158"/>
      <c r="U29" s="158"/>
      <c r="V29" s="158" t="s">
        <v>133</v>
      </c>
      <c r="W29" s="158"/>
      <c r="X29" s="58"/>
    </row>
    <row r="30" spans="1:24" ht="18.75" customHeight="1">
      <c r="A30" s="62"/>
      <c r="B30" s="63">
        <v>12</v>
      </c>
      <c r="C30" s="63"/>
      <c r="D30" s="163">
        <f t="shared" si="1"/>
        <v>47200</v>
      </c>
      <c r="E30" s="160"/>
      <c r="F30" s="158">
        <v>42925</v>
      </c>
      <c r="G30" s="158"/>
      <c r="H30" s="158">
        <v>2</v>
      </c>
      <c r="I30" s="158"/>
      <c r="J30" s="158"/>
      <c r="K30" s="158">
        <v>4273</v>
      </c>
      <c r="L30" s="158"/>
      <c r="M30" s="159" t="s">
        <v>132</v>
      </c>
      <c r="N30" s="159"/>
      <c r="O30" s="161">
        <f>SUM(Q30:W30)</f>
        <v>1517</v>
      </c>
      <c r="P30" s="161"/>
      <c r="Q30" s="158">
        <v>469</v>
      </c>
      <c r="R30" s="158"/>
      <c r="S30" s="158">
        <v>1048</v>
      </c>
      <c r="T30" s="158"/>
      <c r="U30" s="158"/>
      <c r="V30" s="157" t="s">
        <v>133</v>
      </c>
      <c r="W30" s="157"/>
      <c r="X30" s="58"/>
    </row>
    <row r="31" spans="1:24" ht="18.75" customHeight="1">
      <c r="A31" s="62"/>
      <c r="B31" s="65">
        <v>14</v>
      </c>
      <c r="C31" s="65"/>
      <c r="D31" s="163">
        <f t="shared" si="1"/>
        <v>43514</v>
      </c>
      <c r="E31" s="160"/>
      <c r="F31" s="157">
        <v>39366</v>
      </c>
      <c r="G31" s="157"/>
      <c r="H31" s="157">
        <v>2</v>
      </c>
      <c r="I31" s="157"/>
      <c r="J31" s="157"/>
      <c r="K31" s="157">
        <v>4146</v>
      </c>
      <c r="L31" s="157"/>
      <c r="M31" s="159" t="s">
        <v>132</v>
      </c>
      <c r="N31" s="159"/>
      <c r="O31" s="160">
        <f>Q31+S31</f>
        <v>1498</v>
      </c>
      <c r="P31" s="160"/>
      <c r="Q31" s="157">
        <v>458</v>
      </c>
      <c r="R31" s="157"/>
      <c r="S31" s="157">
        <v>1040</v>
      </c>
      <c r="T31" s="157"/>
      <c r="U31" s="157"/>
      <c r="V31" s="157" t="s">
        <v>133</v>
      </c>
      <c r="W31" s="157"/>
      <c r="X31" s="58"/>
    </row>
    <row r="32" spans="1:24" ht="18.75" customHeight="1">
      <c r="A32" s="64"/>
      <c r="B32" s="65"/>
      <c r="C32" s="65"/>
      <c r="D32" s="54"/>
      <c r="E32" s="52"/>
      <c r="F32" s="51"/>
      <c r="G32" s="51"/>
      <c r="H32" s="51"/>
      <c r="I32" s="51"/>
      <c r="J32" s="51"/>
      <c r="K32" s="51"/>
      <c r="L32" s="51"/>
      <c r="M32" s="51"/>
      <c r="N32" s="51"/>
      <c r="O32" s="52"/>
      <c r="P32" s="52"/>
      <c r="Q32" s="51"/>
      <c r="R32" s="51"/>
      <c r="S32" s="51"/>
      <c r="T32" s="51"/>
      <c r="U32" s="51"/>
      <c r="V32" s="51"/>
      <c r="W32" s="51"/>
      <c r="X32" s="58"/>
    </row>
    <row r="33" spans="1:24" ht="18.75" customHeight="1">
      <c r="A33" s="64"/>
      <c r="B33" s="65">
        <v>15</v>
      </c>
      <c r="C33" s="65"/>
      <c r="D33" s="163">
        <f>SUM(F33:N33)</f>
        <v>48041</v>
      </c>
      <c r="E33" s="160"/>
      <c r="F33" s="157">
        <v>39810</v>
      </c>
      <c r="G33" s="157"/>
      <c r="H33" s="233"/>
      <c r="I33" s="233"/>
      <c r="J33" s="233"/>
      <c r="K33" s="51"/>
      <c r="L33" s="51"/>
      <c r="M33" s="157">
        <v>8231</v>
      </c>
      <c r="N33" s="157"/>
      <c r="O33" s="160">
        <v>1344</v>
      </c>
      <c r="P33" s="160"/>
      <c r="Q33" s="156" t="s">
        <v>132</v>
      </c>
      <c r="R33" s="156"/>
      <c r="S33" s="156" t="s">
        <v>132</v>
      </c>
      <c r="T33" s="156"/>
      <c r="U33" s="156"/>
      <c r="V33" s="156" t="s">
        <v>132</v>
      </c>
      <c r="W33" s="156"/>
      <c r="X33" s="58"/>
    </row>
    <row r="34" spans="1:24" ht="18.75" customHeight="1">
      <c r="A34" s="64"/>
      <c r="B34" s="65">
        <v>16</v>
      </c>
      <c r="C34" s="65"/>
      <c r="D34" s="163">
        <f>SUM(F34:N34)</f>
        <v>48031</v>
      </c>
      <c r="E34" s="160"/>
      <c r="F34" s="157">
        <v>40512</v>
      </c>
      <c r="G34" s="157"/>
      <c r="H34" s="51"/>
      <c r="I34" s="83"/>
      <c r="J34" s="83"/>
      <c r="K34" s="51"/>
      <c r="L34" s="51"/>
      <c r="M34" s="157">
        <v>7519</v>
      </c>
      <c r="N34" s="157"/>
      <c r="O34" s="160">
        <v>1191</v>
      </c>
      <c r="P34" s="160"/>
      <c r="Q34" s="156" t="s">
        <v>132</v>
      </c>
      <c r="R34" s="156"/>
      <c r="S34" s="156" t="s">
        <v>132</v>
      </c>
      <c r="T34" s="156"/>
      <c r="U34" s="156"/>
      <c r="V34" s="156" t="s">
        <v>132</v>
      </c>
      <c r="W34" s="156"/>
      <c r="X34" s="58"/>
    </row>
    <row r="35" spans="1:24" ht="18.75" customHeight="1">
      <c r="A35" s="64"/>
      <c r="B35" s="65">
        <v>17</v>
      </c>
      <c r="C35" s="65"/>
      <c r="D35" s="163">
        <v>47432</v>
      </c>
      <c r="E35" s="160"/>
      <c r="F35" s="157">
        <v>40371</v>
      </c>
      <c r="G35" s="157"/>
      <c r="H35" s="51"/>
      <c r="I35" s="83"/>
      <c r="J35" s="83"/>
      <c r="K35" s="51"/>
      <c r="L35" s="51"/>
      <c r="M35" s="157">
        <v>7061</v>
      </c>
      <c r="N35" s="157"/>
      <c r="O35" s="160">
        <v>1104</v>
      </c>
      <c r="P35" s="160"/>
      <c r="Q35" s="156" t="s">
        <v>132</v>
      </c>
      <c r="R35" s="156"/>
      <c r="S35" s="156" t="s">
        <v>132</v>
      </c>
      <c r="T35" s="156"/>
      <c r="U35" s="156"/>
      <c r="V35" s="156" t="s">
        <v>132</v>
      </c>
      <c r="W35" s="156"/>
      <c r="X35" s="58"/>
    </row>
    <row r="36" spans="1:24" ht="18.75" customHeight="1">
      <c r="A36" s="64"/>
      <c r="B36" s="65">
        <v>18</v>
      </c>
      <c r="C36" s="65"/>
      <c r="D36" s="163">
        <v>57860</v>
      </c>
      <c r="E36" s="160"/>
      <c r="F36" s="231">
        <v>48950</v>
      </c>
      <c r="G36" s="231"/>
      <c r="H36" s="157"/>
      <c r="I36" s="232"/>
      <c r="J36" s="232"/>
      <c r="K36" s="157"/>
      <c r="L36" s="157"/>
      <c r="M36" s="231">
        <v>8910</v>
      </c>
      <c r="N36" s="231"/>
      <c r="O36" s="160">
        <v>1092</v>
      </c>
      <c r="P36" s="160"/>
      <c r="Q36" s="156" t="s">
        <v>132</v>
      </c>
      <c r="R36" s="156"/>
      <c r="S36" s="156" t="s">
        <v>132</v>
      </c>
      <c r="T36" s="156"/>
      <c r="U36" s="230"/>
      <c r="V36" s="156" t="s">
        <v>132</v>
      </c>
      <c r="W36" s="156"/>
      <c r="X36" s="58"/>
    </row>
    <row r="37" spans="1:24" ht="18.75" customHeight="1">
      <c r="A37" s="66"/>
      <c r="B37" s="95">
        <v>19</v>
      </c>
      <c r="C37" s="95"/>
      <c r="D37" s="222">
        <v>49042</v>
      </c>
      <c r="E37" s="220"/>
      <c r="F37" s="218">
        <v>41771</v>
      </c>
      <c r="G37" s="218"/>
      <c r="H37" s="218"/>
      <c r="I37" s="221"/>
      <c r="J37" s="221"/>
      <c r="K37" s="218"/>
      <c r="L37" s="218"/>
      <c r="M37" s="218">
        <v>7271</v>
      </c>
      <c r="N37" s="218"/>
      <c r="O37" s="220">
        <v>1056</v>
      </c>
      <c r="P37" s="220"/>
      <c r="Q37" s="209" t="s">
        <v>132</v>
      </c>
      <c r="R37" s="209"/>
      <c r="S37" s="209" t="s">
        <v>155</v>
      </c>
      <c r="T37" s="209"/>
      <c r="U37" s="210"/>
      <c r="V37" s="209" t="s">
        <v>132</v>
      </c>
      <c r="W37" s="209"/>
      <c r="X37" s="58"/>
    </row>
    <row r="38" spans="1:24" ht="13.5" customHeight="1">
      <c r="A38" s="93" t="s">
        <v>117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59"/>
      <c r="S38" s="59"/>
      <c r="T38" s="59"/>
      <c r="U38" s="59"/>
      <c r="V38" s="59"/>
      <c r="W38" s="59" t="s">
        <v>118</v>
      </c>
      <c r="X38" s="59"/>
    </row>
    <row r="39" ht="12.75" customHeight="1">
      <c r="A39" s="93" t="s">
        <v>148</v>
      </c>
    </row>
    <row r="40" ht="12.75" customHeight="1">
      <c r="A40" s="93" t="s">
        <v>149</v>
      </c>
    </row>
    <row r="45" spans="4:7" ht="13.5">
      <c r="D45" s="81"/>
      <c r="E45" s="81"/>
      <c r="F45" s="81"/>
      <c r="G45" s="81"/>
    </row>
  </sheetData>
  <sheetProtection/>
  <mergeCells count="226">
    <mergeCell ref="R15:S15"/>
    <mergeCell ref="O33:P33"/>
    <mergeCell ref="Q33:R33"/>
    <mergeCell ref="S33:U33"/>
    <mergeCell ref="O24:W24"/>
    <mergeCell ref="Q25:R25"/>
    <mergeCell ref="P15:Q15"/>
    <mergeCell ref="Q26:R26"/>
    <mergeCell ref="V27:W27"/>
    <mergeCell ref="V28:W28"/>
    <mergeCell ref="V33:W33"/>
    <mergeCell ref="D33:E33"/>
    <mergeCell ref="F33:G33"/>
    <mergeCell ref="H33:J33"/>
    <mergeCell ref="M33:N33"/>
    <mergeCell ref="W16:X16"/>
    <mergeCell ref="H29:J29"/>
    <mergeCell ref="H30:J30"/>
    <mergeCell ref="H28:J28"/>
    <mergeCell ref="F26:G26"/>
    <mergeCell ref="D36:E36"/>
    <mergeCell ref="F36:G36"/>
    <mergeCell ref="H36:J36"/>
    <mergeCell ref="K36:L36"/>
    <mergeCell ref="M36:N36"/>
    <mergeCell ref="O36:P36"/>
    <mergeCell ref="Q36:R36"/>
    <mergeCell ref="S36:U36"/>
    <mergeCell ref="V36:W36"/>
    <mergeCell ref="L16:M16"/>
    <mergeCell ref="P16:Q16"/>
    <mergeCell ref="R16:S16"/>
    <mergeCell ref="U16:V16"/>
    <mergeCell ref="S30:U30"/>
    <mergeCell ref="S31:U31"/>
    <mergeCell ref="V31:W31"/>
    <mergeCell ref="I4:I6"/>
    <mergeCell ref="J7:K7"/>
    <mergeCell ref="J5:K6"/>
    <mergeCell ref="L5:M6"/>
    <mergeCell ref="L7:M7"/>
    <mergeCell ref="D31:E31"/>
    <mergeCell ref="F31:G31"/>
    <mergeCell ref="E7:F7"/>
    <mergeCell ref="E13:F13"/>
    <mergeCell ref="E16:F16"/>
    <mergeCell ref="Q37:R37"/>
    <mergeCell ref="K26:L26"/>
    <mergeCell ref="O25:P25"/>
    <mergeCell ref="O26:P26"/>
    <mergeCell ref="O37:P37"/>
    <mergeCell ref="D34:E34"/>
    <mergeCell ref="H37:J37"/>
    <mergeCell ref="D37:E37"/>
    <mergeCell ref="F37:G37"/>
    <mergeCell ref="K28:L28"/>
    <mergeCell ref="K29:L29"/>
    <mergeCell ref="K27:L27"/>
    <mergeCell ref="D29:E29"/>
    <mergeCell ref="D30:E30"/>
    <mergeCell ref="E12:F12"/>
    <mergeCell ref="G12:H12"/>
    <mergeCell ref="G13:H13"/>
    <mergeCell ref="G16:H16"/>
    <mergeCell ref="J16:K16"/>
    <mergeCell ref="K30:L30"/>
    <mergeCell ref="L12:M12"/>
    <mergeCell ref="A21:W21"/>
    <mergeCell ref="K37:L37"/>
    <mergeCell ref="M37:N37"/>
    <mergeCell ref="K25:L25"/>
    <mergeCell ref="M30:N30"/>
    <mergeCell ref="M27:N27"/>
    <mergeCell ref="L15:M15"/>
    <mergeCell ref="M26:N26"/>
    <mergeCell ref="K31:L31"/>
    <mergeCell ref="J13:K13"/>
    <mergeCell ref="J15:K15"/>
    <mergeCell ref="J14:K14"/>
    <mergeCell ref="D24:N24"/>
    <mergeCell ref="F25:G25"/>
    <mergeCell ref="L14:M14"/>
    <mergeCell ref="L13:M13"/>
    <mergeCell ref="D26:E26"/>
    <mergeCell ref="D25:E25"/>
    <mergeCell ref="H26:J26"/>
    <mergeCell ref="M25:N25"/>
    <mergeCell ref="H25:J25"/>
    <mergeCell ref="V37:W37"/>
    <mergeCell ref="S25:U25"/>
    <mergeCell ref="S26:U26"/>
    <mergeCell ref="S28:U28"/>
    <mergeCell ref="S29:U29"/>
    <mergeCell ref="V25:W25"/>
    <mergeCell ref="V26:W26"/>
    <mergeCell ref="V29:W29"/>
    <mergeCell ref="V30:W30"/>
    <mergeCell ref="S37:U37"/>
    <mergeCell ref="P4:S4"/>
    <mergeCell ref="P5:Q6"/>
    <mergeCell ref="P7:Q7"/>
    <mergeCell ref="P9:Q9"/>
    <mergeCell ref="P10:Q10"/>
    <mergeCell ref="P14:Q14"/>
    <mergeCell ref="A1:X1"/>
    <mergeCell ref="J4:M4"/>
    <mergeCell ref="G7:H7"/>
    <mergeCell ref="W7:X7"/>
    <mergeCell ref="T4:V4"/>
    <mergeCell ref="T5:T6"/>
    <mergeCell ref="W4:X6"/>
    <mergeCell ref="G5:H6"/>
    <mergeCell ref="J12:K12"/>
    <mergeCell ref="D5:D6"/>
    <mergeCell ref="E5:F6"/>
    <mergeCell ref="B7:C7"/>
    <mergeCell ref="A4:A6"/>
    <mergeCell ref="U5:V6"/>
    <mergeCell ref="N4:N6"/>
    <mergeCell ref="U7:V7"/>
    <mergeCell ref="R5:S6"/>
    <mergeCell ref="R7:S7"/>
    <mergeCell ref="O4:O6"/>
    <mergeCell ref="B4:C6"/>
    <mergeCell ref="D4:H4"/>
    <mergeCell ref="A24:C25"/>
    <mergeCell ref="B10:C10"/>
    <mergeCell ref="B9:C9"/>
    <mergeCell ref="B8:C8"/>
    <mergeCell ref="B14:C14"/>
    <mergeCell ref="B13:C13"/>
    <mergeCell ref="B12:C12"/>
    <mergeCell ref="B11:C11"/>
    <mergeCell ref="B17:C17"/>
    <mergeCell ref="B15:C15"/>
    <mergeCell ref="E9:F9"/>
    <mergeCell ref="E8:F8"/>
    <mergeCell ref="E11:F11"/>
    <mergeCell ref="E15:F15"/>
    <mergeCell ref="E14:F14"/>
    <mergeCell ref="E10:F10"/>
    <mergeCell ref="B16:C16"/>
    <mergeCell ref="G8:H8"/>
    <mergeCell ref="G9:H9"/>
    <mergeCell ref="G11:H11"/>
    <mergeCell ref="G15:H15"/>
    <mergeCell ref="G10:H10"/>
    <mergeCell ref="G14:H14"/>
    <mergeCell ref="J8:K8"/>
    <mergeCell ref="J9:K9"/>
    <mergeCell ref="J10:K10"/>
    <mergeCell ref="J11:K11"/>
    <mergeCell ref="L8:M8"/>
    <mergeCell ref="L9:M9"/>
    <mergeCell ref="L10:M10"/>
    <mergeCell ref="L11:M11"/>
    <mergeCell ref="P8:Q8"/>
    <mergeCell ref="R8:S8"/>
    <mergeCell ref="R12:S12"/>
    <mergeCell ref="R13:S13"/>
    <mergeCell ref="R10:S10"/>
    <mergeCell ref="R11:S11"/>
    <mergeCell ref="P13:Q13"/>
    <mergeCell ref="P12:Q12"/>
    <mergeCell ref="R9:S9"/>
    <mergeCell ref="P11:Q11"/>
    <mergeCell ref="R14:S14"/>
    <mergeCell ref="U8:V8"/>
    <mergeCell ref="U10:V10"/>
    <mergeCell ref="U11:V11"/>
    <mergeCell ref="U12:V12"/>
    <mergeCell ref="U13:V13"/>
    <mergeCell ref="U14:V14"/>
    <mergeCell ref="U9:V9"/>
    <mergeCell ref="U15:V15"/>
    <mergeCell ref="W8:X8"/>
    <mergeCell ref="W9:X9"/>
    <mergeCell ref="W10:X10"/>
    <mergeCell ref="W11:X11"/>
    <mergeCell ref="W13:X13"/>
    <mergeCell ref="W14:X14"/>
    <mergeCell ref="W15:X15"/>
    <mergeCell ref="W12:X12"/>
    <mergeCell ref="U17:V17"/>
    <mergeCell ref="P17:Q17"/>
    <mergeCell ref="J17:K17"/>
    <mergeCell ref="E17:F17"/>
    <mergeCell ref="G17:H17"/>
    <mergeCell ref="L17:M17"/>
    <mergeCell ref="R17:S17"/>
    <mergeCell ref="W17:X17"/>
    <mergeCell ref="D35:E35"/>
    <mergeCell ref="F35:G35"/>
    <mergeCell ref="M35:N35"/>
    <mergeCell ref="O35:P35"/>
    <mergeCell ref="Q35:R35"/>
    <mergeCell ref="S35:U35"/>
    <mergeCell ref="V35:W35"/>
    <mergeCell ref="D27:E27"/>
    <mergeCell ref="D28:E28"/>
    <mergeCell ref="F27:G27"/>
    <mergeCell ref="F29:G29"/>
    <mergeCell ref="F30:G30"/>
    <mergeCell ref="F34:G34"/>
    <mergeCell ref="H27:J27"/>
    <mergeCell ref="H31:J31"/>
    <mergeCell ref="F28:G28"/>
    <mergeCell ref="M29:N29"/>
    <mergeCell ref="Q28:R28"/>
    <mergeCell ref="O27:P27"/>
    <mergeCell ref="S34:U34"/>
    <mergeCell ref="O31:P31"/>
    <mergeCell ref="O28:P28"/>
    <mergeCell ref="Q30:R30"/>
    <mergeCell ref="O29:P29"/>
    <mergeCell ref="O30:P30"/>
    <mergeCell ref="V34:W34"/>
    <mergeCell ref="M34:N34"/>
    <mergeCell ref="S27:U27"/>
    <mergeCell ref="M31:N31"/>
    <mergeCell ref="O34:P34"/>
    <mergeCell ref="Q27:R27"/>
    <mergeCell ref="Q29:R29"/>
    <mergeCell ref="Q31:R31"/>
    <mergeCell ref="Q34:R34"/>
    <mergeCell ref="M28:N28"/>
  </mergeCells>
  <printOptions/>
  <pageMargins left="0.5905511811023623" right="0.55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&amp;C&amp;12-69-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125" style="17" customWidth="1"/>
    <col min="3" max="3" width="4.875" style="17" customWidth="1"/>
    <col min="4" max="15" width="6.75390625" style="17" customWidth="1"/>
    <col min="16" max="16384" width="9.00390625" style="17" customWidth="1"/>
  </cols>
  <sheetData>
    <row r="1" spans="1:15" ht="24" customHeight="1">
      <c r="A1" s="14" t="s">
        <v>176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ht="9" customHeight="1"/>
    <row r="3" spans="14:15" ht="16.5" customHeight="1">
      <c r="N3" s="59"/>
      <c r="O3" s="59" t="s">
        <v>46</v>
      </c>
    </row>
    <row r="4" spans="1:15" ht="21" customHeight="1">
      <c r="A4" s="251" t="s">
        <v>47</v>
      </c>
      <c r="B4" s="252"/>
      <c r="C4" s="252"/>
      <c r="D4" s="245" t="s">
        <v>48</v>
      </c>
      <c r="E4" s="245">
        <v>40</v>
      </c>
      <c r="F4" s="245">
        <v>50</v>
      </c>
      <c r="G4" s="245">
        <v>55</v>
      </c>
      <c r="H4" s="245">
        <v>60</v>
      </c>
      <c r="I4" s="245" t="s">
        <v>49</v>
      </c>
      <c r="J4" s="245">
        <v>7</v>
      </c>
      <c r="K4" s="245">
        <v>12</v>
      </c>
      <c r="L4" s="245">
        <v>15</v>
      </c>
      <c r="M4" s="260">
        <v>16</v>
      </c>
      <c r="N4" s="260">
        <v>17</v>
      </c>
      <c r="O4" s="260">
        <v>18</v>
      </c>
    </row>
    <row r="5" spans="1:15" ht="21" customHeight="1">
      <c r="A5" s="253"/>
      <c r="B5" s="254"/>
      <c r="C5" s="254"/>
      <c r="D5" s="246"/>
      <c r="E5" s="246"/>
      <c r="F5" s="246"/>
      <c r="G5" s="246"/>
      <c r="H5" s="246"/>
      <c r="I5" s="246"/>
      <c r="J5" s="246"/>
      <c r="K5" s="246"/>
      <c r="L5" s="246"/>
      <c r="M5" s="261"/>
      <c r="N5" s="261"/>
      <c r="O5" s="261"/>
    </row>
    <row r="6" spans="1:15" ht="24" customHeight="1">
      <c r="A6" s="249" t="s">
        <v>50</v>
      </c>
      <c r="B6" s="247" t="s">
        <v>51</v>
      </c>
      <c r="C6" s="247"/>
      <c r="D6" s="92">
        <v>1</v>
      </c>
      <c r="E6" s="92">
        <v>1</v>
      </c>
      <c r="F6" s="92">
        <v>1</v>
      </c>
      <c r="G6" s="92">
        <v>2</v>
      </c>
      <c r="H6" s="92">
        <v>2</v>
      </c>
      <c r="I6" s="92">
        <v>2</v>
      </c>
      <c r="J6" s="92">
        <v>2</v>
      </c>
      <c r="K6" s="92">
        <v>2</v>
      </c>
      <c r="L6" s="92">
        <v>2</v>
      </c>
      <c r="M6" s="92">
        <v>2</v>
      </c>
      <c r="N6" s="92">
        <v>2</v>
      </c>
      <c r="O6" s="92">
        <v>2</v>
      </c>
    </row>
    <row r="7" spans="1:15" ht="24" customHeight="1">
      <c r="A7" s="249"/>
      <c r="B7" s="247" t="s">
        <v>52</v>
      </c>
      <c r="C7" s="247"/>
      <c r="D7" s="92">
        <v>6</v>
      </c>
      <c r="E7" s="92">
        <v>8</v>
      </c>
      <c r="F7" s="92">
        <v>11</v>
      </c>
      <c r="G7" s="92">
        <v>13</v>
      </c>
      <c r="H7" s="92">
        <v>15</v>
      </c>
      <c r="I7" s="92">
        <v>15</v>
      </c>
      <c r="J7" s="92">
        <v>18</v>
      </c>
      <c r="K7" s="92">
        <v>18</v>
      </c>
      <c r="L7" s="92">
        <v>18</v>
      </c>
      <c r="M7" s="92">
        <v>18</v>
      </c>
      <c r="N7" s="92">
        <v>22</v>
      </c>
      <c r="O7" s="92">
        <v>23</v>
      </c>
    </row>
    <row r="8" spans="1:15" ht="24" customHeight="1">
      <c r="A8" s="250"/>
      <c r="B8" s="248" t="s">
        <v>53</v>
      </c>
      <c r="C8" s="248"/>
      <c r="D8" s="92">
        <v>1</v>
      </c>
      <c r="E8" s="92">
        <v>1</v>
      </c>
      <c r="F8" s="92" t="s">
        <v>177</v>
      </c>
      <c r="G8" s="92" t="s">
        <v>177</v>
      </c>
      <c r="H8" s="92" t="s">
        <v>177</v>
      </c>
      <c r="I8" s="92" t="s">
        <v>177</v>
      </c>
      <c r="J8" s="92" t="s">
        <v>177</v>
      </c>
      <c r="K8" s="92" t="s">
        <v>177</v>
      </c>
      <c r="L8" s="92" t="s">
        <v>177</v>
      </c>
      <c r="M8" s="92" t="s">
        <v>177</v>
      </c>
      <c r="N8" s="92" t="s">
        <v>177</v>
      </c>
      <c r="O8" s="92" t="s">
        <v>177</v>
      </c>
    </row>
    <row r="9" spans="1:15" ht="24" customHeight="1">
      <c r="A9" s="256" t="s">
        <v>54</v>
      </c>
      <c r="B9" s="256"/>
      <c r="C9" s="257"/>
      <c r="D9" s="97">
        <v>59</v>
      </c>
      <c r="E9" s="97">
        <v>57</v>
      </c>
      <c r="F9" s="97">
        <v>77</v>
      </c>
      <c r="G9" s="97">
        <v>62</v>
      </c>
      <c r="H9" s="97">
        <v>66</v>
      </c>
      <c r="I9" s="97">
        <v>69</v>
      </c>
      <c r="J9" s="97">
        <v>149</v>
      </c>
      <c r="K9" s="97">
        <v>137</v>
      </c>
      <c r="L9" s="97">
        <v>145</v>
      </c>
      <c r="M9" s="97">
        <v>145</v>
      </c>
      <c r="N9" s="97">
        <v>178</v>
      </c>
      <c r="O9" s="97">
        <v>165</v>
      </c>
    </row>
    <row r="10" spans="1:15" ht="24" customHeight="1">
      <c r="A10" s="258" t="s">
        <v>178</v>
      </c>
      <c r="B10" s="258"/>
      <c r="C10" s="259"/>
      <c r="D10" s="98">
        <v>71</v>
      </c>
      <c r="E10" s="98">
        <v>80</v>
      </c>
      <c r="F10" s="98">
        <v>88</v>
      </c>
      <c r="G10" s="98">
        <v>78</v>
      </c>
      <c r="H10" s="98">
        <v>85</v>
      </c>
      <c r="I10" s="98">
        <v>103</v>
      </c>
      <c r="J10" s="98">
        <v>160</v>
      </c>
      <c r="K10" s="98">
        <v>142</v>
      </c>
      <c r="L10" s="98">
        <v>148</v>
      </c>
      <c r="M10" s="98">
        <v>113</v>
      </c>
      <c r="N10" s="98">
        <v>166</v>
      </c>
      <c r="O10" s="98">
        <v>166</v>
      </c>
    </row>
    <row r="11" spans="12:15" ht="13.5" customHeight="1">
      <c r="L11" s="59"/>
      <c r="M11" s="59"/>
      <c r="N11" s="59"/>
      <c r="O11" s="99" t="s">
        <v>179</v>
      </c>
    </row>
    <row r="12" spans="12:15" ht="12.75" customHeight="1">
      <c r="L12" s="59"/>
      <c r="M12" s="59"/>
      <c r="N12" s="59"/>
      <c r="O12" s="100" t="s">
        <v>157</v>
      </c>
    </row>
    <row r="13" ht="49.5" customHeight="1"/>
    <row r="14" spans="1:15" ht="24" customHeight="1">
      <c r="A14" s="14" t="s">
        <v>180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28.5" customHeight="1">
      <c r="A15" s="255" t="s">
        <v>181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</row>
    <row r="16" spans="1:4" ht="16.5" customHeight="1">
      <c r="A16" s="61" t="s">
        <v>55</v>
      </c>
      <c r="B16" s="61"/>
      <c r="C16" s="61"/>
      <c r="D16" s="61"/>
    </row>
    <row r="17" spans="1:15" ht="24" customHeight="1">
      <c r="A17" s="177" t="s">
        <v>56</v>
      </c>
      <c r="B17" s="178"/>
      <c r="C17" s="178"/>
      <c r="D17" s="234" t="s">
        <v>57</v>
      </c>
      <c r="E17" s="234"/>
      <c r="F17" s="234"/>
      <c r="G17" s="234"/>
      <c r="H17" s="234"/>
      <c r="I17" s="234"/>
      <c r="J17" s="234" t="s">
        <v>58</v>
      </c>
      <c r="K17" s="234"/>
      <c r="L17" s="234"/>
      <c r="M17" s="234"/>
      <c r="N17" s="234"/>
      <c r="O17" s="235"/>
    </row>
    <row r="18" spans="1:15" ht="24" customHeight="1">
      <c r="A18" s="179"/>
      <c r="B18" s="180"/>
      <c r="C18" s="180"/>
      <c r="D18" s="206" t="s">
        <v>59</v>
      </c>
      <c r="E18" s="206"/>
      <c r="F18" s="206" t="s">
        <v>60</v>
      </c>
      <c r="G18" s="206"/>
      <c r="H18" s="206" t="s">
        <v>61</v>
      </c>
      <c r="I18" s="206"/>
      <c r="J18" s="206" t="s">
        <v>59</v>
      </c>
      <c r="K18" s="206"/>
      <c r="L18" s="206" t="s">
        <v>60</v>
      </c>
      <c r="M18" s="206"/>
      <c r="N18" s="206" t="s">
        <v>61</v>
      </c>
      <c r="O18" s="212"/>
    </row>
    <row r="19" spans="1:15" ht="21.75" customHeight="1">
      <c r="A19" s="244" t="s">
        <v>62</v>
      </c>
      <c r="B19" s="244"/>
      <c r="C19" s="92">
        <v>30</v>
      </c>
      <c r="D19" s="243">
        <v>1323</v>
      </c>
      <c r="E19" s="208"/>
      <c r="F19" s="158">
        <v>24</v>
      </c>
      <c r="G19" s="158"/>
      <c r="H19" s="158">
        <v>23</v>
      </c>
      <c r="I19" s="158"/>
      <c r="J19" s="243">
        <v>1415</v>
      </c>
      <c r="K19" s="208"/>
      <c r="L19" s="158">
        <v>35</v>
      </c>
      <c r="M19" s="158"/>
      <c r="N19" s="158">
        <v>22</v>
      </c>
      <c r="O19" s="158"/>
    </row>
    <row r="20" spans="1:15" ht="21.75" customHeight="1">
      <c r="A20" s="244"/>
      <c r="B20" s="244"/>
      <c r="C20" s="92">
        <v>35</v>
      </c>
      <c r="D20" s="241">
        <v>1405</v>
      </c>
      <c r="E20" s="157"/>
      <c r="F20" s="158">
        <v>27</v>
      </c>
      <c r="G20" s="158"/>
      <c r="H20" s="158">
        <v>21</v>
      </c>
      <c r="I20" s="158"/>
      <c r="J20" s="241">
        <v>1871</v>
      </c>
      <c r="K20" s="157"/>
      <c r="L20" s="158">
        <v>49</v>
      </c>
      <c r="M20" s="158"/>
      <c r="N20" s="158">
        <v>33</v>
      </c>
      <c r="O20" s="158"/>
    </row>
    <row r="21" spans="1:15" ht="21.75" customHeight="1">
      <c r="A21" s="244"/>
      <c r="B21" s="244"/>
      <c r="C21" s="92">
        <v>40</v>
      </c>
      <c r="D21" s="241">
        <v>1925</v>
      </c>
      <c r="E21" s="157"/>
      <c r="F21" s="158">
        <v>34</v>
      </c>
      <c r="G21" s="158"/>
      <c r="H21" s="158">
        <v>28</v>
      </c>
      <c r="I21" s="158"/>
      <c r="J21" s="241">
        <v>2005</v>
      </c>
      <c r="K21" s="157"/>
      <c r="L21" s="158">
        <v>65</v>
      </c>
      <c r="M21" s="158"/>
      <c r="N21" s="158">
        <v>45</v>
      </c>
      <c r="O21" s="158"/>
    </row>
    <row r="22" spans="1:15" ht="21.75" customHeight="1">
      <c r="A22" s="244"/>
      <c r="B22" s="244"/>
      <c r="C22" s="92">
        <v>45</v>
      </c>
      <c r="D22" s="241">
        <v>2206</v>
      </c>
      <c r="E22" s="157"/>
      <c r="F22" s="158">
        <v>44</v>
      </c>
      <c r="G22" s="158"/>
      <c r="H22" s="158">
        <v>50</v>
      </c>
      <c r="I22" s="158"/>
      <c r="J22" s="241">
        <v>2984</v>
      </c>
      <c r="K22" s="157"/>
      <c r="L22" s="158">
        <v>86</v>
      </c>
      <c r="M22" s="158"/>
      <c r="N22" s="158">
        <v>65</v>
      </c>
      <c r="O22" s="158"/>
    </row>
    <row r="23" spans="1:15" ht="21.75" customHeight="1">
      <c r="A23" s="244"/>
      <c r="B23" s="244"/>
      <c r="C23" s="92">
        <v>50</v>
      </c>
      <c r="D23" s="241">
        <v>5107</v>
      </c>
      <c r="E23" s="157"/>
      <c r="F23" s="158">
        <v>60</v>
      </c>
      <c r="G23" s="158"/>
      <c r="H23" s="158">
        <v>36</v>
      </c>
      <c r="I23" s="158"/>
      <c r="J23" s="241">
        <v>4572</v>
      </c>
      <c r="K23" s="157"/>
      <c r="L23" s="158">
        <v>93</v>
      </c>
      <c r="M23" s="158"/>
      <c r="N23" s="158">
        <v>42</v>
      </c>
      <c r="O23" s="158"/>
    </row>
    <row r="24" spans="1:15" ht="21.75" customHeight="1">
      <c r="A24" s="244"/>
      <c r="B24" s="244"/>
      <c r="C24" s="92">
        <v>55</v>
      </c>
      <c r="D24" s="241">
        <v>5394</v>
      </c>
      <c r="E24" s="157"/>
      <c r="F24" s="158">
        <v>130</v>
      </c>
      <c r="G24" s="158"/>
      <c r="H24" s="158">
        <v>45</v>
      </c>
      <c r="I24" s="158"/>
      <c r="J24" s="241">
        <v>6634</v>
      </c>
      <c r="K24" s="157"/>
      <c r="L24" s="158">
        <v>213</v>
      </c>
      <c r="M24" s="158"/>
      <c r="N24" s="158">
        <v>88</v>
      </c>
      <c r="O24" s="158"/>
    </row>
    <row r="25" spans="1:15" ht="21.75" customHeight="1">
      <c r="A25" s="244"/>
      <c r="B25" s="244"/>
      <c r="C25" s="92">
        <v>60</v>
      </c>
      <c r="D25" s="241">
        <v>6162</v>
      </c>
      <c r="E25" s="157"/>
      <c r="F25" s="158">
        <v>103</v>
      </c>
      <c r="G25" s="158"/>
      <c r="H25" s="158">
        <v>20</v>
      </c>
      <c r="I25" s="158"/>
      <c r="J25" s="241">
        <v>8262</v>
      </c>
      <c r="K25" s="157"/>
      <c r="L25" s="158">
        <v>266</v>
      </c>
      <c r="M25" s="158"/>
      <c r="N25" s="158">
        <v>68</v>
      </c>
      <c r="O25" s="158"/>
    </row>
    <row r="26" spans="1:15" ht="21.75" customHeight="1">
      <c r="A26" s="244" t="s">
        <v>63</v>
      </c>
      <c r="B26" s="244"/>
      <c r="C26" s="92">
        <v>2</v>
      </c>
      <c r="D26" s="241">
        <v>5605</v>
      </c>
      <c r="E26" s="157"/>
      <c r="F26" s="158">
        <v>170</v>
      </c>
      <c r="G26" s="158"/>
      <c r="H26" s="158">
        <v>79</v>
      </c>
      <c r="I26" s="158"/>
      <c r="J26" s="241">
        <v>10773</v>
      </c>
      <c r="K26" s="157"/>
      <c r="L26" s="158">
        <v>366</v>
      </c>
      <c r="M26" s="158"/>
      <c r="N26" s="158">
        <v>101</v>
      </c>
      <c r="O26" s="158"/>
    </row>
    <row r="27" spans="1:15" ht="21.75" customHeight="1">
      <c r="A27" s="244"/>
      <c r="B27" s="244"/>
      <c r="C27" s="92">
        <v>7</v>
      </c>
      <c r="D27" s="241">
        <v>8972</v>
      </c>
      <c r="E27" s="157"/>
      <c r="F27" s="158">
        <v>109</v>
      </c>
      <c r="G27" s="158"/>
      <c r="H27" s="158">
        <v>60</v>
      </c>
      <c r="I27" s="158"/>
      <c r="J27" s="241">
        <v>13585</v>
      </c>
      <c r="K27" s="157"/>
      <c r="L27" s="158">
        <v>200</v>
      </c>
      <c r="M27" s="158"/>
      <c r="N27" s="158">
        <v>98</v>
      </c>
      <c r="O27" s="158"/>
    </row>
    <row r="28" spans="1:15" s="26" customFormat="1" ht="21.75" customHeight="1">
      <c r="A28" s="236"/>
      <c r="B28" s="236"/>
      <c r="C28" s="51">
        <v>12</v>
      </c>
      <c r="D28" s="241">
        <v>9363</v>
      </c>
      <c r="E28" s="157"/>
      <c r="F28" s="157">
        <v>176</v>
      </c>
      <c r="G28" s="157"/>
      <c r="H28" s="157">
        <v>67</v>
      </c>
      <c r="I28" s="242"/>
      <c r="J28" s="241">
        <v>16131</v>
      </c>
      <c r="K28" s="157"/>
      <c r="L28" s="157">
        <v>346</v>
      </c>
      <c r="M28" s="157"/>
      <c r="N28" s="157">
        <v>116</v>
      </c>
      <c r="O28" s="157"/>
    </row>
    <row r="29" spans="1:15" s="23" customFormat="1" ht="21.75" customHeight="1">
      <c r="A29" s="236"/>
      <c r="B29" s="236"/>
      <c r="C29" s="51">
        <v>14</v>
      </c>
      <c r="D29" s="241">
        <f>1200+7379</f>
        <v>8579</v>
      </c>
      <c r="E29" s="157"/>
      <c r="F29" s="157">
        <f>36+128</f>
        <v>164</v>
      </c>
      <c r="G29" s="157"/>
      <c r="H29" s="157">
        <f>4+45</f>
        <v>49</v>
      </c>
      <c r="I29" s="242"/>
      <c r="J29" s="241">
        <f>2620+12787</f>
        <v>15407</v>
      </c>
      <c r="K29" s="157"/>
      <c r="L29" s="157">
        <f>74+200</f>
        <v>274</v>
      </c>
      <c r="M29" s="157"/>
      <c r="N29" s="157">
        <f>13+96</f>
        <v>109</v>
      </c>
      <c r="O29" s="157"/>
    </row>
    <row r="30" spans="1:15" s="23" customFormat="1" ht="21.75" customHeight="1">
      <c r="A30" s="236"/>
      <c r="B30" s="236"/>
      <c r="C30" s="51">
        <v>15</v>
      </c>
      <c r="D30" s="241">
        <v>8896</v>
      </c>
      <c r="E30" s="157"/>
      <c r="F30" s="157">
        <v>139</v>
      </c>
      <c r="G30" s="157"/>
      <c r="H30" s="157">
        <v>70</v>
      </c>
      <c r="I30" s="157"/>
      <c r="J30" s="241">
        <v>15196</v>
      </c>
      <c r="K30" s="157"/>
      <c r="L30" s="157">
        <v>352</v>
      </c>
      <c r="M30" s="157"/>
      <c r="N30" s="157">
        <v>130</v>
      </c>
      <c r="O30" s="157"/>
    </row>
    <row r="31" spans="1:15" s="23" customFormat="1" ht="21.75" customHeight="1">
      <c r="A31" s="236"/>
      <c r="B31" s="236"/>
      <c r="C31" s="51">
        <v>16</v>
      </c>
      <c r="D31" s="241">
        <v>8145</v>
      </c>
      <c r="E31" s="157"/>
      <c r="F31" s="157">
        <v>159</v>
      </c>
      <c r="G31" s="157"/>
      <c r="H31" s="157">
        <v>79</v>
      </c>
      <c r="I31" s="157"/>
      <c r="J31" s="241">
        <v>14946</v>
      </c>
      <c r="K31" s="157"/>
      <c r="L31" s="157">
        <v>379</v>
      </c>
      <c r="M31" s="157"/>
      <c r="N31" s="157">
        <v>144</v>
      </c>
      <c r="O31" s="157"/>
    </row>
    <row r="32" spans="1:15" s="23" customFormat="1" ht="21.75" customHeight="1">
      <c r="A32" s="236"/>
      <c r="B32" s="236"/>
      <c r="C32" s="51">
        <v>17</v>
      </c>
      <c r="D32" s="241">
        <v>9090</v>
      </c>
      <c r="E32" s="157"/>
      <c r="F32" s="157">
        <v>184</v>
      </c>
      <c r="G32" s="157"/>
      <c r="H32" s="157">
        <v>113</v>
      </c>
      <c r="I32" s="157"/>
      <c r="J32" s="241">
        <v>19507</v>
      </c>
      <c r="K32" s="157"/>
      <c r="L32" s="157">
        <v>456</v>
      </c>
      <c r="M32" s="157"/>
      <c r="N32" s="157">
        <v>219</v>
      </c>
      <c r="O32" s="157"/>
    </row>
    <row r="33" spans="1:21" s="23" customFormat="1" ht="21.75" customHeight="1">
      <c r="A33" s="237"/>
      <c r="B33" s="237"/>
      <c r="C33" s="98">
        <v>18</v>
      </c>
      <c r="D33" s="238">
        <v>10259</v>
      </c>
      <c r="E33" s="239"/>
      <c r="F33" s="239">
        <v>205</v>
      </c>
      <c r="G33" s="239"/>
      <c r="H33" s="239">
        <v>132</v>
      </c>
      <c r="I33" s="240"/>
      <c r="J33" s="238">
        <v>25112</v>
      </c>
      <c r="K33" s="239"/>
      <c r="L33" s="239">
        <v>532</v>
      </c>
      <c r="M33" s="239"/>
      <c r="N33" s="239">
        <v>250</v>
      </c>
      <c r="O33" s="239"/>
      <c r="Q33" s="82"/>
      <c r="R33" s="82"/>
      <c r="S33" s="82"/>
      <c r="T33" s="82"/>
      <c r="U33" s="82"/>
    </row>
    <row r="34" spans="1:15" s="23" customFormat="1" ht="14.25" customHeight="1">
      <c r="A34" s="101" t="s">
        <v>158</v>
      </c>
      <c r="B34" s="102"/>
      <c r="O34" s="99" t="s">
        <v>182</v>
      </c>
    </row>
    <row r="35" spans="11:15" ht="12.75" customHeight="1">
      <c r="K35" s="59"/>
      <c r="L35" s="59"/>
      <c r="M35" s="59"/>
      <c r="N35" s="59"/>
      <c r="O35" s="100" t="s">
        <v>156</v>
      </c>
    </row>
  </sheetData>
  <sheetProtection/>
  <mergeCells count="134">
    <mergeCell ref="D32:E32"/>
    <mergeCell ref="F32:G32"/>
    <mergeCell ref="H32:I32"/>
    <mergeCell ref="J32:K32"/>
    <mergeCell ref="A28:B28"/>
    <mergeCell ref="N30:O30"/>
    <mergeCell ref="A30:B30"/>
    <mergeCell ref="D30:E30"/>
    <mergeCell ref="F30:G30"/>
    <mergeCell ref="H30:I30"/>
    <mergeCell ref="N29:O29"/>
    <mergeCell ref="A29:B29"/>
    <mergeCell ref="D29:E29"/>
    <mergeCell ref="F29:G29"/>
    <mergeCell ref="L18:M18"/>
    <mergeCell ref="N18:O18"/>
    <mergeCell ref="H29:I29"/>
    <mergeCell ref="F18:G18"/>
    <mergeCell ref="A22:B22"/>
    <mergeCell ref="A27:B27"/>
    <mergeCell ref="J17:O17"/>
    <mergeCell ref="J4:J5"/>
    <mergeCell ref="M4:M5"/>
    <mergeCell ref="N4:N5"/>
    <mergeCell ref="K4:K5"/>
    <mergeCell ref="O4:O5"/>
    <mergeCell ref="D17:I17"/>
    <mergeCell ref="H18:I18"/>
    <mergeCell ref="D27:E27"/>
    <mergeCell ref="F19:G19"/>
    <mergeCell ref="F20:G20"/>
    <mergeCell ref="F21:G21"/>
    <mergeCell ref="F22:G22"/>
    <mergeCell ref="H24:I24"/>
    <mergeCell ref="D23:E23"/>
    <mergeCell ref="D24:E24"/>
    <mergeCell ref="E4:E5"/>
    <mergeCell ref="A17:C18"/>
    <mergeCell ref="D18:E18"/>
    <mergeCell ref="A15:O15"/>
    <mergeCell ref="I4:I5"/>
    <mergeCell ref="A9:C9"/>
    <mergeCell ref="A10:C10"/>
    <mergeCell ref="B6:C6"/>
    <mergeCell ref="L4:L5"/>
    <mergeCell ref="J18:K18"/>
    <mergeCell ref="G4:G5"/>
    <mergeCell ref="H4:H5"/>
    <mergeCell ref="A19:B19"/>
    <mergeCell ref="A20:B20"/>
    <mergeCell ref="B7:C7"/>
    <mergeCell ref="B8:C8"/>
    <mergeCell ref="A6:A8"/>
    <mergeCell ref="F4:F5"/>
    <mergeCell ref="A4:C5"/>
    <mergeCell ref="D4:D5"/>
    <mergeCell ref="D25:E25"/>
    <mergeCell ref="D26:E26"/>
    <mergeCell ref="A23:B23"/>
    <mergeCell ref="A24:B24"/>
    <mergeCell ref="A25:B25"/>
    <mergeCell ref="A26:B26"/>
    <mergeCell ref="H19:I19"/>
    <mergeCell ref="H20:I20"/>
    <mergeCell ref="H21:I21"/>
    <mergeCell ref="H22:I22"/>
    <mergeCell ref="D19:E19"/>
    <mergeCell ref="D20:E20"/>
    <mergeCell ref="D21:E21"/>
    <mergeCell ref="D22:E22"/>
    <mergeCell ref="A21:B21"/>
    <mergeCell ref="F27:G27"/>
    <mergeCell ref="H23:I23"/>
    <mergeCell ref="F23:G23"/>
    <mergeCell ref="F24:G24"/>
    <mergeCell ref="F25:G25"/>
    <mergeCell ref="F26:G26"/>
    <mergeCell ref="H27:I27"/>
    <mergeCell ref="H25:I25"/>
    <mergeCell ref="H26:I26"/>
    <mergeCell ref="J23:K23"/>
    <mergeCell ref="J24:K24"/>
    <mergeCell ref="J25:K25"/>
    <mergeCell ref="J19:K19"/>
    <mergeCell ref="J20:K20"/>
    <mergeCell ref="J21:K21"/>
    <mergeCell ref="J22:K22"/>
    <mergeCell ref="L20:M20"/>
    <mergeCell ref="L21:M21"/>
    <mergeCell ref="L22:M22"/>
    <mergeCell ref="N25:O25"/>
    <mergeCell ref="L23:M23"/>
    <mergeCell ref="L24:M24"/>
    <mergeCell ref="L25:M25"/>
    <mergeCell ref="L27:M27"/>
    <mergeCell ref="J27:K27"/>
    <mergeCell ref="N19:O19"/>
    <mergeCell ref="N20:O20"/>
    <mergeCell ref="N21:O21"/>
    <mergeCell ref="N22:O22"/>
    <mergeCell ref="J26:K26"/>
    <mergeCell ref="N23:O23"/>
    <mergeCell ref="N24:O24"/>
    <mergeCell ref="L19:M19"/>
    <mergeCell ref="N26:O26"/>
    <mergeCell ref="N27:O27"/>
    <mergeCell ref="N28:O28"/>
    <mergeCell ref="L28:M28"/>
    <mergeCell ref="L26:M26"/>
    <mergeCell ref="A31:B31"/>
    <mergeCell ref="D31:E31"/>
    <mergeCell ref="F31:G31"/>
    <mergeCell ref="H31:I31"/>
    <mergeCell ref="J31:K31"/>
    <mergeCell ref="L31:M31"/>
    <mergeCell ref="N31:O31"/>
    <mergeCell ref="D28:E28"/>
    <mergeCell ref="F28:G28"/>
    <mergeCell ref="H28:I28"/>
    <mergeCell ref="J29:K29"/>
    <mergeCell ref="J30:K30"/>
    <mergeCell ref="L30:M30"/>
    <mergeCell ref="L29:M29"/>
    <mergeCell ref="J28:K28"/>
    <mergeCell ref="A32:B32"/>
    <mergeCell ref="A33:B33"/>
    <mergeCell ref="D33:E33"/>
    <mergeCell ref="F33:G33"/>
    <mergeCell ref="L33:M33"/>
    <mergeCell ref="N33:O33"/>
    <mergeCell ref="H33:I33"/>
    <mergeCell ref="J33:K33"/>
    <mergeCell ref="L32:M32"/>
    <mergeCell ref="N32:O3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00390625" defaultRowHeight="19.5" customHeight="1"/>
  <cols>
    <col min="1" max="1" width="8.00390625" style="105" customWidth="1"/>
    <col min="2" max="10" width="9.25390625" style="105" customWidth="1"/>
    <col min="11" max="16384" width="9.00390625" style="105" customWidth="1"/>
  </cols>
  <sheetData>
    <row r="1" spans="1:10" s="103" customFormat="1" ht="24" customHeight="1">
      <c r="A1" s="275" t="s">
        <v>165</v>
      </c>
      <c r="B1" s="275"/>
      <c r="C1" s="275"/>
      <c r="D1" s="275"/>
      <c r="E1" s="275"/>
      <c r="F1" s="275"/>
      <c r="G1" s="275"/>
      <c r="H1" s="275"/>
      <c r="I1" s="275"/>
      <c r="J1" s="275"/>
    </row>
    <row r="2" s="103" customFormat="1" ht="25.5" customHeight="1">
      <c r="A2" s="103" t="s">
        <v>164</v>
      </c>
    </row>
    <row r="3" spans="1:10" s="103" customFormat="1" ht="21.75" customHeight="1">
      <c r="A3" s="272" t="s">
        <v>163</v>
      </c>
      <c r="B3" s="270" t="s">
        <v>166</v>
      </c>
      <c r="C3" s="270"/>
      <c r="D3" s="270"/>
      <c r="E3" s="270"/>
      <c r="F3" s="270"/>
      <c r="G3" s="270"/>
      <c r="H3" s="270"/>
      <c r="I3" s="270"/>
      <c r="J3" s="271"/>
    </row>
    <row r="4" spans="1:10" s="103" customFormat="1" ht="21.75" customHeight="1">
      <c r="A4" s="273"/>
      <c r="B4" s="268" t="s">
        <v>59</v>
      </c>
      <c r="C4" s="268"/>
      <c r="D4" s="268"/>
      <c r="E4" s="268" t="s">
        <v>60</v>
      </c>
      <c r="F4" s="268"/>
      <c r="G4" s="268"/>
      <c r="H4" s="268" t="s">
        <v>159</v>
      </c>
      <c r="I4" s="268"/>
      <c r="J4" s="269"/>
    </row>
    <row r="5" spans="1:10" ht="21.75" customHeight="1">
      <c r="A5" s="274"/>
      <c r="B5" s="90" t="s">
        <v>38</v>
      </c>
      <c r="C5" s="96" t="s">
        <v>160</v>
      </c>
      <c r="D5" s="96" t="s">
        <v>161</v>
      </c>
      <c r="E5" s="90" t="s">
        <v>38</v>
      </c>
      <c r="F5" s="96" t="s">
        <v>160</v>
      </c>
      <c r="G5" s="96" t="s">
        <v>161</v>
      </c>
      <c r="H5" s="90" t="s">
        <v>38</v>
      </c>
      <c r="I5" s="96" t="s">
        <v>160</v>
      </c>
      <c r="J5" s="104" t="s">
        <v>161</v>
      </c>
    </row>
    <row r="6" spans="1:10" ht="22.5" customHeight="1">
      <c r="A6" s="106" t="s">
        <v>162</v>
      </c>
      <c r="B6" s="84">
        <v>348</v>
      </c>
      <c r="C6" s="107">
        <v>191</v>
      </c>
      <c r="D6" s="107">
        <v>157</v>
      </c>
      <c r="E6" s="87">
        <v>37</v>
      </c>
      <c r="F6" s="107">
        <v>34</v>
      </c>
      <c r="G6" s="107">
        <v>3</v>
      </c>
      <c r="H6" s="87">
        <v>3</v>
      </c>
      <c r="I6" s="108">
        <v>2</v>
      </c>
      <c r="J6" s="108">
        <v>1</v>
      </c>
    </row>
    <row r="7" spans="1:10" ht="22.5" customHeight="1">
      <c r="A7" s="109">
        <v>60</v>
      </c>
      <c r="B7" s="85">
        <v>362</v>
      </c>
      <c r="C7" s="110">
        <v>150</v>
      </c>
      <c r="D7" s="110">
        <v>212</v>
      </c>
      <c r="E7" s="88">
        <v>25</v>
      </c>
      <c r="F7" s="110">
        <v>20</v>
      </c>
      <c r="G7" s="110">
        <v>5</v>
      </c>
      <c r="H7" s="88">
        <v>87</v>
      </c>
      <c r="I7" s="110">
        <v>86</v>
      </c>
      <c r="J7" s="110">
        <v>1</v>
      </c>
    </row>
    <row r="8" spans="1:10" ht="22.5" customHeight="1">
      <c r="A8" s="111" t="s">
        <v>183</v>
      </c>
      <c r="B8" s="85">
        <v>1422</v>
      </c>
      <c r="C8" s="110">
        <v>870</v>
      </c>
      <c r="D8" s="110">
        <v>552</v>
      </c>
      <c r="E8" s="88">
        <v>137</v>
      </c>
      <c r="F8" s="110">
        <v>127</v>
      </c>
      <c r="G8" s="110">
        <v>10</v>
      </c>
      <c r="H8" s="88">
        <v>94</v>
      </c>
      <c r="I8" s="110">
        <v>93</v>
      </c>
      <c r="J8" s="110">
        <v>1</v>
      </c>
    </row>
    <row r="9" spans="1:10" ht="22.5" customHeight="1">
      <c r="A9" s="109">
        <v>7</v>
      </c>
      <c r="B9" s="85">
        <v>1031</v>
      </c>
      <c r="C9" s="110">
        <v>872</v>
      </c>
      <c r="D9" s="110">
        <v>159</v>
      </c>
      <c r="E9" s="88">
        <v>99</v>
      </c>
      <c r="F9" s="110">
        <v>93</v>
      </c>
      <c r="G9" s="110">
        <v>6</v>
      </c>
      <c r="H9" s="88">
        <v>74</v>
      </c>
      <c r="I9" s="110">
        <v>72</v>
      </c>
      <c r="J9" s="110">
        <v>2</v>
      </c>
    </row>
    <row r="10" spans="1:10" ht="22.5" customHeight="1">
      <c r="A10" s="109">
        <v>12</v>
      </c>
      <c r="B10" s="85">
        <v>1033</v>
      </c>
      <c r="C10" s="110">
        <v>886</v>
      </c>
      <c r="D10" s="110">
        <v>147</v>
      </c>
      <c r="E10" s="88">
        <v>89</v>
      </c>
      <c r="F10" s="110">
        <v>85</v>
      </c>
      <c r="G10" s="110">
        <v>4</v>
      </c>
      <c r="H10" s="88">
        <v>72</v>
      </c>
      <c r="I10" s="110">
        <v>70</v>
      </c>
      <c r="J10" s="110">
        <v>2</v>
      </c>
    </row>
    <row r="11" spans="1:10" ht="22.5" customHeight="1">
      <c r="A11" s="109">
        <v>14</v>
      </c>
      <c r="B11" s="85">
        <v>1039</v>
      </c>
      <c r="C11" s="110">
        <v>929</v>
      </c>
      <c r="D11" s="110">
        <v>110</v>
      </c>
      <c r="E11" s="88">
        <v>86</v>
      </c>
      <c r="F11" s="110">
        <v>82</v>
      </c>
      <c r="G11" s="110">
        <v>4</v>
      </c>
      <c r="H11" s="88">
        <v>88</v>
      </c>
      <c r="I11" s="110">
        <v>76</v>
      </c>
      <c r="J11" s="110">
        <v>12</v>
      </c>
    </row>
    <row r="12" spans="1:10" ht="22.5" customHeight="1">
      <c r="A12" s="109">
        <v>15</v>
      </c>
      <c r="B12" s="85">
        <v>940</v>
      </c>
      <c r="C12" s="110">
        <v>830</v>
      </c>
      <c r="D12" s="110">
        <v>110</v>
      </c>
      <c r="E12" s="88">
        <v>75</v>
      </c>
      <c r="F12" s="110">
        <v>71</v>
      </c>
      <c r="G12" s="110">
        <v>4</v>
      </c>
      <c r="H12" s="88">
        <v>135</v>
      </c>
      <c r="I12" s="110">
        <v>123</v>
      </c>
      <c r="J12" s="110">
        <v>12</v>
      </c>
    </row>
    <row r="13" spans="1:10" ht="22.5" customHeight="1">
      <c r="A13" s="109">
        <v>16</v>
      </c>
      <c r="B13" s="85">
        <v>1013</v>
      </c>
      <c r="C13" s="110">
        <v>886</v>
      </c>
      <c r="D13" s="110">
        <v>127</v>
      </c>
      <c r="E13" s="88">
        <v>65</v>
      </c>
      <c r="F13" s="110">
        <v>61</v>
      </c>
      <c r="G13" s="110">
        <v>4</v>
      </c>
      <c r="H13" s="88">
        <v>273</v>
      </c>
      <c r="I13" s="110">
        <v>262</v>
      </c>
      <c r="J13" s="110">
        <v>11</v>
      </c>
    </row>
    <row r="14" spans="1:10" ht="22.5" customHeight="1">
      <c r="A14" s="109">
        <v>17</v>
      </c>
      <c r="B14" s="85">
        <v>1095</v>
      </c>
      <c r="C14" s="110">
        <v>965</v>
      </c>
      <c r="D14" s="110">
        <v>130</v>
      </c>
      <c r="E14" s="88">
        <v>66</v>
      </c>
      <c r="F14" s="110">
        <v>62</v>
      </c>
      <c r="G14" s="110">
        <v>4</v>
      </c>
      <c r="H14" s="88">
        <v>381</v>
      </c>
      <c r="I14" s="110">
        <v>369</v>
      </c>
      <c r="J14" s="110">
        <v>12</v>
      </c>
    </row>
    <row r="15" spans="1:10" ht="22.5" customHeight="1">
      <c r="A15" s="112">
        <v>18</v>
      </c>
      <c r="B15" s="86">
        <v>1116</v>
      </c>
      <c r="C15" s="113">
        <v>981</v>
      </c>
      <c r="D15" s="113">
        <v>135</v>
      </c>
      <c r="E15" s="89">
        <v>69</v>
      </c>
      <c r="F15" s="113">
        <v>66</v>
      </c>
      <c r="G15" s="113">
        <v>3</v>
      </c>
      <c r="H15" s="89">
        <v>218</v>
      </c>
      <c r="I15" s="113">
        <v>206</v>
      </c>
      <c r="J15" s="113">
        <v>12</v>
      </c>
    </row>
    <row r="16" ht="26.25" customHeight="1"/>
    <row r="17" ht="19.5" customHeight="1">
      <c r="A17" s="105" t="s">
        <v>184</v>
      </c>
    </row>
    <row r="18" spans="1:10" ht="21.75" customHeight="1">
      <c r="A18" s="262" t="s">
        <v>163</v>
      </c>
      <c r="B18" s="265" t="s">
        <v>167</v>
      </c>
      <c r="C18" s="265"/>
      <c r="D18" s="265"/>
      <c r="E18" s="265"/>
      <c r="F18" s="265"/>
      <c r="G18" s="265"/>
      <c r="H18" s="265"/>
      <c r="I18" s="265"/>
      <c r="J18" s="266"/>
    </row>
    <row r="19" spans="1:10" ht="21.75" customHeight="1">
      <c r="A19" s="263"/>
      <c r="B19" s="247" t="s">
        <v>59</v>
      </c>
      <c r="C19" s="247"/>
      <c r="D19" s="247"/>
      <c r="E19" s="247" t="s">
        <v>60</v>
      </c>
      <c r="F19" s="247"/>
      <c r="G19" s="247"/>
      <c r="H19" s="247" t="s">
        <v>159</v>
      </c>
      <c r="I19" s="247"/>
      <c r="J19" s="267"/>
    </row>
    <row r="20" spans="1:10" ht="21.75" customHeight="1">
      <c r="A20" s="264"/>
      <c r="B20" s="90" t="s">
        <v>38</v>
      </c>
      <c r="C20" s="96" t="s">
        <v>160</v>
      </c>
      <c r="D20" s="96" t="s">
        <v>161</v>
      </c>
      <c r="E20" s="90" t="s">
        <v>38</v>
      </c>
      <c r="F20" s="96" t="s">
        <v>160</v>
      </c>
      <c r="G20" s="96" t="s">
        <v>161</v>
      </c>
      <c r="H20" s="90" t="s">
        <v>38</v>
      </c>
      <c r="I20" s="96" t="s">
        <v>160</v>
      </c>
      <c r="J20" s="104" t="s">
        <v>161</v>
      </c>
    </row>
    <row r="21" spans="1:10" ht="22.5" customHeight="1">
      <c r="A21" s="106" t="s">
        <v>162</v>
      </c>
      <c r="B21" s="84">
        <v>147</v>
      </c>
      <c r="C21" s="107">
        <v>136</v>
      </c>
      <c r="D21" s="107">
        <v>11</v>
      </c>
      <c r="E21" s="87">
        <v>23</v>
      </c>
      <c r="F21" s="107">
        <v>22</v>
      </c>
      <c r="G21" s="107">
        <v>1</v>
      </c>
      <c r="H21" s="87">
        <v>3</v>
      </c>
      <c r="I21" s="108">
        <v>3</v>
      </c>
      <c r="J21" s="107" t="s">
        <v>185</v>
      </c>
    </row>
    <row r="22" spans="1:10" ht="22.5" customHeight="1">
      <c r="A22" s="109">
        <v>60</v>
      </c>
      <c r="B22" s="85">
        <v>165</v>
      </c>
      <c r="C22" s="110">
        <v>154</v>
      </c>
      <c r="D22" s="110">
        <v>11</v>
      </c>
      <c r="E22" s="88">
        <v>11</v>
      </c>
      <c r="F22" s="110">
        <v>10</v>
      </c>
      <c r="G22" s="110">
        <v>1</v>
      </c>
      <c r="H22" s="88">
        <v>3</v>
      </c>
      <c r="I22" s="110">
        <v>2</v>
      </c>
      <c r="J22" s="110">
        <v>1</v>
      </c>
    </row>
    <row r="23" spans="1:10" ht="22.5" customHeight="1">
      <c r="A23" s="111" t="s">
        <v>183</v>
      </c>
      <c r="B23" s="85">
        <v>347</v>
      </c>
      <c r="C23" s="110">
        <v>328</v>
      </c>
      <c r="D23" s="110">
        <v>19</v>
      </c>
      <c r="E23" s="88">
        <v>45</v>
      </c>
      <c r="F23" s="110">
        <v>44</v>
      </c>
      <c r="G23" s="110">
        <v>1</v>
      </c>
      <c r="H23" s="88">
        <v>3</v>
      </c>
      <c r="I23" s="110">
        <v>2</v>
      </c>
      <c r="J23" s="110">
        <v>1</v>
      </c>
    </row>
    <row r="24" spans="1:10" ht="22.5" customHeight="1">
      <c r="A24" s="109">
        <v>7</v>
      </c>
      <c r="B24" s="85">
        <v>382</v>
      </c>
      <c r="C24" s="110">
        <v>367</v>
      </c>
      <c r="D24" s="110">
        <v>15</v>
      </c>
      <c r="E24" s="88">
        <v>50</v>
      </c>
      <c r="F24" s="110">
        <v>49</v>
      </c>
      <c r="G24" s="110">
        <v>1</v>
      </c>
      <c r="H24" s="88">
        <v>3</v>
      </c>
      <c r="I24" s="110">
        <v>2</v>
      </c>
      <c r="J24" s="110">
        <v>1</v>
      </c>
    </row>
    <row r="25" spans="1:10" ht="22.5" customHeight="1">
      <c r="A25" s="109">
        <v>12</v>
      </c>
      <c r="B25" s="85">
        <v>701</v>
      </c>
      <c r="C25" s="110">
        <v>685</v>
      </c>
      <c r="D25" s="110">
        <v>16</v>
      </c>
      <c r="E25" s="88">
        <v>12</v>
      </c>
      <c r="F25" s="110">
        <v>11</v>
      </c>
      <c r="G25" s="110">
        <v>1</v>
      </c>
      <c r="H25" s="88">
        <v>5</v>
      </c>
      <c r="I25" s="110">
        <v>4</v>
      </c>
      <c r="J25" s="110">
        <v>1</v>
      </c>
    </row>
    <row r="26" spans="1:10" ht="22.5" customHeight="1">
      <c r="A26" s="109">
        <v>14</v>
      </c>
      <c r="B26" s="85">
        <v>668</v>
      </c>
      <c r="C26" s="110">
        <v>648</v>
      </c>
      <c r="D26" s="110">
        <v>20</v>
      </c>
      <c r="E26" s="88">
        <v>18</v>
      </c>
      <c r="F26" s="110">
        <v>17</v>
      </c>
      <c r="G26" s="110">
        <v>1</v>
      </c>
      <c r="H26" s="88">
        <v>5</v>
      </c>
      <c r="I26" s="110">
        <v>4</v>
      </c>
      <c r="J26" s="110">
        <v>1</v>
      </c>
    </row>
    <row r="27" spans="1:10" ht="22.5" customHeight="1">
      <c r="A27" s="109">
        <v>15</v>
      </c>
      <c r="B27" s="85">
        <v>619</v>
      </c>
      <c r="C27" s="110">
        <v>600</v>
      </c>
      <c r="D27" s="110">
        <v>19</v>
      </c>
      <c r="E27" s="88">
        <v>15</v>
      </c>
      <c r="F27" s="110">
        <v>14</v>
      </c>
      <c r="G27" s="110">
        <v>1</v>
      </c>
      <c r="H27" s="88">
        <v>2</v>
      </c>
      <c r="I27" s="110">
        <v>1</v>
      </c>
      <c r="J27" s="110">
        <v>1</v>
      </c>
    </row>
    <row r="28" spans="1:10" ht="22.5" customHeight="1">
      <c r="A28" s="109">
        <v>16</v>
      </c>
      <c r="B28" s="85">
        <v>702</v>
      </c>
      <c r="C28" s="110">
        <v>677</v>
      </c>
      <c r="D28" s="110">
        <v>25</v>
      </c>
      <c r="E28" s="88">
        <v>33</v>
      </c>
      <c r="F28" s="110">
        <v>32</v>
      </c>
      <c r="G28" s="110">
        <v>1</v>
      </c>
      <c r="H28" s="88">
        <v>6</v>
      </c>
      <c r="I28" s="110">
        <v>5</v>
      </c>
      <c r="J28" s="110">
        <v>1</v>
      </c>
    </row>
    <row r="29" spans="1:10" ht="22.5" customHeight="1">
      <c r="A29" s="109">
        <v>17</v>
      </c>
      <c r="B29" s="85">
        <v>723</v>
      </c>
      <c r="C29" s="110">
        <v>697</v>
      </c>
      <c r="D29" s="110">
        <v>26</v>
      </c>
      <c r="E29" s="88">
        <v>45</v>
      </c>
      <c r="F29" s="110">
        <v>44</v>
      </c>
      <c r="G29" s="110">
        <v>1</v>
      </c>
      <c r="H29" s="88">
        <v>10</v>
      </c>
      <c r="I29" s="110">
        <v>9</v>
      </c>
      <c r="J29" s="110">
        <v>1</v>
      </c>
    </row>
    <row r="30" spans="1:10" ht="22.5" customHeight="1">
      <c r="A30" s="112">
        <v>18</v>
      </c>
      <c r="B30" s="86">
        <v>610</v>
      </c>
      <c r="C30" s="113">
        <v>588</v>
      </c>
      <c r="D30" s="113">
        <v>22</v>
      </c>
      <c r="E30" s="89">
        <v>53</v>
      </c>
      <c r="F30" s="113">
        <v>52</v>
      </c>
      <c r="G30" s="113">
        <v>1</v>
      </c>
      <c r="H30" s="89">
        <v>12</v>
      </c>
      <c r="I30" s="113">
        <v>11</v>
      </c>
      <c r="J30" s="113">
        <v>1</v>
      </c>
    </row>
    <row r="31" ht="13.5" customHeight="1">
      <c r="J31" s="114" t="s">
        <v>153</v>
      </c>
    </row>
    <row r="32" ht="13.5" customHeight="1">
      <c r="J32" s="115" t="s">
        <v>154</v>
      </c>
    </row>
    <row r="33" ht="15" customHeight="1"/>
  </sheetData>
  <sheetProtection/>
  <mergeCells count="11">
    <mergeCell ref="B3:J3"/>
    <mergeCell ref="A3:A5"/>
    <mergeCell ref="A1:J1"/>
    <mergeCell ref="B4:D4"/>
    <mergeCell ref="E4:G4"/>
    <mergeCell ref="A18:A20"/>
    <mergeCell ref="B18:J18"/>
    <mergeCell ref="B19:D19"/>
    <mergeCell ref="E19:G19"/>
    <mergeCell ref="H19:J19"/>
    <mergeCell ref="H4:J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17" customWidth="1"/>
    <col min="2" max="2" width="3.125" style="17" customWidth="1"/>
    <col min="3" max="3" width="37.625" style="17" customWidth="1"/>
    <col min="4" max="4" width="3.625" style="17" customWidth="1"/>
    <col min="5" max="5" width="5.25390625" style="17" customWidth="1"/>
    <col min="6" max="6" width="8.25390625" style="17" customWidth="1"/>
    <col min="7" max="7" width="3.625" style="17" customWidth="1"/>
    <col min="8" max="8" width="5.25390625" style="17" customWidth="1"/>
    <col min="9" max="9" width="9.75390625" style="17" customWidth="1"/>
    <col min="10" max="10" width="12.375" style="17" customWidth="1"/>
    <col min="11" max="16384" width="9.00390625" style="17" customWidth="1"/>
  </cols>
  <sheetData>
    <row r="1" spans="1:10" ht="24">
      <c r="A1" s="14" t="s">
        <v>186</v>
      </c>
      <c r="B1" s="14"/>
      <c r="C1" s="14"/>
      <c r="D1" s="14"/>
      <c r="E1" s="14"/>
      <c r="F1" s="14"/>
      <c r="G1" s="14"/>
      <c r="H1" s="14"/>
      <c r="I1" s="14"/>
      <c r="J1" s="14"/>
    </row>
    <row r="2" ht="11.25" customHeight="1"/>
    <row r="3" spans="1:10" ht="16.5" customHeight="1">
      <c r="A3" s="105"/>
      <c r="B3" s="105"/>
      <c r="C3" s="105"/>
      <c r="D3" s="105"/>
      <c r="E3" s="105"/>
      <c r="F3" s="105"/>
      <c r="G3" s="105"/>
      <c r="H3" s="105"/>
      <c r="I3" s="286" t="s">
        <v>151</v>
      </c>
      <c r="J3" s="286"/>
    </row>
    <row r="4" spans="1:10" ht="18.75" customHeight="1">
      <c r="A4" s="287" t="s">
        <v>64</v>
      </c>
      <c r="B4" s="215" t="s">
        <v>65</v>
      </c>
      <c r="C4" s="217"/>
      <c r="D4" s="216" t="s">
        <v>66</v>
      </c>
      <c r="E4" s="216"/>
      <c r="F4" s="28"/>
      <c r="G4" s="293" t="s">
        <v>67</v>
      </c>
      <c r="H4" s="294"/>
      <c r="I4" s="27" t="s">
        <v>187</v>
      </c>
      <c r="J4" s="28"/>
    </row>
    <row r="5" spans="1:10" ht="18.75" customHeight="1">
      <c r="A5" s="288"/>
      <c r="B5" s="290"/>
      <c r="C5" s="291"/>
      <c r="D5" s="276"/>
      <c r="E5" s="276"/>
      <c r="F5" s="30" t="s">
        <v>68</v>
      </c>
      <c r="G5" s="290"/>
      <c r="H5" s="291"/>
      <c r="I5" s="29" t="s">
        <v>69</v>
      </c>
      <c r="J5" s="30" t="s">
        <v>70</v>
      </c>
    </row>
    <row r="6" spans="1:10" ht="18.75" customHeight="1">
      <c r="A6" s="289"/>
      <c r="B6" s="292"/>
      <c r="C6" s="259"/>
      <c r="D6" s="258" t="s">
        <v>3</v>
      </c>
      <c r="E6" s="258"/>
      <c r="F6" s="31" t="s">
        <v>188</v>
      </c>
      <c r="G6" s="295" t="s">
        <v>4</v>
      </c>
      <c r="H6" s="296"/>
      <c r="I6" s="25" t="s">
        <v>5</v>
      </c>
      <c r="J6" s="31" t="s">
        <v>189</v>
      </c>
    </row>
    <row r="7" spans="1:10" ht="34.5" customHeight="1">
      <c r="A7" s="277" t="s">
        <v>71</v>
      </c>
      <c r="B7" s="280" t="s">
        <v>124</v>
      </c>
      <c r="C7" s="32" t="s">
        <v>72</v>
      </c>
      <c r="D7" s="297">
        <v>33</v>
      </c>
      <c r="E7" s="298"/>
      <c r="F7" s="116">
        <v>12.3</v>
      </c>
      <c r="G7" s="298">
        <v>7.5</v>
      </c>
      <c r="H7" s="298"/>
      <c r="I7" s="91">
        <v>118260</v>
      </c>
      <c r="J7" s="91">
        <v>32032</v>
      </c>
    </row>
    <row r="8" spans="1:10" ht="34.5" customHeight="1">
      <c r="A8" s="278"/>
      <c r="B8" s="281"/>
      <c r="C8" s="32" t="s">
        <v>73</v>
      </c>
      <c r="D8" s="283">
        <v>9.3</v>
      </c>
      <c r="E8" s="284"/>
      <c r="F8" s="117">
        <v>9.3</v>
      </c>
      <c r="G8" s="284">
        <v>39.5</v>
      </c>
      <c r="H8" s="284"/>
      <c r="I8" s="51">
        <v>272452</v>
      </c>
      <c r="J8" s="51">
        <v>65700</v>
      </c>
    </row>
    <row r="9" spans="1:10" ht="34.5" customHeight="1">
      <c r="A9" s="279"/>
      <c r="B9" s="282"/>
      <c r="C9" s="55" t="s">
        <v>125</v>
      </c>
      <c r="D9" s="283">
        <v>24</v>
      </c>
      <c r="E9" s="284"/>
      <c r="F9" s="117">
        <v>2.6</v>
      </c>
      <c r="G9" s="284">
        <v>0.5</v>
      </c>
      <c r="H9" s="284"/>
      <c r="I9" s="51">
        <v>1460</v>
      </c>
      <c r="J9" s="51">
        <v>730</v>
      </c>
    </row>
    <row r="10" spans="1:10" ht="34.5" customHeight="1">
      <c r="A10" s="301" t="s">
        <v>147</v>
      </c>
      <c r="B10" s="285" t="s">
        <v>74</v>
      </c>
      <c r="C10" s="285"/>
      <c r="D10" s="297">
        <v>29.9</v>
      </c>
      <c r="E10" s="298"/>
      <c r="F10" s="116">
        <v>10.1</v>
      </c>
      <c r="G10" s="298">
        <v>24.5</v>
      </c>
      <c r="H10" s="298"/>
      <c r="I10" s="91">
        <v>372155</v>
      </c>
      <c r="J10" s="91">
        <v>67605</v>
      </c>
    </row>
    <row r="11" spans="1:10" ht="34.5" customHeight="1">
      <c r="A11" s="302"/>
      <c r="B11" s="285" t="s">
        <v>75</v>
      </c>
      <c r="C11" s="285"/>
      <c r="D11" s="299">
        <v>11.56</v>
      </c>
      <c r="E11" s="299"/>
      <c r="F11" s="118">
        <v>11.56</v>
      </c>
      <c r="G11" s="299">
        <v>9.5</v>
      </c>
      <c r="H11" s="299"/>
      <c r="I11" s="92">
        <v>92127</v>
      </c>
      <c r="J11" s="92">
        <v>16805</v>
      </c>
    </row>
    <row r="12" spans="1:10" ht="34.5" customHeight="1">
      <c r="A12" s="302"/>
      <c r="B12" s="285" t="s">
        <v>76</v>
      </c>
      <c r="C12" s="285"/>
      <c r="D12" s="299">
        <v>22.19</v>
      </c>
      <c r="E12" s="299"/>
      <c r="F12" s="118">
        <v>0.6</v>
      </c>
      <c r="G12" s="158">
        <v>26</v>
      </c>
      <c r="H12" s="158"/>
      <c r="I12" s="92">
        <v>323394</v>
      </c>
      <c r="J12" s="92">
        <v>58991</v>
      </c>
    </row>
    <row r="13" spans="1:10" ht="34.5" customHeight="1">
      <c r="A13" s="302"/>
      <c r="B13" s="285" t="s">
        <v>77</v>
      </c>
      <c r="C13" s="285"/>
      <c r="D13" s="299">
        <v>16.9</v>
      </c>
      <c r="E13" s="299"/>
      <c r="F13" s="118">
        <v>3.4</v>
      </c>
      <c r="G13" s="158">
        <v>25</v>
      </c>
      <c r="H13" s="158"/>
      <c r="I13" s="92">
        <v>310956</v>
      </c>
      <c r="J13" s="92">
        <v>56722</v>
      </c>
    </row>
    <row r="14" spans="1:10" ht="34.5" customHeight="1">
      <c r="A14" s="302"/>
      <c r="B14" s="285" t="s">
        <v>78</v>
      </c>
      <c r="C14" s="285"/>
      <c r="D14" s="299">
        <v>19.8</v>
      </c>
      <c r="E14" s="299"/>
      <c r="F14" s="118">
        <v>8.4</v>
      </c>
      <c r="G14" s="299">
        <v>6.5</v>
      </c>
      <c r="H14" s="299"/>
      <c r="I14" s="92">
        <v>80849</v>
      </c>
      <c r="J14" s="92">
        <v>14748</v>
      </c>
    </row>
    <row r="15" spans="1:10" ht="34.5" customHeight="1">
      <c r="A15" s="302"/>
      <c r="B15" s="285" t="s">
        <v>79</v>
      </c>
      <c r="C15" s="285"/>
      <c r="D15" s="299">
        <v>10.74</v>
      </c>
      <c r="E15" s="299"/>
      <c r="F15" s="118">
        <v>8.1</v>
      </c>
      <c r="G15" s="158">
        <v>87</v>
      </c>
      <c r="H15" s="158"/>
      <c r="I15" s="92">
        <v>809453</v>
      </c>
      <c r="J15" s="92">
        <v>147654</v>
      </c>
    </row>
    <row r="16" spans="1:10" ht="34.5" customHeight="1">
      <c r="A16" s="302"/>
      <c r="B16" s="285" t="s">
        <v>140</v>
      </c>
      <c r="C16" s="285"/>
      <c r="D16" s="299">
        <v>12.75</v>
      </c>
      <c r="E16" s="299"/>
      <c r="F16" s="118">
        <v>14.3</v>
      </c>
      <c r="G16" s="158">
        <v>13</v>
      </c>
      <c r="H16" s="158"/>
      <c r="I16" s="92">
        <v>50598</v>
      </c>
      <c r="J16" s="92">
        <v>9230</v>
      </c>
    </row>
    <row r="17" spans="1:10" ht="34.5" customHeight="1">
      <c r="A17" s="302"/>
      <c r="B17" s="285" t="s">
        <v>80</v>
      </c>
      <c r="C17" s="285"/>
      <c r="D17" s="299">
        <v>9.4</v>
      </c>
      <c r="E17" s="299"/>
      <c r="F17" s="118">
        <v>7.3</v>
      </c>
      <c r="G17" s="158">
        <v>38</v>
      </c>
      <c r="H17" s="158"/>
      <c r="I17" s="92">
        <v>357779</v>
      </c>
      <c r="J17" s="92">
        <v>65264</v>
      </c>
    </row>
    <row r="18" spans="1:10" ht="34.5" customHeight="1">
      <c r="A18" s="302"/>
      <c r="B18" s="285" t="s">
        <v>134</v>
      </c>
      <c r="C18" s="285"/>
      <c r="D18" s="299">
        <v>18.8</v>
      </c>
      <c r="E18" s="299"/>
      <c r="F18" s="118">
        <v>5</v>
      </c>
      <c r="G18" s="158">
        <v>5</v>
      </c>
      <c r="H18" s="158"/>
      <c r="I18" s="92">
        <v>7021</v>
      </c>
      <c r="J18" s="92">
        <v>630</v>
      </c>
    </row>
    <row r="19" spans="1:10" ht="34.5" customHeight="1">
      <c r="A19" s="302"/>
      <c r="B19" s="285" t="s">
        <v>81</v>
      </c>
      <c r="C19" s="285"/>
      <c r="D19" s="299">
        <v>5.55</v>
      </c>
      <c r="E19" s="299"/>
      <c r="F19" s="118">
        <v>5.55</v>
      </c>
      <c r="G19" s="299">
        <v>35.5</v>
      </c>
      <c r="H19" s="299"/>
      <c r="I19" s="92">
        <v>367311</v>
      </c>
      <c r="J19" s="92">
        <v>67002</v>
      </c>
    </row>
    <row r="20" spans="1:10" ht="34.5" customHeight="1">
      <c r="A20" s="302"/>
      <c r="B20" s="285" t="s">
        <v>82</v>
      </c>
      <c r="C20" s="285"/>
      <c r="D20" s="299">
        <v>5.45</v>
      </c>
      <c r="E20" s="299"/>
      <c r="F20" s="118">
        <v>5.45</v>
      </c>
      <c r="G20" s="158">
        <v>145</v>
      </c>
      <c r="H20" s="158"/>
      <c r="I20" s="92">
        <v>531219</v>
      </c>
      <c r="J20" s="92">
        <v>96902</v>
      </c>
    </row>
    <row r="21" spans="1:10" ht="34.5" customHeight="1">
      <c r="A21" s="302"/>
      <c r="B21" s="285" t="s">
        <v>152</v>
      </c>
      <c r="C21" s="285"/>
      <c r="D21" s="299">
        <v>12.81</v>
      </c>
      <c r="E21" s="299"/>
      <c r="F21" s="118">
        <v>9.58</v>
      </c>
      <c r="G21" s="299">
        <v>26.5</v>
      </c>
      <c r="H21" s="299"/>
      <c r="I21" s="92">
        <v>246782</v>
      </c>
      <c r="J21" s="92">
        <v>45016</v>
      </c>
    </row>
    <row r="22" spans="1:10" ht="34.5" customHeight="1">
      <c r="A22" s="302"/>
      <c r="B22" s="304" t="s">
        <v>141</v>
      </c>
      <c r="C22" s="305"/>
      <c r="D22" s="283">
        <v>20.65</v>
      </c>
      <c r="E22" s="299"/>
      <c r="F22" s="118">
        <v>7.17</v>
      </c>
      <c r="G22" s="158">
        <v>5</v>
      </c>
      <c r="H22" s="158"/>
      <c r="I22" s="92">
        <v>6850</v>
      </c>
      <c r="J22" s="92">
        <v>2814</v>
      </c>
    </row>
    <row r="23" spans="1:10" ht="34.5" customHeight="1">
      <c r="A23" s="303"/>
      <c r="B23" s="285" t="s">
        <v>83</v>
      </c>
      <c r="C23" s="285"/>
      <c r="D23" s="300">
        <v>21.8</v>
      </c>
      <c r="E23" s="300"/>
      <c r="F23" s="119">
        <v>3.6</v>
      </c>
      <c r="G23" s="239">
        <v>7</v>
      </c>
      <c r="H23" s="239"/>
      <c r="I23" s="98">
        <v>42403</v>
      </c>
      <c r="J23" s="98">
        <v>7734</v>
      </c>
    </row>
    <row r="24" spans="1:10" s="18" customFormat="1" ht="15" customHeight="1">
      <c r="A24" s="33"/>
      <c r="B24" s="34"/>
      <c r="C24" s="34"/>
      <c r="D24" s="34"/>
      <c r="E24" s="34"/>
      <c r="F24" s="34"/>
      <c r="G24" s="59"/>
      <c r="H24" s="59"/>
      <c r="I24" s="59"/>
      <c r="J24" s="59" t="s">
        <v>136</v>
      </c>
    </row>
    <row r="25" spans="1:9" ht="15" customHeight="1">
      <c r="A25" s="105"/>
      <c r="B25" s="105"/>
      <c r="C25" s="105"/>
      <c r="D25" s="105"/>
      <c r="E25" s="105"/>
      <c r="F25" s="105"/>
      <c r="G25" s="59"/>
      <c r="H25" s="120" t="s">
        <v>135</v>
      </c>
      <c r="I25" s="59"/>
    </row>
  </sheetData>
  <sheetProtection/>
  <mergeCells count="60">
    <mergeCell ref="B22:C22"/>
    <mergeCell ref="D22:E22"/>
    <mergeCell ref="G22:H22"/>
    <mergeCell ref="G5:H5"/>
    <mergeCell ref="G17:H17"/>
    <mergeCell ref="G18:H18"/>
    <mergeCell ref="G7:H7"/>
    <mergeCell ref="G10:H10"/>
    <mergeCell ref="G11:H11"/>
    <mergeCell ref="G12:H12"/>
    <mergeCell ref="G8:H8"/>
    <mergeCell ref="G9:H9"/>
    <mergeCell ref="B23:C23"/>
    <mergeCell ref="A10:A23"/>
    <mergeCell ref="D21:E21"/>
    <mergeCell ref="G19:H19"/>
    <mergeCell ref="G20:H20"/>
    <mergeCell ref="D19:E19"/>
    <mergeCell ref="D20:E20"/>
    <mergeCell ref="G21:H21"/>
    <mergeCell ref="D23:E23"/>
    <mergeCell ref="G23:H23"/>
    <mergeCell ref="G13:H13"/>
    <mergeCell ref="G14:H14"/>
    <mergeCell ref="G15:H15"/>
    <mergeCell ref="G16:H16"/>
    <mergeCell ref="D17:E17"/>
    <mergeCell ref="D18:E18"/>
    <mergeCell ref="B21:C21"/>
    <mergeCell ref="D7:E7"/>
    <mergeCell ref="D10:E10"/>
    <mergeCell ref="D11:E11"/>
    <mergeCell ref="D12:E12"/>
    <mergeCell ref="D13:E13"/>
    <mergeCell ref="D14:E14"/>
    <mergeCell ref="D15:E15"/>
    <mergeCell ref="D16:E16"/>
    <mergeCell ref="B20:C20"/>
    <mergeCell ref="B17:C17"/>
    <mergeCell ref="B18:C18"/>
    <mergeCell ref="B19:C19"/>
    <mergeCell ref="B14:C14"/>
    <mergeCell ref="B15:C15"/>
    <mergeCell ref="B16:C16"/>
    <mergeCell ref="B10:C10"/>
    <mergeCell ref="B11:C11"/>
    <mergeCell ref="B12:C12"/>
    <mergeCell ref="B13:C13"/>
    <mergeCell ref="I3:J3"/>
    <mergeCell ref="A4:A6"/>
    <mergeCell ref="B4:C6"/>
    <mergeCell ref="G4:H4"/>
    <mergeCell ref="G6:H6"/>
    <mergeCell ref="D4:E4"/>
    <mergeCell ref="D5:E5"/>
    <mergeCell ref="D6:E6"/>
    <mergeCell ref="A7:A9"/>
    <mergeCell ref="B7:B9"/>
    <mergeCell ref="D8:E8"/>
    <mergeCell ref="D9:E9"/>
  </mergeCells>
  <printOptions/>
  <pageMargins left="0.47" right="0.29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&amp;C&amp;12-72-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T1"/>
    </sheetView>
  </sheetViews>
  <sheetFormatPr defaultColWidth="9.00390625" defaultRowHeight="13.5"/>
  <cols>
    <col min="1" max="2" width="4.375" style="17" customWidth="1"/>
    <col min="3" max="3" width="6.625" style="17" customWidth="1"/>
    <col min="4" max="4" width="2.625" style="17" customWidth="1"/>
    <col min="5" max="6" width="4.50390625" style="17" customWidth="1"/>
    <col min="7" max="7" width="2.625" style="17" customWidth="1"/>
    <col min="8" max="9" width="6.75390625" style="17" customWidth="1"/>
    <col min="10" max="10" width="2.625" style="17" customWidth="1"/>
    <col min="11" max="12" width="4.50390625" style="17" customWidth="1"/>
    <col min="13" max="13" width="2.50390625" style="17" customWidth="1"/>
    <col min="14" max="15" width="6.75390625" style="17" customWidth="1"/>
    <col min="16" max="16" width="2.625" style="17" customWidth="1"/>
    <col min="17" max="18" width="4.50390625" style="17" customWidth="1"/>
    <col min="19" max="19" width="2.625" style="17" customWidth="1"/>
    <col min="20" max="20" width="7.00390625" style="17" customWidth="1"/>
    <col min="21" max="16384" width="9.00390625" style="17" customWidth="1"/>
  </cols>
  <sheetData>
    <row r="1" spans="1:20" ht="24">
      <c r="A1" s="198" t="s">
        <v>190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1:20" ht="13.5">
      <c r="A2" s="61" t="s">
        <v>84</v>
      </c>
      <c r="B2" s="61"/>
      <c r="C2" s="61"/>
      <c r="D2" s="61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customHeight="1">
      <c r="A3" s="322" t="s">
        <v>145</v>
      </c>
      <c r="B3" s="323"/>
      <c r="C3" s="323"/>
      <c r="D3" s="245" t="s">
        <v>48</v>
      </c>
      <c r="E3" s="311"/>
      <c r="F3" s="245">
        <v>40</v>
      </c>
      <c r="G3" s="353"/>
      <c r="H3" s="245">
        <v>50</v>
      </c>
      <c r="I3" s="245">
        <v>60</v>
      </c>
      <c r="J3" s="245" t="s">
        <v>49</v>
      </c>
      <c r="K3" s="353"/>
      <c r="L3" s="245">
        <v>7</v>
      </c>
      <c r="M3" s="311"/>
      <c r="N3" s="245">
        <v>12</v>
      </c>
      <c r="O3" s="260">
        <v>15</v>
      </c>
      <c r="P3" s="260">
        <v>16</v>
      </c>
      <c r="Q3" s="308"/>
      <c r="R3" s="313">
        <v>17</v>
      </c>
      <c r="S3" s="308"/>
      <c r="T3" s="260">
        <v>18</v>
      </c>
    </row>
    <row r="4" spans="1:20" ht="13.5" customHeight="1">
      <c r="A4" s="324"/>
      <c r="B4" s="325"/>
      <c r="C4" s="325"/>
      <c r="D4" s="246"/>
      <c r="E4" s="312"/>
      <c r="F4" s="246"/>
      <c r="G4" s="354"/>
      <c r="H4" s="246"/>
      <c r="I4" s="246"/>
      <c r="J4" s="246"/>
      <c r="K4" s="354"/>
      <c r="L4" s="246"/>
      <c r="M4" s="312"/>
      <c r="N4" s="246"/>
      <c r="O4" s="261"/>
      <c r="P4" s="261"/>
      <c r="Q4" s="309"/>
      <c r="R4" s="237"/>
      <c r="S4" s="309"/>
      <c r="T4" s="261"/>
    </row>
    <row r="5" spans="1:20" ht="17.25" customHeight="1">
      <c r="A5" s="330" t="s">
        <v>142</v>
      </c>
      <c r="B5" s="337" t="s">
        <v>21</v>
      </c>
      <c r="C5" s="338"/>
      <c r="D5" s="163">
        <f>SUM(D6:D7)</f>
        <v>1502</v>
      </c>
      <c r="E5" s="310"/>
      <c r="F5" s="160">
        <f>SUM(F6:F7)</f>
        <v>2046</v>
      </c>
      <c r="G5" s="160"/>
      <c r="H5" s="24">
        <f>SUM(H6:H7)</f>
        <v>3051</v>
      </c>
      <c r="I5" s="24">
        <f>SUM(I6:I7)</f>
        <v>4393</v>
      </c>
      <c r="J5" s="160">
        <f>SUM(J6:J7)</f>
        <v>6010</v>
      </c>
      <c r="K5" s="160"/>
      <c r="L5" s="161">
        <f>SUM(L6:L7)</f>
        <v>6516</v>
      </c>
      <c r="M5" s="310"/>
      <c r="N5" s="24">
        <f>SUM(N6:N7)</f>
        <v>6008</v>
      </c>
      <c r="O5" s="71">
        <v>5787</v>
      </c>
      <c r="P5" s="315">
        <f>SUM(P6:P7)</f>
        <v>5677</v>
      </c>
      <c r="Q5" s="315"/>
      <c r="R5" s="315">
        <v>5629</v>
      </c>
      <c r="S5" s="315"/>
      <c r="T5" s="71">
        <v>5681</v>
      </c>
    </row>
    <row r="6" spans="1:20" ht="17.25" customHeight="1">
      <c r="A6" s="331"/>
      <c r="B6" s="316" t="s">
        <v>30</v>
      </c>
      <c r="C6" s="339"/>
      <c r="D6" s="241">
        <v>882</v>
      </c>
      <c r="E6" s="310"/>
      <c r="F6" s="158">
        <v>809</v>
      </c>
      <c r="G6" s="158"/>
      <c r="H6" s="92">
        <v>1323</v>
      </c>
      <c r="I6" s="92">
        <v>1852</v>
      </c>
      <c r="J6" s="158">
        <v>2505</v>
      </c>
      <c r="K6" s="158"/>
      <c r="L6" s="158">
        <v>2530</v>
      </c>
      <c r="M6" s="310"/>
      <c r="N6" s="92">
        <v>2247</v>
      </c>
      <c r="O6" s="92">
        <v>2150</v>
      </c>
      <c r="P6" s="158">
        <v>2124</v>
      </c>
      <c r="Q6" s="158"/>
      <c r="R6" s="158">
        <v>2096</v>
      </c>
      <c r="S6" s="158"/>
      <c r="T6" s="92">
        <v>2144</v>
      </c>
    </row>
    <row r="7" spans="1:20" ht="17.25" customHeight="1">
      <c r="A7" s="332"/>
      <c r="B7" s="340" t="s">
        <v>85</v>
      </c>
      <c r="C7" s="341"/>
      <c r="D7" s="241">
        <v>620</v>
      </c>
      <c r="E7" s="310"/>
      <c r="F7" s="158">
        <v>1237</v>
      </c>
      <c r="G7" s="158"/>
      <c r="H7" s="92">
        <v>1728</v>
      </c>
      <c r="I7" s="92">
        <v>2541</v>
      </c>
      <c r="J7" s="158">
        <v>3505</v>
      </c>
      <c r="K7" s="158"/>
      <c r="L7" s="158">
        <v>3986</v>
      </c>
      <c r="M7" s="310"/>
      <c r="N7" s="92">
        <v>3761</v>
      </c>
      <c r="O7" s="92">
        <v>3637</v>
      </c>
      <c r="P7" s="158">
        <v>3553</v>
      </c>
      <c r="Q7" s="158"/>
      <c r="R7" s="158">
        <v>3533</v>
      </c>
      <c r="S7" s="158"/>
      <c r="T7" s="92">
        <v>3537</v>
      </c>
    </row>
    <row r="8" spans="1:20" ht="17.25" customHeight="1">
      <c r="A8" s="326" t="s">
        <v>86</v>
      </c>
      <c r="B8" s="342" t="s">
        <v>21</v>
      </c>
      <c r="C8" s="317"/>
      <c r="D8" s="163">
        <f>SUM(D9:D10)</f>
        <v>295</v>
      </c>
      <c r="E8" s="310"/>
      <c r="F8" s="161">
        <f>SUM(F9:F10)</f>
        <v>418</v>
      </c>
      <c r="G8" s="161"/>
      <c r="H8" s="24">
        <f>SUM(H9:H10)</f>
        <v>455</v>
      </c>
      <c r="I8" s="24">
        <f>SUM(I9:I10)</f>
        <v>333</v>
      </c>
      <c r="J8" s="161">
        <f>SUM(J9:J10)</f>
        <v>333</v>
      </c>
      <c r="K8" s="161"/>
      <c r="L8" s="161">
        <f>SUM(L9:L10)</f>
        <v>337</v>
      </c>
      <c r="M8" s="310"/>
      <c r="N8" s="24">
        <f>SUM(N9:N10)</f>
        <v>340</v>
      </c>
      <c r="O8" s="77">
        <v>331</v>
      </c>
      <c r="P8" s="161">
        <f>SUM(P9:P10)</f>
        <v>317</v>
      </c>
      <c r="Q8" s="161"/>
      <c r="R8" s="161">
        <v>304</v>
      </c>
      <c r="S8" s="161"/>
      <c r="T8" s="24">
        <v>298</v>
      </c>
    </row>
    <row r="9" spans="1:20" ht="17.25" customHeight="1">
      <c r="A9" s="327"/>
      <c r="B9" s="316" t="s">
        <v>30</v>
      </c>
      <c r="C9" s="317"/>
      <c r="D9" s="241">
        <v>93</v>
      </c>
      <c r="E9" s="310"/>
      <c r="F9" s="158">
        <v>82</v>
      </c>
      <c r="G9" s="158"/>
      <c r="H9" s="92">
        <v>83</v>
      </c>
      <c r="I9" s="92">
        <v>61</v>
      </c>
      <c r="J9" s="158">
        <v>57</v>
      </c>
      <c r="K9" s="158"/>
      <c r="L9" s="158">
        <v>55</v>
      </c>
      <c r="M9" s="310"/>
      <c r="N9" s="92">
        <v>50</v>
      </c>
      <c r="O9" s="121">
        <v>54</v>
      </c>
      <c r="P9" s="158">
        <v>54</v>
      </c>
      <c r="Q9" s="158"/>
      <c r="R9" s="158">
        <v>52</v>
      </c>
      <c r="S9" s="158"/>
      <c r="T9" s="92">
        <v>53</v>
      </c>
    </row>
    <row r="10" spans="1:20" ht="17.25" customHeight="1">
      <c r="A10" s="328"/>
      <c r="B10" s="363" t="s">
        <v>85</v>
      </c>
      <c r="C10" s="364"/>
      <c r="D10" s="241">
        <v>202</v>
      </c>
      <c r="E10" s="310"/>
      <c r="F10" s="158">
        <v>336</v>
      </c>
      <c r="G10" s="158"/>
      <c r="H10" s="92">
        <v>372</v>
      </c>
      <c r="I10" s="92">
        <v>272</v>
      </c>
      <c r="J10" s="158">
        <v>276</v>
      </c>
      <c r="K10" s="158"/>
      <c r="L10" s="158">
        <v>282</v>
      </c>
      <c r="M10" s="310"/>
      <c r="N10" s="92">
        <v>290</v>
      </c>
      <c r="O10" s="92">
        <v>277</v>
      </c>
      <c r="P10" s="158">
        <v>263</v>
      </c>
      <c r="Q10" s="158"/>
      <c r="R10" s="158">
        <v>252</v>
      </c>
      <c r="S10" s="158"/>
      <c r="T10" s="92">
        <v>245</v>
      </c>
    </row>
    <row r="11" spans="1:20" ht="17.25" customHeight="1">
      <c r="A11" s="330" t="s">
        <v>143</v>
      </c>
      <c r="B11" s="342" t="s">
        <v>21</v>
      </c>
      <c r="C11" s="317"/>
      <c r="D11" s="163" t="s">
        <v>191</v>
      </c>
      <c r="E11" s="310"/>
      <c r="F11" s="161">
        <f>SUM(F12:F13)</f>
        <v>298</v>
      </c>
      <c r="G11" s="161"/>
      <c r="H11" s="24">
        <f>SUM(H12:H13)</f>
        <v>150</v>
      </c>
      <c r="I11" s="24">
        <f>SUM(I12:I13)</f>
        <v>91</v>
      </c>
      <c r="J11" s="161">
        <f>SUM(J12:J13)</f>
        <v>97</v>
      </c>
      <c r="K11" s="161"/>
      <c r="L11" s="161">
        <f>SUM(L12:L13)</f>
        <v>89</v>
      </c>
      <c r="M11" s="310"/>
      <c r="N11" s="24">
        <f>SUM(N12:N13)</f>
        <v>87</v>
      </c>
      <c r="O11" s="77">
        <v>90</v>
      </c>
      <c r="P11" s="161">
        <f>SUM(P12:P13)</f>
        <v>89</v>
      </c>
      <c r="Q11" s="161"/>
      <c r="R11" s="161">
        <v>90</v>
      </c>
      <c r="S11" s="161"/>
      <c r="T11" s="24">
        <v>87</v>
      </c>
    </row>
    <row r="12" spans="1:20" ht="17.25" customHeight="1">
      <c r="A12" s="370"/>
      <c r="B12" s="316" t="s">
        <v>30</v>
      </c>
      <c r="C12" s="317"/>
      <c r="D12" s="241" t="s">
        <v>192</v>
      </c>
      <c r="E12" s="310"/>
      <c r="F12" s="158">
        <v>70</v>
      </c>
      <c r="G12" s="158"/>
      <c r="H12" s="92">
        <v>19</v>
      </c>
      <c r="I12" s="92">
        <v>7</v>
      </c>
      <c r="J12" s="158">
        <v>10</v>
      </c>
      <c r="K12" s="158"/>
      <c r="L12" s="158">
        <v>9</v>
      </c>
      <c r="M12" s="310"/>
      <c r="N12" s="92">
        <v>10</v>
      </c>
      <c r="O12" s="121">
        <v>11</v>
      </c>
      <c r="P12" s="158">
        <v>12</v>
      </c>
      <c r="Q12" s="158"/>
      <c r="R12" s="158">
        <v>12</v>
      </c>
      <c r="S12" s="158"/>
      <c r="T12" s="92">
        <v>11</v>
      </c>
    </row>
    <row r="13" spans="1:20" ht="17.25" customHeight="1">
      <c r="A13" s="371"/>
      <c r="B13" s="363" t="s">
        <v>85</v>
      </c>
      <c r="C13" s="364"/>
      <c r="D13" s="241" t="s">
        <v>193</v>
      </c>
      <c r="E13" s="310"/>
      <c r="F13" s="158">
        <v>228</v>
      </c>
      <c r="G13" s="158"/>
      <c r="H13" s="92">
        <v>131</v>
      </c>
      <c r="I13" s="92">
        <v>84</v>
      </c>
      <c r="J13" s="158">
        <v>87</v>
      </c>
      <c r="K13" s="158"/>
      <c r="L13" s="158">
        <v>80</v>
      </c>
      <c r="M13" s="310"/>
      <c r="N13" s="92">
        <v>77</v>
      </c>
      <c r="O13" s="92">
        <v>79</v>
      </c>
      <c r="P13" s="158">
        <v>77</v>
      </c>
      <c r="Q13" s="158"/>
      <c r="R13" s="158">
        <v>78</v>
      </c>
      <c r="S13" s="158"/>
      <c r="T13" s="92">
        <v>76</v>
      </c>
    </row>
    <row r="14" spans="1:20" ht="17.25" customHeight="1">
      <c r="A14" s="330" t="s">
        <v>144</v>
      </c>
      <c r="B14" s="342" t="s">
        <v>21</v>
      </c>
      <c r="C14" s="317"/>
      <c r="D14" s="163" t="s">
        <v>191</v>
      </c>
      <c r="E14" s="310"/>
      <c r="F14" s="161">
        <f>SUM(F15:F16)</f>
        <v>648</v>
      </c>
      <c r="G14" s="161"/>
      <c r="H14" s="24">
        <f>SUM(H15:H16)</f>
        <v>617</v>
      </c>
      <c r="I14" s="24">
        <f>SUM(I15:I16)</f>
        <v>486</v>
      </c>
      <c r="J14" s="161">
        <f>SUM(J15:J16)</f>
        <v>485</v>
      </c>
      <c r="K14" s="161"/>
      <c r="L14" s="161">
        <f>SUM(L15:L16)</f>
        <v>488</v>
      </c>
      <c r="M14" s="310"/>
      <c r="N14" s="24">
        <f>SUM(N15:N16)</f>
        <v>457</v>
      </c>
      <c r="O14" s="77">
        <v>424</v>
      </c>
      <c r="P14" s="161">
        <f>SUM(P15:P16)</f>
        <v>416</v>
      </c>
      <c r="Q14" s="161"/>
      <c r="R14" s="161">
        <v>402</v>
      </c>
      <c r="S14" s="161"/>
      <c r="T14" s="24">
        <v>388</v>
      </c>
    </row>
    <row r="15" spans="1:20" ht="17.25" customHeight="1">
      <c r="A15" s="370"/>
      <c r="B15" s="316" t="s">
        <v>30</v>
      </c>
      <c r="C15" s="317"/>
      <c r="D15" s="241" t="s">
        <v>192</v>
      </c>
      <c r="E15" s="310"/>
      <c r="F15" s="158">
        <v>140</v>
      </c>
      <c r="G15" s="158"/>
      <c r="H15" s="92">
        <v>165</v>
      </c>
      <c r="I15" s="92">
        <v>138</v>
      </c>
      <c r="J15" s="158">
        <v>120</v>
      </c>
      <c r="K15" s="158"/>
      <c r="L15" s="158">
        <v>112</v>
      </c>
      <c r="M15" s="310"/>
      <c r="N15" s="92">
        <v>99</v>
      </c>
      <c r="O15" s="121">
        <v>95</v>
      </c>
      <c r="P15" s="158">
        <v>93</v>
      </c>
      <c r="Q15" s="158"/>
      <c r="R15" s="158">
        <v>92</v>
      </c>
      <c r="S15" s="158"/>
      <c r="T15" s="92">
        <v>89</v>
      </c>
    </row>
    <row r="16" spans="1:20" ht="17.25" customHeight="1">
      <c r="A16" s="371"/>
      <c r="B16" s="363" t="s">
        <v>85</v>
      </c>
      <c r="C16" s="364"/>
      <c r="D16" s="241" t="s">
        <v>193</v>
      </c>
      <c r="E16" s="310"/>
      <c r="F16" s="158">
        <v>508</v>
      </c>
      <c r="G16" s="158"/>
      <c r="H16" s="92">
        <v>452</v>
      </c>
      <c r="I16" s="92">
        <v>348</v>
      </c>
      <c r="J16" s="158">
        <v>365</v>
      </c>
      <c r="K16" s="158"/>
      <c r="L16" s="158">
        <v>376</v>
      </c>
      <c r="M16" s="310"/>
      <c r="N16" s="92">
        <v>358</v>
      </c>
      <c r="O16" s="92">
        <v>329</v>
      </c>
      <c r="P16" s="158">
        <v>323</v>
      </c>
      <c r="Q16" s="158"/>
      <c r="R16" s="158">
        <v>310</v>
      </c>
      <c r="S16" s="158"/>
      <c r="T16" s="92">
        <v>299</v>
      </c>
    </row>
    <row r="17" spans="1:20" ht="17.25" customHeight="1">
      <c r="A17" s="343" t="s">
        <v>87</v>
      </c>
      <c r="B17" s="342" t="s">
        <v>21</v>
      </c>
      <c r="C17" s="317"/>
      <c r="D17" s="163" t="s">
        <v>194</v>
      </c>
      <c r="E17" s="310"/>
      <c r="F17" s="161" t="s">
        <v>194</v>
      </c>
      <c r="G17" s="161"/>
      <c r="H17" s="24" t="s">
        <v>194</v>
      </c>
      <c r="I17" s="24" t="s">
        <v>194</v>
      </c>
      <c r="J17" s="161">
        <f>SUM(J18:J19)</f>
        <v>2427</v>
      </c>
      <c r="K17" s="161"/>
      <c r="L17" s="161">
        <f>SUM(L18:L19)</f>
        <v>1516</v>
      </c>
      <c r="M17" s="310"/>
      <c r="N17" s="24">
        <f>SUM(N18:N19)</f>
        <v>1339</v>
      </c>
      <c r="O17" s="24">
        <v>1132</v>
      </c>
      <c r="P17" s="161">
        <f>SUM(P18:P19)</f>
        <v>1301</v>
      </c>
      <c r="Q17" s="161"/>
      <c r="R17" s="161">
        <v>1350</v>
      </c>
      <c r="S17" s="161"/>
      <c r="T17" s="24">
        <v>1975</v>
      </c>
    </row>
    <row r="18" spans="1:20" ht="17.25" customHeight="1">
      <c r="A18" s="343"/>
      <c r="B18" s="316" t="s">
        <v>30</v>
      </c>
      <c r="C18" s="317"/>
      <c r="D18" s="241" t="s">
        <v>195</v>
      </c>
      <c r="E18" s="310"/>
      <c r="F18" s="158" t="s">
        <v>195</v>
      </c>
      <c r="G18" s="158"/>
      <c r="H18" s="92" t="s">
        <v>195</v>
      </c>
      <c r="I18" s="92" t="s">
        <v>195</v>
      </c>
      <c r="J18" s="158">
        <v>2345</v>
      </c>
      <c r="K18" s="158"/>
      <c r="L18" s="158">
        <v>1348</v>
      </c>
      <c r="M18" s="310"/>
      <c r="N18" s="92">
        <v>1142</v>
      </c>
      <c r="O18" s="92">
        <v>883</v>
      </c>
      <c r="P18" s="158">
        <v>1006</v>
      </c>
      <c r="Q18" s="158"/>
      <c r="R18" s="158">
        <v>1018</v>
      </c>
      <c r="S18" s="158"/>
      <c r="T18" s="92">
        <v>1566</v>
      </c>
    </row>
    <row r="19" spans="1:20" ht="17.25" customHeight="1">
      <c r="A19" s="343"/>
      <c r="B19" s="363" t="s">
        <v>85</v>
      </c>
      <c r="C19" s="364"/>
      <c r="D19" s="241" t="s">
        <v>196</v>
      </c>
      <c r="E19" s="310"/>
      <c r="F19" s="158" t="s">
        <v>196</v>
      </c>
      <c r="G19" s="158"/>
      <c r="H19" s="92" t="s">
        <v>196</v>
      </c>
      <c r="I19" s="92" t="s">
        <v>196</v>
      </c>
      <c r="J19" s="158">
        <v>82</v>
      </c>
      <c r="K19" s="158"/>
      <c r="L19" s="158">
        <v>168</v>
      </c>
      <c r="M19" s="310"/>
      <c r="N19" s="92">
        <v>197</v>
      </c>
      <c r="O19" s="92">
        <v>249</v>
      </c>
      <c r="P19" s="158">
        <v>295</v>
      </c>
      <c r="Q19" s="158"/>
      <c r="R19" s="158">
        <v>332</v>
      </c>
      <c r="S19" s="158"/>
      <c r="T19" s="92">
        <v>409</v>
      </c>
    </row>
    <row r="20" spans="1:20" ht="17.25" customHeight="1">
      <c r="A20" s="344" t="s">
        <v>88</v>
      </c>
      <c r="B20" s="342" t="s">
        <v>21</v>
      </c>
      <c r="C20" s="317"/>
      <c r="D20" s="163" t="s">
        <v>194</v>
      </c>
      <c r="E20" s="347"/>
      <c r="F20" s="160" t="s">
        <v>194</v>
      </c>
      <c r="G20" s="160"/>
      <c r="H20" s="52" t="s">
        <v>194</v>
      </c>
      <c r="I20" s="52" t="s">
        <v>194</v>
      </c>
      <c r="J20" s="160" t="s">
        <v>194</v>
      </c>
      <c r="K20" s="160"/>
      <c r="L20" s="160">
        <f>SUM(L21:L22)</f>
        <v>2006</v>
      </c>
      <c r="M20" s="347"/>
      <c r="N20" s="52">
        <f>SUM(N21:N22)</f>
        <v>2314</v>
      </c>
      <c r="O20" s="52">
        <v>2187</v>
      </c>
      <c r="P20" s="160">
        <f>SUM(P21:P22)</f>
        <v>2510</v>
      </c>
      <c r="Q20" s="160"/>
      <c r="R20" s="160">
        <v>2536</v>
      </c>
      <c r="S20" s="160"/>
      <c r="T20" s="52">
        <v>2068</v>
      </c>
    </row>
    <row r="21" spans="1:20" ht="17.25" customHeight="1">
      <c r="A21" s="345"/>
      <c r="B21" s="316" t="s">
        <v>30</v>
      </c>
      <c r="C21" s="317"/>
      <c r="D21" s="241" t="s">
        <v>195</v>
      </c>
      <c r="E21" s="347"/>
      <c r="F21" s="157" t="s">
        <v>195</v>
      </c>
      <c r="G21" s="157"/>
      <c r="H21" s="51" t="s">
        <v>195</v>
      </c>
      <c r="I21" s="51" t="s">
        <v>195</v>
      </c>
      <c r="J21" s="157" t="s">
        <v>195</v>
      </c>
      <c r="K21" s="157"/>
      <c r="L21" s="157">
        <v>1846</v>
      </c>
      <c r="M21" s="347"/>
      <c r="N21" s="51">
        <v>2074</v>
      </c>
      <c r="O21" s="51">
        <v>1904</v>
      </c>
      <c r="P21" s="157">
        <v>2200</v>
      </c>
      <c r="Q21" s="157"/>
      <c r="R21" s="157">
        <v>2190</v>
      </c>
      <c r="S21" s="157"/>
      <c r="T21" s="51">
        <v>1744</v>
      </c>
    </row>
    <row r="22" spans="1:20" ht="17.25" customHeight="1">
      <c r="A22" s="346"/>
      <c r="B22" s="363" t="s">
        <v>85</v>
      </c>
      <c r="C22" s="364"/>
      <c r="D22" s="238" t="s">
        <v>196</v>
      </c>
      <c r="E22" s="369"/>
      <c r="F22" s="239" t="s">
        <v>196</v>
      </c>
      <c r="G22" s="239"/>
      <c r="H22" s="98" t="s">
        <v>196</v>
      </c>
      <c r="I22" s="98" t="s">
        <v>196</v>
      </c>
      <c r="J22" s="239" t="s">
        <v>196</v>
      </c>
      <c r="K22" s="239"/>
      <c r="L22" s="239">
        <v>160</v>
      </c>
      <c r="M22" s="369"/>
      <c r="N22" s="98">
        <v>240</v>
      </c>
      <c r="O22" s="98">
        <v>283</v>
      </c>
      <c r="P22" s="239">
        <v>310</v>
      </c>
      <c r="Q22" s="239"/>
      <c r="R22" s="239">
        <v>346</v>
      </c>
      <c r="S22" s="239"/>
      <c r="T22" s="98">
        <v>324</v>
      </c>
    </row>
    <row r="23" spans="1:20" ht="13.5" customHeight="1">
      <c r="A23" s="35"/>
      <c r="B23" s="35"/>
      <c r="C23" s="61"/>
      <c r="D23" s="61"/>
      <c r="E23" s="61"/>
      <c r="F23" s="61"/>
      <c r="G23" s="61"/>
      <c r="H23" s="61"/>
      <c r="I23" s="61"/>
      <c r="J23" s="61"/>
      <c r="K23" s="61"/>
      <c r="L23" s="122"/>
      <c r="M23" s="59"/>
      <c r="N23" s="59"/>
      <c r="O23" s="59"/>
      <c r="P23" s="59"/>
      <c r="Q23" s="59"/>
      <c r="R23" s="59"/>
      <c r="S23" s="123"/>
      <c r="T23" s="123" t="s">
        <v>89</v>
      </c>
    </row>
    <row r="24" spans="1:18" ht="18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</row>
    <row r="25" spans="1:20" s="18" customFormat="1" ht="24">
      <c r="A25" s="198" t="s">
        <v>197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</row>
    <row r="26" spans="1:20" ht="13.5">
      <c r="A26" s="314" t="s">
        <v>84</v>
      </c>
      <c r="B26" s="314"/>
      <c r="C26" s="314"/>
      <c r="D26" s="61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</row>
    <row r="27" spans="1:20" ht="13.5" customHeight="1">
      <c r="A27" s="322" t="s">
        <v>146</v>
      </c>
      <c r="B27" s="329"/>
      <c r="C27" s="323"/>
      <c r="D27" s="260" t="s">
        <v>90</v>
      </c>
      <c r="E27" s="365"/>
      <c r="F27" s="260">
        <v>40</v>
      </c>
      <c r="G27" s="357"/>
      <c r="H27" s="260">
        <v>50</v>
      </c>
      <c r="I27" s="245">
        <v>60</v>
      </c>
      <c r="J27" s="260" t="s">
        <v>49</v>
      </c>
      <c r="K27" s="357"/>
      <c r="L27" s="260">
        <v>7</v>
      </c>
      <c r="M27" s="357"/>
      <c r="N27" s="245">
        <v>12</v>
      </c>
      <c r="O27" s="260">
        <v>15</v>
      </c>
      <c r="P27" s="260">
        <v>16</v>
      </c>
      <c r="Q27" s="308"/>
      <c r="R27" s="260">
        <v>17</v>
      </c>
      <c r="S27" s="308"/>
      <c r="T27" s="260">
        <v>18</v>
      </c>
    </row>
    <row r="28" spans="1:20" ht="13.5" customHeight="1">
      <c r="A28" s="324"/>
      <c r="B28" s="324"/>
      <c r="C28" s="325"/>
      <c r="D28" s="366"/>
      <c r="E28" s="367"/>
      <c r="F28" s="261"/>
      <c r="G28" s="188"/>
      <c r="H28" s="204"/>
      <c r="I28" s="246"/>
      <c r="J28" s="261"/>
      <c r="K28" s="188"/>
      <c r="L28" s="261"/>
      <c r="M28" s="188"/>
      <c r="N28" s="246"/>
      <c r="O28" s="261"/>
      <c r="P28" s="261"/>
      <c r="Q28" s="309"/>
      <c r="R28" s="261"/>
      <c r="S28" s="309"/>
      <c r="T28" s="261"/>
    </row>
    <row r="29" spans="1:20" ht="18.75" customHeight="1">
      <c r="A29" s="333" t="s">
        <v>91</v>
      </c>
      <c r="B29" s="316" t="s">
        <v>92</v>
      </c>
      <c r="C29" s="317"/>
      <c r="D29" s="243">
        <v>1938</v>
      </c>
      <c r="E29" s="368"/>
      <c r="F29" s="208">
        <v>3537</v>
      </c>
      <c r="G29" s="208"/>
      <c r="H29" s="91">
        <v>4159</v>
      </c>
      <c r="I29" s="92">
        <v>4961</v>
      </c>
      <c r="J29" s="208">
        <v>6567</v>
      </c>
      <c r="K29" s="208"/>
      <c r="L29" s="208">
        <v>6992</v>
      </c>
      <c r="M29" s="208"/>
      <c r="N29" s="91">
        <v>6904</v>
      </c>
      <c r="O29" s="91">
        <v>6809</v>
      </c>
      <c r="P29" s="307">
        <v>6834</v>
      </c>
      <c r="Q29" s="307"/>
      <c r="R29" s="307">
        <v>6803</v>
      </c>
      <c r="S29" s="307"/>
      <c r="T29" s="91">
        <v>6896</v>
      </c>
    </row>
    <row r="30" spans="1:20" ht="18.75" customHeight="1">
      <c r="A30" s="333"/>
      <c r="B30" s="316" t="s">
        <v>93</v>
      </c>
      <c r="C30" s="317"/>
      <c r="D30" s="241">
        <v>1893</v>
      </c>
      <c r="E30" s="336"/>
      <c r="F30" s="158">
        <v>3519</v>
      </c>
      <c r="G30" s="158"/>
      <c r="H30" s="92">
        <v>3951</v>
      </c>
      <c r="I30" s="92">
        <v>4745</v>
      </c>
      <c r="J30" s="158">
        <v>6281</v>
      </c>
      <c r="K30" s="158"/>
      <c r="L30" s="158">
        <v>7100</v>
      </c>
      <c r="M30" s="158"/>
      <c r="N30" s="92">
        <v>6941</v>
      </c>
      <c r="O30" s="92">
        <v>6883</v>
      </c>
      <c r="P30" s="306">
        <v>6881</v>
      </c>
      <c r="Q30" s="306"/>
      <c r="R30" s="306">
        <v>6883</v>
      </c>
      <c r="S30" s="306"/>
      <c r="T30" s="92">
        <v>6991</v>
      </c>
    </row>
    <row r="31" spans="1:20" ht="18.75" customHeight="1">
      <c r="A31" s="334" t="s">
        <v>122</v>
      </c>
      <c r="B31" s="316" t="s">
        <v>92</v>
      </c>
      <c r="C31" s="317"/>
      <c r="D31" s="241" t="s">
        <v>198</v>
      </c>
      <c r="E31" s="336"/>
      <c r="F31" s="158" t="s">
        <v>198</v>
      </c>
      <c r="G31" s="158"/>
      <c r="H31" s="92" t="s">
        <v>198</v>
      </c>
      <c r="I31" s="92">
        <v>2716</v>
      </c>
      <c r="J31" s="158">
        <v>4432</v>
      </c>
      <c r="K31" s="158"/>
      <c r="L31" s="158">
        <v>379</v>
      </c>
      <c r="M31" s="158"/>
      <c r="N31" s="92">
        <v>343</v>
      </c>
      <c r="O31" s="92">
        <v>425</v>
      </c>
      <c r="P31" s="158">
        <v>442</v>
      </c>
      <c r="Q31" s="158"/>
      <c r="R31" s="158">
        <v>440</v>
      </c>
      <c r="S31" s="158"/>
      <c r="T31" s="92">
        <v>453</v>
      </c>
    </row>
    <row r="32" spans="1:20" ht="18.75" customHeight="1">
      <c r="A32" s="335"/>
      <c r="B32" s="316" t="s">
        <v>93</v>
      </c>
      <c r="C32" s="317"/>
      <c r="D32" s="241" t="s">
        <v>199</v>
      </c>
      <c r="E32" s="336"/>
      <c r="F32" s="158" t="s">
        <v>199</v>
      </c>
      <c r="G32" s="158"/>
      <c r="H32" s="92" t="s">
        <v>199</v>
      </c>
      <c r="I32" s="92">
        <v>2945</v>
      </c>
      <c r="J32" s="158">
        <v>5104</v>
      </c>
      <c r="K32" s="158"/>
      <c r="L32" s="158">
        <v>451</v>
      </c>
      <c r="M32" s="158"/>
      <c r="N32" s="92">
        <v>409</v>
      </c>
      <c r="O32" s="92">
        <v>496</v>
      </c>
      <c r="P32" s="306">
        <v>510</v>
      </c>
      <c r="Q32" s="306"/>
      <c r="R32" s="306">
        <v>513</v>
      </c>
      <c r="S32" s="306"/>
      <c r="T32" s="92">
        <v>530</v>
      </c>
    </row>
    <row r="33" spans="1:20" ht="18.75" customHeight="1">
      <c r="A33" s="318" t="s">
        <v>94</v>
      </c>
      <c r="B33" s="316" t="s">
        <v>92</v>
      </c>
      <c r="C33" s="317"/>
      <c r="D33" s="241" t="s">
        <v>198</v>
      </c>
      <c r="E33" s="336"/>
      <c r="F33" s="158" t="s">
        <v>198</v>
      </c>
      <c r="G33" s="158"/>
      <c r="H33" s="92" t="s">
        <v>198</v>
      </c>
      <c r="I33" s="92" t="s">
        <v>198</v>
      </c>
      <c r="J33" s="158">
        <v>112</v>
      </c>
      <c r="K33" s="158"/>
      <c r="L33" s="158">
        <v>2169</v>
      </c>
      <c r="M33" s="158"/>
      <c r="N33" s="92">
        <v>2233</v>
      </c>
      <c r="O33" s="92">
        <v>2067</v>
      </c>
      <c r="P33" s="306">
        <v>2297</v>
      </c>
      <c r="Q33" s="306"/>
      <c r="R33" s="306">
        <v>2346</v>
      </c>
      <c r="S33" s="306"/>
      <c r="T33" s="92">
        <v>3419</v>
      </c>
    </row>
    <row r="34" spans="1:20" ht="18.75" customHeight="1">
      <c r="A34" s="319"/>
      <c r="B34" s="316" t="s">
        <v>93</v>
      </c>
      <c r="C34" s="317"/>
      <c r="D34" s="241" t="s">
        <v>199</v>
      </c>
      <c r="E34" s="336"/>
      <c r="F34" s="158" t="s">
        <v>199</v>
      </c>
      <c r="G34" s="158"/>
      <c r="H34" s="92" t="s">
        <v>199</v>
      </c>
      <c r="I34" s="92" t="s">
        <v>199</v>
      </c>
      <c r="J34" s="158">
        <v>93</v>
      </c>
      <c r="K34" s="158"/>
      <c r="L34" s="158">
        <v>2416</v>
      </c>
      <c r="M34" s="158"/>
      <c r="N34" s="92">
        <v>2329</v>
      </c>
      <c r="O34" s="92">
        <v>2314</v>
      </c>
      <c r="P34" s="306">
        <v>2538</v>
      </c>
      <c r="Q34" s="306"/>
      <c r="R34" s="306">
        <v>2606</v>
      </c>
      <c r="S34" s="306"/>
      <c r="T34" s="92">
        <v>3555</v>
      </c>
    </row>
    <row r="35" spans="1:20" ht="18.75" customHeight="1">
      <c r="A35" s="320" t="s">
        <v>121</v>
      </c>
      <c r="B35" s="316" t="s">
        <v>92</v>
      </c>
      <c r="C35" s="317"/>
      <c r="D35" s="241" t="s">
        <v>198</v>
      </c>
      <c r="E35" s="336"/>
      <c r="F35" s="158" t="s">
        <v>198</v>
      </c>
      <c r="G35" s="158"/>
      <c r="H35" s="92" t="s">
        <v>198</v>
      </c>
      <c r="I35" s="92" t="s">
        <v>198</v>
      </c>
      <c r="J35" s="158" t="s">
        <v>198</v>
      </c>
      <c r="K35" s="158"/>
      <c r="L35" s="158">
        <v>2851</v>
      </c>
      <c r="M35" s="158"/>
      <c r="N35" s="92">
        <v>3427</v>
      </c>
      <c r="O35" s="92">
        <v>3763</v>
      </c>
      <c r="P35" s="306">
        <v>4261</v>
      </c>
      <c r="Q35" s="306"/>
      <c r="R35" s="306">
        <v>4188</v>
      </c>
      <c r="S35" s="306"/>
      <c r="T35" s="92">
        <v>3452</v>
      </c>
    </row>
    <row r="36" spans="1:20" ht="18.75" customHeight="1">
      <c r="A36" s="321"/>
      <c r="B36" s="316" t="s">
        <v>93</v>
      </c>
      <c r="C36" s="317"/>
      <c r="D36" s="241" t="s">
        <v>199</v>
      </c>
      <c r="E36" s="336"/>
      <c r="F36" s="158" t="s">
        <v>199</v>
      </c>
      <c r="G36" s="158"/>
      <c r="H36" s="92" t="s">
        <v>199</v>
      </c>
      <c r="I36" s="92" t="s">
        <v>199</v>
      </c>
      <c r="J36" s="158" t="s">
        <v>199</v>
      </c>
      <c r="K36" s="158"/>
      <c r="L36" s="158">
        <v>2509</v>
      </c>
      <c r="M36" s="158"/>
      <c r="N36" s="92">
        <v>3118</v>
      </c>
      <c r="O36" s="92">
        <v>3359</v>
      </c>
      <c r="P36" s="306">
        <v>3905</v>
      </c>
      <c r="Q36" s="306"/>
      <c r="R36" s="306">
        <v>3804</v>
      </c>
      <c r="S36" s="306"/>
      <c r="T36" s="92">
        <v>3167</v>
      </c>
    </row>
    <row r="37" spans="1:20" ht="18.75" customHeight="1">
      <c r="A37" s="318" t="s">
        <v>200</v>
      </c>
      <c r="B37" s="316" t="s">
        <v>92</v>
      </c>
      <c r="C37" s="317"/>
      <c r="D37" s="241" t="s">
        <v>198</v>
      </c>
      <c r="E37" s="336"/>
      <c r="F37" s="158" t="s">
        <v>198</v>
      </c>
      <c r="G37" s="158"/>
      <c r="H37" s="92" t="s">
        <v>198</v>
      </c>
      <c r="I37" s="92" t="s">
        <v>198</v>
      </c>
      <c r="J37" s="158" t="s">
        <v>198</v>
      </c>
      <c r="K37" s="158"/>
      <c r="L37" s="158">
        <v>170</v>
      </c>
      <c r="M37" s="158"/>
      <c r="N37" s="92">
        <v>700</v>
      </c>
      <c r="O37" s="92">
        <v>866</v>
      </c>
      <c r="P37" s="306">
        <v>1032</v>
      </c>
      <c r="Q37" s="306"/>
      <c r="R37" s="306">
        <v>1086</v>
      </c>
      <c r="S37" s="306"/>
      <c r="T37" s="92">
        <v>1213</v>
      </c>
    </row>
    <row r="38" spans="1:20" ht="18.75" customHeight="1">
      <c r="A38" s="319"/>
      <c r="B38" s="316" t="s">
        <v>93</v>
      </c>
      <c r="C38" s="317"/>
      <c r="D38" s="238" t="s">
        <v>199</v>
      </c>
      <c r="E38" s="362"/>
      <c r="F38" s="239" t="s">
        <v>199</v>
      </c>
      <c r="G38" s="239"/>
      <c r="H38" s="98" t="s">
        <v>199</v>
      </c>
      <c r="I38" s="98" t="s">
        <v>199</v>
      </c>
      <c r="J38" s="239" t="s">
        <v>199</v>
      </c>
      <c r="K38" s="239"/>
      <c r="L38" s="239">
        <v>256</v>
      </c>
      <c r="M38" s="239"/>
      <c r="N38" s="98">
        <v>595</v>
      </c>
      <c r="O38" s="98">
        <v>765</v>
      </c>
      <c r="P38" s="361">
        <v>1086</v>
      </c>
      <c r="Q38" s="361"/>
      <c r="R38" s="361">
        <v>1138</v>
      </c>
      <c r="S38" s="361"/>
      <c r="T38" s="98">
        <v>1263</v>
      </c>
    </row>
    <row r="39" spans="1:20" ht="12.75" customHeight="1">
      <c r="A39" s="35" t="s">
        <v>170</v>
      </c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R39" s="59"/>
      <c r="S39" s="123"/>
      <c r="T39" s="123" t="s">
        <v>95</v>
      </c>
    </row>
    <row r="40" spans="1:18" ht="12.75" customHeight="1">
      <c r="A40" s="35" t="s">
        <v>169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122"/>
      <c r="R40" s="122"/>
    </row>
    <row r="41" spans="1:20" ht="21.75" customHeight="1">
      <c r="A41" s="35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122"/>
      <c r="S41" s="122"/>
      <c r="T41" s="122"/>
    </row>
    <row r="42" spans="1:20" s="18" customFormat="1" ht="24">
      <c r="A42" s="198" t="s">
        <v>201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</row>
    <row r="43" spans="1:20" ht="13.5">
      <c r="A43" s="61" t="s">
        <v>96</v>
      </c>
      <c r="B43" s="61"/>
      <c r="C43" s="61"/>
      <c r="D43" s="61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</row>
    <row r="44" spans="1:20" ht="12" customHeight="1">
      <c r="A44" s="348" t="s">
        <v>120</v>
      </c>
      <c r="B44" s="349"/>
      <c r="C44" s="245" t="s">
        <v>202</v>
      </c>
      <c r="D44" s="353"/>
      <c r="E44" s="245" t="s">
        <v>49</v>
      </c>
      <c r="F44" s="353"/>
      <c r="G44" s="245">
        <v>7</v>
      </c>
      <c r="H44" s="311"/>
      <c r="I44" s="245">
        <v>12</v>
      </c>
      <c r="J44" s="311"/>
      <c r="K44" s="260">
        <v>15</v>
      </c>
      <c r="L44" s="308"/>
      <c r="M44" s="245">
        <v>16</v>
      </c>
      <c r="N44" s="358"/>
      <c r="O44" s="245">
        <v>17</v>
      </c>
      <c r="P44" s="358"/>
      <c r="Q44" s="245">
        <v>18</v>
      </c>
      <c r="R44" s="358"/>
      <c r="S44" s="124"/>
      <c r="T44" s="125"/>
    </row>
    <row r="45" spans="1:20" ht="12" customHeight="1">
      <c r="A45" s="350"/>
      <c r="B45" s="351"/>
      <c r="C45" s="246"/>
      <c r="D45" s="354"/>
      <c r="E45" s="246"/>
      <c r="F45" s="354"/>
      <c r="G45" s="246"/>
      <c r="H45" s="312"/>
      <c r="I45" s="246"/>
      <c r="J45" s="312"/>
      <c r="K45" s="261"/>
      <c r="L45" s="309"/>
      <c r="M45" s="246"/>
      <c r="N45" s="354"/>
      <c r="O45" s="246"/>
      <c r="P45" s="354"/>
      <c r="Q45" s="246"/>
      <c r="R45" s="354"/>
      <c r="S45" s="246" t="s">
        <v>97</v>
      </c>
      <c r="T45" s="187"/>
    </row>
    <row r="46" spans="1:20" ht="22.5" customHeight="1">
      <c r="A46" s="352" t="s">
        <v>119</v>
      </c>
      <c r="B46" s="352"/>
      <c r="C46" s="355">
        <v>1402508</v>
      </c>
      <c r="D46" s="356"/>
      <c r="E46" s="359">
        <v>4535339</v>
      </c>
      <c r="F46" s="359"/>
      <c r="G46" s="359">
        <v>4986599</v>
      </c>
      <c r="H46" s="360"/>
      <c r="I46" s="359">
        <v>5373752</v>
      </c>
      <c r="J46" s="360"/>
      <c r="K46" s="359">
        <v>5486636</v>
      </c>
      <c r="L46" s="359"/>
      <c r="M46" s="359">
        <v>5890205</v>
      </c>
      <c r="N46" s="359"/>
      <c r="O46" s="359">
        <v>5782840</v>
      </c>
      <c r="P46" s="359"/>
      <c r="Q46" s="359">
        <v>5698370</v>
      </c>
      <c r="R46" s="359"/>
      <c r="S46" s="359">
        <v>15612</v>
      </c>
      <c r="T46" s="359"/>
    </row>
    <row r="47" spans="1:21" ht="14.25" customHeight="1">
      <c r="A47" s="105"/>
      <c r="B47" s="105"/>
      <c r="C47" s="105"/>
      <c r="D47" s="105"/>
      <c r="E47" s="105"/>
      <c r="F47" s="122"/>
      <c r="G47" s="122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59"/>
      <c r="S47" s="59"/>
      <c r="T47" s="123" t="s">
        <v>127</v>
      </c>
      <c r="U47" s="59"/>
    </row>
    <row r="48" spans="1:18" ht="12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</row>
    <row r="49" spans="1:20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</row>
    <row r="50" spans="1:20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</row>
    <row r="51" spans="1:20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</row>
    <row r="52" spans="1:20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</row>
  </sheetData>
  <sheetProtection/>
  <mergeCells count="255">
    <mergeCell ref="L12:M12"/>
    <mergeCell ref="A1:T1"/>
    <mergeCell ref="A11:A13"/>
    <mergeCell ref="A14:A16"/>
    <mergeCell ref="B11:C11"/>
    <mergeCell ref="B12:C12"/>
    <mergeCell ref="B13:C13"/>
    <mergeCell ref="B14:C14"/>
    <mergeCell ref="B15:C15"/>
    <mergeCell ref="B16:C16"/>
    <mergeCell ref="L11:M11"/>
    <mergeCell ref="L8:M8"/>
    <mergeCell ref="L9:M9"/>
    <mergeCell ref="L10:M10"/>
    <mergeCell ref="L17:M17"/>
    <mergeCell ref="J16:K16"/>
    <mergeCell ref="J17:K17"/>
    <mergeCell ref="J12:K12"/>
    <mergeCell ref="J13:K13"/>
    <mergeCell ref="L22:M22"/>
    <mergeCell ref="L18:M18"/>
    <mergeCell ref="L19:M19"/>
    <mergeCell ref="L20:M20"/>
    <mergeCell ref="L21:M21"/>
    <mergeCell ref="J20:K20"/>
    <mergeCell ref="J21:K21"/>
    <mergeCell ref="J22:K22"/>
    <mergeCell ref="J18:K18"/>
    <mergeCell ref="J19:K19"/>
    <mergeCell ref="L3:M4"/>
    <mergeCell ref="L5:M5"/>
    <mergeCell ref="L6:M6"/>
    <mergeCell ref="L7:M7"/>
    <mergeCell ref="J6:K6"/>
    <mergeCell ref="J11:K11"/>
    <mergeCell ref="J10:K10"/>
    <mergeCell ref="F10:G10"/>
    <mergeCell ref="F18:G18"/>
    <mergeCell ref="F21:G21"/>
    <mergeCell ref="F22:G22"/>
    <mergeCell ref="J3:K4"/>
    <mergeCell ref="J5:K5"/>
    <mergeCell ref="J7:K7"/>
    <mergeCell ref="J8:K8"/>
    <mergeCell ref="J9:K9"/>
    <mergeCell ref="F3:G4"/>
    <mergeCell ref="F5:G5"/>
    <mergeCell ref="F6:G6"/>
    <mergeCell ref="F7:G7"/>
    <mergeCell ref="F8:G8"/>
    <mergeCell ref="F9:G9"/>
    <mergeCell ref="D10:E10"/>
    <mergeCell ref="D17:E17"/>
    <mergeCell ref="D15:E15"/>
    <mergeCell ref="D16:E16"/>
    <mergeCell ref="D21:E21"/>
    <mergeCell ref="D22:E22"/>
    <mergeCell ref="D11:E11"/>
    <mergeCell ref="B21:C21"/>
    <mergeCell ref="B22:C22"/>
    <mergeCell ref="D27:E28"/>
    <mergeCell ref="D29:E29"/>
    <mergeCell ref="D7:E7"/>
    <mergeCell ref="J27:K28"/>
    <mergeCell ref="J29:K29"/>
    <mergeCell ref="I27:I28"/>
    <mergeCell ref="F11:G11"/>
    <mergeCell ref="F12:G12"/>
    <mergeCell ref="J32:K32"/>
    <mergeCell ref="J33:K33"/>
    <mergeCell ref="J34:K34"/>
    <mergeCell ref="J35:K35"/>
    <mergeCell ref="J30:K30"/>
    <mergeCell ref="B10:C10"/>
    <mergeCell ref="B17:C17"/>
    <mergeCell ref="B18:C18"/>
    <mergeCell ref="B19:C19"/>
    <mergeCell ref="B20:C20"/>
    <mergeCell ref="Q44:R45"/>
    <mergeCell ref="E46:F46"/>
    <mergeCell ref="E44:F45"/>
    <mergeCell ref="J36:K36"/>
    <mergeCell ref="J38:K38"/>
    <mergeCell ref="J37:K37"/>
    <mergeCell ref="S45:T45"/>
    <mergeCell ref="S46:T46"/>
    <mergeCell ref="M46:N46"/>
    <mergeCell ref="D36:E36"/>
    <mergeCell ref="Q46:R46"/>
    <mergeCell ref="O44:P45"/>
    <mergeCell ref="D38:E38"/>
    <mergeCell ref="I46:J46"/>
    <mergeCell ref="K44:L45"/>
    <mergeCell ref="K46:L46"/>
    <mergeCell ref="G46:H46"/>
    <mergeCell ref="R38:S38"/>
    <mergeCell ref="P38:Q38"/>
    <mergeCell ref="P35:Q35"/>
    <mergeCell ref="D31:E31"/>
    <mergeCell ref="D32:E32"/>
    <mergeCell ref="D33:E33"/>
    <mergeCell ref="J31:K31"/>
    <mergeCell ref="O46:P46"/>
    <mergeCell ref="A42:T42"/>
    <mergeCell ref="D37:E37"/>
    <mergeCell ref="D35:E35"/>
    <mergeCell ref="L27:M28"/>
    <mergeCell ref="L29:M29"/>
    <mergeCell ref="L30:M30"/>
    <mergeCell ref="L31:M31"/>
    <mergeCell ref="L32:M32"/>
    <mergeCell ref="L33:M33"/>
    <mergeCell ref="L34:M34"/>
    <mergeCell ref="F32:G32"/>
    <mergeCell ref="F33:G33"/>
    <mergeCell ref="F34:G34"/>
    <mergeCell ref="F38:G38"/>
    <mergeCell ref="I44:J45"/>
    <mergeCell ref="M44:N45"/>
    <mergeCell ref="G44:H45"/>
    <mergeCell ref="L35:M35"/>
    <mergeCell ref="L36:M36"/>
    <mergeCell ref="L37:M37"/>
    <mergeCell ref="L38:M38"/>
    <mergeCell ref="D34:E34"/>
    <mergeCell ref="A44:B45"/>
    <mergeCell ref="A46:B46"/>
    <mergeCell ref="C44:D45"/>
    <mergeCell ref="C46:D46"/>
    <mergeCell ref="H3:H4"/>
    <mergeCell ref="F35:G35"/>
    <mergeCell ref="F36:G36"/>
    <mergeCell ref="F37:G37"/>
    <mergeCell ref="F27:G28"/>
    <mergeCell ref="F29:G29"/>
    <mergeCell ref="F30:G30"/>
    <mergeCell ref="F31:G31"/>
    <mergeCell ref="H27:H28"/>
    <mergeCell ref="F17:G17"/>
    <mergeCell ref="A17:A19"/>
    <mergeCell ref="A20:A22"/>
    <mergeCell ref="D20:E20"/>
    <mergeCell ref="F19:G19"/>
    <mergeCell ref="F20:G20"/>
    <mergeCell ref="D30:E30"/>
    <mergeCell ref="A25:T25"/>
    <mergeCell ref="B5:C5"/>
    <mergeCell ref="B6:C6"/>
    <mergeCell ref="B7:C7"/>
    <mergeCell ref="B8:C8"/>
    <mergeCell ref="B9:C9"/>
    <mergeCell ref="D18:E18"/>
    <mergeCell ref="D19:E19"/>
    <mergeCell ref="D5:E5"/>
    <mergeCell ref="A37:A38"/>
    <mergeCell ref="A29:A30"/>
    <mergeCell ref="A31:A32"/>
    <mergeCell ref="B34:C34"/>
    <mergeCell ref="B35:C35"/>
    <mergeCell ref="B36:C36"/>
    <mergeCell ref="B37:C37"/>
    <mergeCell ref="B38:C38"/>
    <mergeCell ref="B29:C29"/>
    <mergeCell ref="B30:C30"/>
    <mergeCell ref="A33:A34"/>
    <mergeCell ref="A35:A36"/>
    <mergeCell ref="A3:C4"/>
    <mergeCell ref="A8:A10"/>
    <mergeCell ref="B32:C32"/>
    <mergeCell ref="B33:C33"/>
    <mergeCell ref="B31:C31"/>
    <mergeCell ref="A27:C28"/>
    <mergeCell ref="A5:A7"/>
    <mergeCell ref="A26:C26"/>
    <mergeCell ref="T3:T4"/>
    <mergeCell ref="O3:O4"/>
    <mergeCell ref="N27:N28"/>
    <mergeCell ref="P3:Q4"/>
    <mergeCell ref="P5:Q5"/>
    <mergeCell ref="P6:Q6"/>
    <mergeCell ref="P22:Q22"/>
    <mergeCell ref="R5:S5"/>
    <mergeCell ref="P7:Q7"/>
    <mergeCell ref="P10:Q10"/>
    <mergeCell ref="P9:Q9"/>
    <mergeCell ref="P12:Q12"/>
    <mergeCell ref="P13:Q13"/>
    <mergeCell ref="P14:Q14"/>
    <mergeCell ref="P15:Q15"/>
    <mergeCell ref="T27:T28"/>
    <mergeCell ref="R21:S21"/>
    <mergeCell ref="P21:Q21"/>
    <mergeCell ref="R10:S10"/>
    <mergeCell ref="R17:S17"/>
    <mergeCell ref="P11:Q11"/>
    <mergeCell ref="R11:S11"/>
    <mergeCell ref="R12:S12"/>
    <mergeCell ref="P17:Q17"/>
    <mergeCell ref="P18:Q18"/>
    <mergeCell ref="R29:S29"/>
    <mergeCell ref="R31:S31"/>
    <mergeCell ref="R32:S32"/>
    <mergeCell ref="O27:O28"/>
    <mergeCell ref="R27:S28"/>
    <mergeCell ref="P37:Q37"/>
    <mergeCell ref="P36:Q36"/>
    <mergeCell ref="P32:Q32"/>
    <mergeCell ref="P33:Q33"/>
    <mergeCell ref="P34:Q34"/>
    <mergeCell ref="R34:S34"/>
    <mergeCell ref="R35:S35"/>
    <mergeCell ref="R36:S36"/>
    <mergeCell ref="R37:S37"/>
    <mergeCell ref="D12:E12"/>
    <mergeCell ref="D13:E13"/>
    <mergeCell ref="D14:E14"/>
    <mergeCell ref="F16:G16"/>
    <mergeCell ref="R22:S22"/>
    <mergeCell ref="P16:Q16"/>
    <mergeCell ref="R3:S4"/>
    <mergeCell ref="R6:S6"/>
    <mergeCell ref="R7:S7"/>
    <mergeCell ref="R9:S9"/>
    <mergeCell ref="R8:S8"/>
    <mergeCell ref="N3:N4"/>
    <mergeCell ref="P8:Q8"/>
    <mergeCell ref="D3:E4"/>
    <mergeCell ref="J14:K14"/>
    <mergeCell ref="J15:K15"/>
    <mergeCell ref="F13:G13"/>
    <mergeCell ref="F14:G14"/>
    <mergeCell ref="F15:G15"/>
    <mergeCell ref="D6:E6"/>
    <mergeCell ref="I3:I4"/>
    <mergeCell ref="D8:E8"/>
    <mergeCell ref="D9:E9"/>
    <mergeCell ref="R18:S18"/>
    <mergeCell ref="R19:S19"/>
    <mergeCell ref="R20:S20"/>
    <mergeCell ref="L13:M13"/>
    <mergeCell ref="L14:M14"/>
    <mergeCell ref="L15:M15"/>
    <mergeCell ref="L16:M16"/>
    <mergeCell ref="P20:Q20"/>
    <mergeCell ref="P19:Q19"/>
    <mergeCell ref="R33:S33"/>
    <mergeCell ref="P29:Q29"/>
    <mergeCell ref="P30:Q30"/>
    <mergeCell ref="P31:Q31"/>
    <mergeCell ref="R30:S30"/>
    <mergeCell ref="R13:S13"/>
    <mergeCell ref="R14:S14"/>
    <mergeCell ref="R15:S15"/>
    <mergeCell ref="R16:S16"/>
    <mergeCell ref="P27:Q2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8" customWidth="1"/>
    <col min="2" max="2" width="7.625" style="38" customWidth="1"/>
    <col min="3" max="10" width="9.125" style="38" customWidth="1"/>
    <col min="11" max="11" width="8.75390625" style="38" customWidth="1"/>
    <col min="12" max="16384" width="9.00390625" style="38" customWidth="1"/>
  </cols>
  <sheetData>
    <row r="1" spans="1:11" ht="24">
      <c r="A1" s="37"/>
      <c r="B1" s="37"/>
      <c r="C1" s="37"/>
      <c r="D1" s="37"/>
      <c r="E1" s="37"/>
      <c r="F1" s="37"/>
      <c r="G1" s="37"/>
      <c r="H1" s="37"/>
      <c r="I1" s="37"/>
      <c r="J1" s="37"/>
      <c r="K1" s="37" t="s">
        <v>203</v>
      </c>
    </row>
    <row r="2" ht="9" customHeight="1"/>
    <row r="3" spans="1:11" ht="16.5" customHeight="1">
      <c r="A3" s="126" t="s">
        <v>84</v>
      </c>
      <c r="B3" s="126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21.75" customHeight="1">
      <c r="A4" s="375" t="s">
        <v>47</v>
      </c>
      <c r="B4" s="376"/>
      <c r="C4" s="381" t="s">
        <v>202</v>
      </c>
      <c r="D4" s="381" t="s">
        <v>49</v>
      </c>
      <c r="E4" s="373">
        <v>7</v>
      </c>
      <c r="F4" s="373">
        <v>12</v>
      </c>
      <c r="G4" s="373">
        <v>15</v>
      </c>
      <c r="H4" s="384">
        <v>16</v>
      </c>
      <c r="I4" s="384">
        <v>17</v>
      </c>
      <c r="J4" s="384">
        <v>18</v>
      </c>
      <c r="K4" s="128"/>
    </row>
    <row r="5" spans="1:11" ht="21.75" customHeight="1">
      <c r="A5" s="377"/>
      <c r="B5" s="378"/>
      <c r="C5" s="382"/>
      <c r="D5" s="382"/>
      <c r="E5" s="374"/>
      <c r="F5" s="374"/>
      <c r="G5" s="374"/>
      <c r="H5" s="385"/>
      <c r="I5" s="385"/>
      <c r="J5" s="385"/>
      <c r="K5" s="129" t="s">
        <v>99</v>
      </c>
    </row>
    <row r="6" spans="1:11" ht="21.75" customHeight="1">
      <c r="A6" s="379" t="s">
        <v>100</v>
      </c>
      <c r="B6" s="380"/>
      <c r="C6" s="40">
        <f>C7+C11</f>
        <v>6391</v>
      </c>
      <c r="D6" s="40">
        <f>D7+D11</f>
        <v>20630</v>
      </c>
      <c r="E6" s="40">
        <f>E7+E11</f>
        <v>24721</v>
      </c>
      <c r="F6" s="40">
        <v>27715</v>
      </c>
      <c r="G6" s="40">
        <v>26889</v>
      </c>
      <c r="H6" s="40">
        <v>31773</v>
      </c>
      <c r="I6" s="80">
        <v>31445</v>
      </c>
      <c r="J6" s="40">
        <v>35336</v>
      </c>
      <c r="K6" s="40">
        <v>96810</v>
      </c>
    </row>
    <row r="7" spans="1:13" ht="21.75" customHeight="1">
      <c r="A7" s="372" t="s">
        <v>9</v>
      </c>
      <c r="B7" s="41" t="s">
        <v>38</v>
      </c>
      <c r="C7" s="73">
        <f>SUM(C8:C10)</f>
        <v>5958</v>
      </c>
      <c r="D7" s="73">
        <f>SUM(D8:D10)</f>
        <v>19736</v>
      </c>
      <c r="E7" s="73">
        <f>SUM(E8:E10)</f>
        <v>23886</v>
      </c>
      <c r="F7" s="73">
        <v>26916</v>
      </c>
      <c r="G7" s="73">
        <v>25790</v>
      </c>
      <c r="H7" s="73">
        <v>30632</v>
      </c>
      <c r="I7" s="130">
        <v>30337</v>
      </c>
      <c r="J7" s="73">
        <v>34186</v>
      </c>
      <c r="K7" s="73">
        <v>93658</v>
      </c>
      <c r="M7" s="56"/>
    </row>
    <row r="8" spans="1:13" ht="21.75" customHeight="1">
      <c r="A8" s="372"/>
      <c r="B8" s="41" t="s">
        <v>11</v>
      </c>
      <c r="C8" s="73">
        <v>3921</v>
      </c>
      <c r="D8" s="73">
        <v>12961</v>
      </c>
      <c r="E8" s="73">
        <v>17392</v>
      </c>
      <c r="F8" s="73">
        <v>18391</v>
      </c>
      <c r="G8" s="73">
        <v>15535</v>
      </c>
      <c r="H8" s="73">
        <v>19351</v>
      </c>
      <c r="I8" s="130">
        <v>19045</v>
      </c>
      <c r="J8" s="130">
        <v>19308</v>
      </c>
      <c r="K8" s="73">
        <v>52899</v>
      </c>
      <c r="M8" s="56"/>
    </row>
    <row r="9" spans="1:11" ht="21.75" customHeight="1">
      <c r="A9" s="372"/>
      <c r="B9" s="41" t="s">
        <v>12</v>
      </c>
      <c r="C9" s="73">
        <v>1357</v>
      </c>
      <c r="D9" s="73">
        <v>4541</v>
      </c>
      <c r="E9" s="73">
        <v>4604</v>
      </c>
      <c r="F9" s="73">
        <v>5982</v>
      </c>
      <c r="G9" s="73">
        <v>7184</v>
      </c>
      <c r="H9" s="73">
        <v>7934</v>
      </c>
      <c r="I9" s="130">
        <v>8066</v>
      </c>
      <c r="J9" s="131">
        <v>8502</v>
      </c>
      <c r="K9" s="73">
        <v>23291</v>
      </c>
    </row>
    <row r="10" spans="1:13" ht="21.75" customHeight="1">
      <c r="A10" s="372"/>
      <c r="B10" s="41" t="s">
        <v>101</v>
      </c>
      <c r="C10" s="73">
        <v>680</v>
      </c>
      <c r="D10" s="73">
        <v>2234</v>
      </c>
      <c r="E10" s="73">
        <v>1890</v>
      </c>
      <c r="F10" s="73">
        <v>2543</v>
      </c>
      <c r="G10" s="73">
        <v>3071</v>
      </c>
      <c r="H10" s="73">
        <v>3347</v>
      </c>
      <c r="I10" s="130">
        <v>3226</v>
      </c>
      <c r="J10" s="130">
        <v>6376</v>
      </c>
      <c r="K10" s="73">
        <v>17468</v>
      </c>
      <c r="M10" s="56"/>
    </row>
    <row r="11" spans="1:11" ht="21.75" customHeight="1">
      <c r="A11" s="386" t="s">
        <v>102</v>
      </c>
      <c r="B11" s="387"/>
      <c r="C11" s="132">
        <v>433</v>
      </c>
      <c r="D11" s="74">
        <v>894</v>
      </c>
      <c r="E11" s="74">
        <v>835</v>
      </c>
      <c r="F11" s="74">
        <v>799</v>
      </c>
      <c r="G11" s="74">
        <v>1099</v>
      </c>
      <c r="H11" s="74">
        <v>1141</v>
      </c>
      <c r="I11" s="133">
        <v>1108</v>
      </c>
      <c r="J11" s="133">
        <v>1150</v>
      </c>
      <c r="K11" s="74">
        <v>3152</v>
      </c>
    </row>
    <row r="12" spans="1:11" ht="19.5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</row>
    <row r="13" spans="1:11" ht="24.75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1:11" ht="24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 t="s">
        <v>204</v>
      </c>
    </row>
    <row r="15" spans="1:11" ht="9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6.5" customHeight="1">
      <c r="A16" s="126" t="s">
        <v>103</v>
      </c>
      <c r="B16" s="126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1" ht="21.75" customHeight="1">
      <c r="A17" s="375" t="s">
        <v>47</v>
      </c>
      <c r="B17" s="376"/>
      <c r="C17" s="381" t="s">
        <v>202</v>
      </c>
      <c r="D17" s="381" t="s">
        <v>49</v>
      </c>
      <c r="E17" s="373">
        <v>7</v>
      </c>
      <c r="F17" s="373">
        <v>12</v>
      </c>
      <c r="G17" s="373">
        <v>15</v>
      </c>
      <c r="H17" s="383">
        <v>16</v>
      </c>
      <c r="I17" s="383">
        <v>17</v>
      </c>
      <c r="J17" s="383">
        <v>18</v>
      </c>
      <c r="K17" s="128"/>
    </row>
    <row r="18" spans="1:11" ht="21.75" customHeight="1">
      <c r="A18" s="377"/>
      <c r="B18" s="378"/>
      <c r="C18" s="382"/>
      <c r="D18" s="382"/>
      <c r="E18" s="374"/>
      <c r="F18" s="374"/>
      <c r="G18" s="374"/>
      <c r="H18" s="382"/>
      <c r="I18" s="382"/>
      <c r="J18" s="382"/>
      <c r="K18" s="129" t="s">
        <v>104</v>
      </c>
    </row>
    <row r="19" spans="1:11" ht="21.75" customHeight="1">
      <c r="A19" s="379" t="s">
        <v>100</v>
      </c>
      <c r="B19" s="380"/>
      <c r="C19" s="40">
        <f>C20+C24</f>
        <v>52613</v>
      </c>
      <c r="D19" s="40">
        <f>D20+D24</f>
        <v>118408</v>
      </c>
      <c r="E19" s="40">
        <f>E20+E24</f>
        <v>124189</v>
      </c>
      <c r="F19" s="40">
        <v>133046</v>
      </c>
      <c r="G19" s="40">
        <v>171127</v>
      </c>
      <c r="H19" s="40">
        <v>186633</v>
      </c>
      <c r="I19" s="80">
        <v>187888</v>
      </c>
      <c r="J19" s="40">
        <f>J20+J24</f>
        <v>190636</v>
      </c>
      <c r="K19" s="40">
        <v>522</v>
      </c>
    </row>
    <row r="20" spans="1:11" ht="21.75" customHeight="1">
      <c r="A20" s="372" t="s">
        <v>9</v>
      </c>
      <c r="B20" s="39" t="s">
        <v>38</v>
      </c>
      <c r="C20" s="40">
        <f>SUM(C21:C23)</f>
        <v>47924</v>
      </c>
      <c r="D20" s="40">
        <f>SUM(D21:D23)</f>
        <v>113191</v>
      </c>
      <c r="E20" s="40">
        <f>SUM(E21:E23)</f>
        <v>118995</v>
      </c>
      <c r="F20" s="40">
        <v>127980</v>
      </c>
      <c r="G20" s="40">
        <v>159396</v>
      </c>
      <c r="H20" s="40">
        <v>174386</v>
      </c>
      <c r="I20" s="79">
        <v>175296</v>
      </c>
      <c r="J20" s="40">
        <f>SUM(J21:J23)</f>
        <v>177474</v>
      </c>
      <c r="K20" s="40">
        <v>486</v>
      </c>
    </row>
    <row r="21" spans="1:11" ht="21.75" customHeight="1">
      <c r="A21" s="372"/>
      <c r="B21" s="41" t="s">
        <v>105</v>
      </c>
      <c r="C21" s="73">
        <v>37923</v>
      </c>
      <c r="D21" s="73">
        <v>93342</v>
      </c>
      <c r="E21" s="73">
        <v>99605</v>
      </c>
      <c r="F21" s="73">
        <v>106638</v>
      </c>
      <c r="G21" s="73">
        <v>130698</v>
      </c>
      <c r="H21" s="73">
        <v>145336</v>
      </c>
      <c r="I21" s="130">
        <v>145928</v>
      </c>
      <c r="J21" s="130">
        <v>147781</v>
      </c>
      <c r="K21" s="73">
        <v>405</v>
      </c>
    </row>
    <row r="22" spans="1:11" ht="21.75" customHeight="1">
      <c r="A22" s="372"/>
      <c r="B22" s="41" t="s">
        <v>18</v>
      </c>
      <c r="C22" s="73">
        <v>9029</v>
      </c>
      <c r="D22" s="73">
        <v>17327</v>
      </c>
      <c r="E22" s="73">
        <v>17280</v>
      </c>
      <c r="F22" s="73">
        <v>19926</v>
      </c>
      <c r="G22" s="73">
        <v>26551</v>
      </c>
      <c r="H22" s="73">
        <v>26656</v>
      </c>
      <c r="I22" s="130">
        <v>26703</v>
      </c>
      <c r="J22" s="130">
        <v>27327</v>
      </c>
      <c r="K22" s="73">
        <v>75</v>
      </c>
    </row>
    <row r="23" spans="1:11" ht="21.75" customHeight="1">
      <c r="A23" s="372"/>
      <c r="B23" s="41" t="s">
        <v>98</v>
      </c>
      <c r="C23" s="73">
        <v>972</v>
      </c>
      <c r="D23" s="73">
        <v>2522</v>
      </c>
      <c r="E23" s="73">
        <v>2110</v>
      </c>
      <c r="F23" s="73">
        <v>1416</v>
      </c>
      <c r="G23" s="73">
        <v>2147</v>
      </c>
      <c r="H23" s="73">
        <v>2394</v>
      </c>
      <c r="I23" s="130">
        <v>2665</v>
      </c>
      <c r="J23" s="130">
        <v>2366</v>
      </c>
      <c r="K23" s="73">
        <v>6</v>
      </c>
    </row>
    <row r="24" spans="1:11" ht="21.75" customHeight="1">
      <c r="A24" s="372" t="s">
        <v>106</v>
      </c>
      <c r="B24" s="39" t="s">
        <v>38</v>
      </c>
      <c r="C24" s="40">
        <f>SUM(C25:C26)</f>
        <v>4689</v>
      </c>
      <c r="D24" s="40">
        <f>SUM(D25:D26)</f>
        <v>5217</v>
      </c>
      <c r="E24" s="40">
        <f>SUM(E25:E26)</f>
        <v>5194</v>
      </c>
      <c r="F24" s="40">
        <v>5066</v>
      </c>
      <c r="G24" s="40">
        <v>11731</v>
      </c>
      <c r="H24" s="40">
        <v>12247</v>
      </c>
      <c r="I24" s="79">
        <v>12592</v>
      </c>
      <c r="J24" s="40">
        <f>SUM(J25:J26)</f>
        <v>13162</v>
      </c>
      <c r="K24" s="40">
        <v>36</v>
      </c>
    </row>
    <row r="25" spans="1:11" ht="21.75" customHeight="1">
      <c r="A25" s="372"/>
      <c r="B25" s="41" t="s">
        <v>105</v>
      </c>
      <c r="C25" s="73">
        <v>3998</v>
      </c>
      <c r="D25" s="73">
        <v>4604</v>
      </c>
      <c r="E25" s="73">
        <v>4873</v>
      </c>
      <c r="F25" s="73">
        <v>4771</v>
      </c>
      <c r="G25" s="73">
        <v>11439</v>
      </c>
      <c r="H25" s="73">
        <v>11887</v>
      </c>
      <c r="I25" s="130">
        <v>12125</v>
      </c>
      <c r="J25" s="130">
        <v>12659</v>
      </c>
      <c r="K25" s="73">
        <v>35</v>
      </c>
    </row>
    <row r="26" spans="1:11" ht="21.75" customHeight="1">
      <c r="A26" s="372"/>
      <c r="B26" s="41" t="s">
        <v>98</v>
      </c>
      <c r="C26" s="132">
        <v>691</v>
      </c>
      <c r="D26" s="74">
        <v>613</v>
      </c>
      <c r="E26" s="74">
        <v>321</v>
      </c>
      <c r="F26" s="74">
        <v>295</v>
      </c>
      <c r="G26" s="74">
        <v>292</v>
      </c>
      <c r="H26" s="74">
        <v>360</v>
      </c>
      <c r="I26" s="133">
        <v>467</v>
      </c>
      <c r="J26" s="133">
        <v>503</v>
      </c>
      <c r="K26" s="74">
        <v>1</v>
      </c>
    </row>
    <row r="27" spans="1:11" ht="19.5" customHeight="1">
      <c r="A27" s="127" t="s">
        <v>205</v>
      </c>
      <c r="B27" s="127"/>
      <c r="D27" s="127"/>
      <c r="E27" s="127"/>
      <c r="F27" s="127"/>
      <c r="G27" s="127"/>
      <c r="H27" s="127"/>
      <c r="I27" s="127"/>
      <c r="J27" s="134"/>
      <c r="K27" s="135"/>
    </row>
    <row r="28" spans="1:11" ht="24.75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</row>
    <row r="29" spans="1:11" ht="24">
      <c r="A29" s="37"/>
      <c r="B29" s="42"/>
      <c r="C29" s="42"/>
      <c r="D29" s="42"/>
      <c r="E29" s="42"/>
      <c r="F29" s="42"/>
      <c r="G29" s="42"/>
      <c r="H29" s="42"/>
      <c r="I29" s="37"/>
      <c r="J29" s="42"/>
      <c r="K29" s="37" t="s">
        <v>206</v>
      </c>
    </row>
    <row r="30" spans="1:11" ht="9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6.5" customHeight="1">
      <c r="A31" s="126" t="s">
        <v>107</v>
      </c>
      <c r="B31" s="126"/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11" ht="21.75" customHeight="1">
      <c r="A32" s="375" t="s">
        <v>47</v>
      </c>
      <c r="B32" s="376"/>
      <c r="C32" s="381" t="s">
        <v>202</v>
      </c>
      <c r="D32" s="381" t="s">
        <v>49</v>
      </c>
      <c r="E32" s="373">
        <v>7</v>
      </c>
      <c r="F32" s="373">
        <v>12</v>
      </c>
      <c r="G32" s="373">
        <v>15</v>
      </c>
      <c r="H32" s="383">
        <v>16</v>
      </c>
      <c r="I32" s="383">
        <v>17</v>
      </c>
      <c r="J32" s="383">
        <v>18</v>
      </c>
      <c r="K32" s="128"/>
    </row>
    <row r="33" spans="1:11" ht="21.75" customHeight="1">
      <c r="A33" s="377"/>
      <c r="B33" s="378"/>
      <c r="C33" s="382"/>
      <c r="D33" s="382"/>
      <c r="E33" s="374"/>
      <c r="F33" s="374"/>
      <c r="G33" s="374"/>
      <c r="H33" s="382"/>
      <c r="I33" s="382"/>
      <c r="J33" s="382"/>
      <c r="K33" s="129" t="s">
        <v>108</v>
      </c>
    </row>
    <row r="34" spans="1:11" ht="21.75" customHeight="1">
      <c r="A34" s="389" t="s">
        <v>100</v>
      </c>
      <c r="B34" s="379"/>
      <c r="C34" s="40">
        <f>SUM(C35:C36)</f>
        <v>328</v>
      </c>
      <c r="D34" s="40">
        <f>SUM(D35:D36)</f>
        <v>1372</v>
      </c>
      <c r="E34" s="40">
        <f>SUM(E35:E36)</f>
        <v>1593</v>
      </c>
      <c r="F34" s="40">
        <v>1843</v>
      </c>
      <c r="G34" s="40">
        <v>2150</v>
      </c>
      <c r="H34" s="40">
        <v>2297</v>
      </c>
      <c r="I34" s="40">
        <v>2236</v>
      </c>
      <c r="J34" s="40">
        <v>2220</v>
      </c>
      <c r="K34" s="40">
        <v>6082</v>
      </c>
    </row>
    <row r="35" spans="1:11" ht="21.75" customHeight="1">
      <c r="A35" s="388" t="s">
        <v>109</v>
      </c>
      <c r="B35" s="386"/>
      <c r="C35" s="73">
        <v>165</v>
      </c>
      <c r="D35" s="73">
        <v>647</v>
      </c>
      <c r="E35" s="73">
        <v>635</v>
      </c>
      <c r="F35" s="73">
        <v>835</v>
      </c>
      <c r="G35" s="73">
        <v>1004</v>
      </c>
      <c r="H35" s="73">
        <v>1105</v>
      </c>
      <c r="I35" s="73">
        <v>1065</v>
      </c>
      <c r="J35" s="73">
        <v>1078</v>
      </c>
      <c r="K35" s="73">
        <v>2953</v>
      </c>
    </row>
    <row r="36" spans="1:11" ht="21.75" customHeight="1">
      <c r="A36" s="388" t="s">
        <v>110</v>
      </c>
      <c r="B36" s="386"/>
      <c r="C36" s="132">
        <v>163</v>
      </c>
      <c r="D36" s="74">
        <v>725</v>
      </c>
      <c r="E36" s="74">
        <v>958</v>
      </c>
      <c r="F36" s="74">
        <v>1008</v>
      </c>
      <c r="G36" s="74">
        <v>1146</v>
      </c>
      <c r="H36" s="74">
        <v>1192</v>
      </c>
      <c r="I36" s="74">
        <v>1171</v>
      </c>
      <c r="J36" s="74">
        <v>1142</v>
      </c>
      <c r="K36" s="74">
        <v>3129</v>
      </c>
    </row>
    <row r="37" spans="1:11" ht="21.75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  <row r="38" ht="18" customHeight="1"/>
    <row r="39" ht="24.75" customHeight="1"/>
  </sheetData>
  <sheetProtection/>
  <mergeCells count="36">
    <mergeCell ref="I4:I5"/>
    <mergeCell ref="I17:I18"/>
    <mergeCell ref="I32:I33"/>
    <mergeCell ref="J32:J33"/>
    <mergeCell ref="J17:J18"/>
    <mergeCell ref="J4:J5"/>
    <mergeCell ref="D32:D33"/>
    <mergeCell ref="E32:E33"/>
    <mergeCell ref="F32:F33"/>
    <mergeCell ref="A36:B36"/>
    <mergeCell ref="A19:B19"/>
    <mergeCell ref="A35:B35"/>
    <mergeCell ref="A32:B33"/>
    <mergeCell ref="C32:C33"/>
    <mergeCell ref="A20:A23"/>
    <mergeCell ref="A34:B34"/>
    <mergeCell ref="H17:H18"/>
    <mergeCell ref="F17:F18"/>
    <mergeCell ref="H32:H33"/>
    <mergeCell ref="H4:H5"/>
    <mergeCell ref="E4:E5"/>
    <mergeCell ref="A11:B11"/>
    <mergeCell ref="C17:C18"/>
    <mergeCell ref="A24:A26"/>
    <mergeCell ref="A17:B18"/>
    <mergeCell ref="G32:G33"/>
    <mergeCell ref="A7:A10"/>
    <mergeCell ref="G17:G18"/>
    <mergeCell ref="A4:B5"/>
    <mergeCell ref="A6:B6"/>
    <mergeCell ref="C4:C5"/>
    <mergeCell ref="D4:D5"/>
    <mergeCell ref="G4:G5"/>
    <mergeCell ref="F4:F5"/>
    <mergeCell ref="D17:D18"/>
    <mergeCell ref="E17:E18"/>
  </mergeCells>
  <printOptions/>
  <pageMargins left="0.5905511811023623" right="0.5118110236220472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&amp;C&amp;12-74-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2" width="7.625" style="46" customWidth="1"/>
    <col min="13" max="13" width="9.625" style="38" bestFit="1" customWidth="1"/>
    <col min="14" max="16384" width="9.00390625" style="38" customWidth="1"/>
  </cols>
  <sheetData>
    <row r="1" spans="1:12" ht="24">
      <c r="A1" s="44" t="s">
        <v>111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9" customHeight="1"/>
    <row r="3" ht="16.5" customHeight="1"/>
    <row r="4" spans="1:12" ht="21.75" customHeight="1">
      <c r="A4" s="390" t="s">
        <v>207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2"/>
    </row>
    <row r="5" spans="1:12" ht="21.75" customHeight="1">
      <c r="A5" s="47" t="s">
        <v>112</v>
      </c>
      <c r="B5" s="48">
        <v>5</v>
      </c>
      <c r="C5" s="48">
        <v>6</v>
      </c>
      <c r="D5" s="48">
        <v>7</v>
      </c>
      <c r="E5" s="48">
        <v>8</v>
      </c>
      <c r="F5" s="48">
        <v>9</v>
      </c>
      <c r="G5" s="48">
        <v>10</v>
      </c>
      <c r="H5" s="48">
        <v>11</v>
      </c>
      <c r="I5" s="48">
        <v>12</v>
      </c>
      <c r="J5" s="48">
        <v>1</v>
      </c>
      <c r="K5" s="48">
        <v>2</v>
      </c>
      <c r="L5" s="49">
        <v>3</v>
      </c>
    </row>
    <row r="6" spans="1:31" ht="21.75" customHeight="1">
      <c r="A6" s="40">
        <v>2753</v>
      </c>
      <c r="B6" s="40">
        <v>2808</v>
      </c>
      <c r="C6" s="40">
        <v>2930</v>
      </c>
      <c r="D6" s="40">
        <v>3111</v>
      </c>
      <c r="E6" s="40">
        <v>3223</v>
      </c>
      <c r="F6" s="40">
        <v>2964</v>
      </c>
      <c r="G6" s="40">
        <v>2966</v>
      </c>
      <c r="H6" s="40">
        <v>2876</v>
      </c>
      <c r="I6" s="40">
        <v>2890</v>
      </c>
      <c r="J6" s="40">
        <v>2898</v>
      </c>
      <c r="K6" s="40">
        <v>2756</v>
      </c>
      <c r="L6" s="40">
        <v>3161</v>
      </c>
      <c r="M6" s="56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6"/>
      <c r="AE6" s="40"/>
    </row>
    <row r="7" spans="1:31" ht="21.75" customHeight="1">
      <c r="A7" s="73">
        <v>2668</v>
      </c>
      <c r="B7" s="73">
        <v>2718</v>
      </c>
      <c r="C7" s="73">
        <v>2840</v>
      </c>
      <c r="D7" s="73">
        <v>3018</v>
      </c>
      <c r="E7" s="73">
        <v>3125</v>
      </c>
      <c r="F7" s="73">
        <v>2877</v>
      </c>
      <c r="G7" s="73">
        <v>2866</v>
      </c>
      <c r="H7" s="73">
        <v>2772</v>
      </c>
      <c r="I7" s="73">
        <v>2790</v>
      </c>
      <c r="J7" s="73">
        <v>2799</v>
      </c>
      <c r="K7" s="73">
        <v>2662</v>
      </c>
      <c r="L7" s="73">
        <v>3051</v>
      </c>
      <c r="M7" s="5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56"/>
      <c r="AE7" s="73"/>
    </row>
    <row r="8" spans="1:31" ht="21.75" customHeight="1">
      <c r="A8" s="134">
        <v>1386</v>
      </c>
      <c r="B8" s="134">
        <v>1514</v>
      </c>
      <c r="C8" s="134">
        <v>1554</v>
      </c>
      <c r="D8" s="134">
        <v>1601</v>
      </c>
      <c r="E8" s="134">
        <v>1836</v>
      </c>
      <c r="F8" s="134">
        <v>1795</v>
      </c>
      <c r="G8" s="134">
        <v>1640</v>
      </c>
      <c r="H8" s="134">
        <v>1646</v>
      </c>
      <c r="I8" s="134">
        <v>1516</v>
      </c>
      <c r="J8" s="134">
        <v>1559</v>
      </c>
      <c r="K8" s="134">
        <v>1496</v>
      </c>
      <c r="L8" s="134">
        <v>1765</v>
      </c>
      <c r="M8" s="5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56"/>
      <c r="AE8" s="73"/>
    </row>
    <row r="9" spans="1:31" ht="21.75" customHeight="1">
      <c r="A9" s="73">
        <v>781</v>
      </c>
      <c r="B9" s="134">
        <v>643</v>
      </c>
      <c r="C9" s="134">
        <v>659</v>
      </c>
      <c r="D9" s="134">
        <v>796</v>
      </c>
      <c r="E9" s="134">
        <v>739</v>
      </c>
      <c r="F9" s="134">
        <v>644</v>
      </c>
      <c r="G9" s="134">
        <v>745</v>
      </c>
      <c r="H9" s="134">
        <v>666</v>
      </c>
      <c r="I9" s="134">
        <v>722</v>
      </c>
      <c r="J9" s="134">
        <v>659</v>
      </c>
      <c r="K9" s="134">
        <v>690</v>
      </c>
      <c r="L9" s="134">
        <v>758</v>
      </c>
      <c r="M9" s="5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56"/>
      <c r="AE9" s="73"/>
    </row>
    <row r="10" spans="1:31" ht="21.75" customHeight="1">
      <c r="A10" s="134">
        <v>501</v>
      </c>
      <c r="B10" s="134">
        <v>561</v>
      </c>
      <c r="C10" s="134">
        <v>627</v>
      </c>
      <c r="D10" s="134">
        <v>621</v>
      </c>
      <c r="E10" s="134">
        <v>550</v>
      </c>
      <c r="F10" s="134">
        <v>438</v>
      </c>
      <c r="G10" s="134">
        <v>481</v>
      </c>
      <c r="H10" s="134">
        <v>460</v>
      </c>
      <c r="I10" s="134">
        <v>552</v>
      </c>
      <c r="J10" s="134">
        <v>581</v>
      </c>
      <c r="K10" s="134">
        <v>476</v>
      </c>
      <c r="L10" s="134">
        <v>528</v>
      </c>
      <c r="M10" s="5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56"/>
      <c r="AE10" s="73"/>
    </row>
    <row r="11" spans="1:31" ht="21.75" customHeight="1">
      <c r="A11" s="137">
        <v>85</v>
      </c>
      <c r="B11" s="137">
        <v>90</v>
      </c>
      <c r="C11" s="137">
        <v>90</v>
      </c>
      <c r="D11" s="137">
        <v>93</v>
      </c>
      <c r="E11" s="137">
        <v>98</v>
      </c>
      <c r="F11" s="137">
        <v>87</v>
      </c>
      <c r="G11" s="137">
        <v>100</v>
      </c>
      <c r="H11" s="137">
        <v>104</v>
      </c>
      <c r="I11" s="137">
        <v>100</v>
      </c>
      <c r="J11" s="137">
        <v>99</v>
      </c>
      <c r="K11" s="137">
        <v>94</v>
      </c>
      <c r="L11" s="137">
        <v>110</v>
      </c>
      <c r="M11" s="56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56"/>
      <c r="AE11" s="138"/>
    </row>
    <row r="12" spans="9:29" ht="19.5" customHeight="1">
      <c r="I12" s="139"/>
      <c r="J12" s="139"/>
      <c r="K12" s="139"/>
      <c r="L12" s="139" t="s">
        <v>127</v>
      </c>
      <c r="M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</row>
    <row r="13" spans="1:12" ht="24.7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29" ht="24">
      <c r="A14" s="44" t="s">
        <v>113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56"/>
      <c r="O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</row>
    <row r="15" ht="9" customHeight="1"/>
    <row r="16" spans="17:29" ht="16.5" customHeight="1"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</row>
    <row r="17" spans="1:28" ht="21.75" customHeight="1">
      <c r="A17" s="390" t="s">
        <v>207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2"/>
      <c r="AB17" s="56"/>
    </row>
    <row r="18" spans="1:12" ht="21.75" customHeight="1">
      <c r="A18" s="47" t="s">
        <v>112</v>
      </c>
      <c r="B18" s="48">
        <v>5</v>
      </c>
      <c r="C18" s="48">
        <v>6</v>
      </c>
      <c r="D18" s="48">
        <v>7</v>
      </c>
      <c r="E18" s="48">
        <v>8</v>
      </c>
      <c r="F18" s="48">
        <v>9</v>
      </c>
      <c r="G18" s="48">
        <v>10</v>
      </c>
      <c r="H18" s="48">
        <v>11</v>
      </c>
      <c r="I18" s="48">
        <v>12</v>
      </c>
      <c r="J18" s="48">
        <v>1</v>
      </c>
      <c r="K18" s="48">
        <v>2</v>
      </c>
      <c r="L18" s="49">
        <v>3</v>
      </c>
    </row>
    <row r="19" spans="1:30" ht="21.75" customHeight="1">
      <c r="A19" s="40">
        <f>A20+A24</f>
        <v>15420</v>
      </c>
      <c r="B19" s="40">
        <f aca="true" t="shared" si="0" ref="B19:L19">B20+B24</f>
        <v>15700</v>
      </c>
      <c r="C19" s="40">
        <f t="shared" si="0"/>
        <v>15481</v>
      </c>
      <c r="D19" s="40">
        <f t="shared" si="0"/>
        <v>16134</v>
      </c>
      <c r="E19" s="40">
        <f t="shared" si="0"/>
        <v>16109</v>
      </c>
      <c r="F19" s="40">
        <f t="shared" si="0"/>
        <v>15690</v>
      </c>
      <c r="G19" s="40">
        <f t="shared" si="0"/>
        <v>16096</v>
      </c>
      <c r="H19" s="40">
        <f t="shared" si="0"/>
        <v>16128</v>
      </c>
      <c r="I19" s="40">
        <f t="shared" si="0"/>
        <v>16411</v>
      </c>
      <c r="J19" s="40">
        <f t="shared" si="0"/>
        <v>16232</v>
      </c>
      <c r="K19" s="40">
        <f t="shared" si="0"/>
        <v>14746</v>
      </c>
      <c r="L19" s="40">
        <f t="shared" si="0"/>
        <v>16489</v>
      </c>
      <c r="M19" s="56"/>
      <c r="N19" s="40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72"/>
      <c r="AD19" s="40"/>
    </row>
    <row r="20" spans="1:30" ht="21.75" customHeight="1">
      <c r="A20" s="40">
        <f>SUM(A21:A23)</f>
        <v>14358</v>
      </c>
      <c r="B20" s="40">
        <f aca="true" t="shared" si="1" ref="B20:L20">SUM(B21:B23)</f>
        <v>14613</v>
      </c>
      <c r="C20" s="40">
        <f t="shared" si="1"/>
        <v>14431</v>
      </c>
      <c r="D20" s="40">
        <f t="shared" si="1"/>
        <v>15052</v>
      </c>
      <c r="E20" s="40">
        <f t="shared" si="1"/>
        <v>15030</v>
      </c>
      <c r="F20" s="40">
        <f t="shared" si="1"/>
        <v>14646</v>
      </c>
      <c r="G20" s="40">
        <f t="shared" si="1"/>
        <v>14923</v>
      </c>
      <c r="H20" s="40">
        <f t="shared" si="1"/>
        <v>15006</v>
      </c>
      <c r="I20" s="40">
        <f t="shared" si="1"/>
        <v>15278</v>
      </c>
      <c r="J20" s="40">
        <f t="shared" si="1"/>
        <v>15090</v>
      </c>
      <c r="K20" s="40">
        <f t="shared" si="1"/>
        <v>13719</v>
      </c>
      <c r="L20" s="40">
        <f t="shared" si="1"/>
        <v>15328</v>
      </c>
      <c r="M20" s="56"/>
      <c r="N20" s="4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7"/>
      <c r="AB20" s="50"/>
      <c r="AC20" s="72"/>
      <c r="AD20" s="40"/>
    </row>
    <row r="21" spans="1:30" ht="21.75" customHeight="1">
      <c r="A21" s="73">
        <v>11870</v>
      </c>
      <c r="B21" s="140">
        <v>12329</v>
      </c>
      <c r="C21" s="140">
        <v>11903</v>
      </c>
      <c r="D21" s="140">
        <v>12535</v>
      </c>
      <c r="E21" s="140">
        <v>12624</v>
      </c>
      <c r="F21" s="140">
        <v>12110</v>
      </c>
      <c r="G21" s="140">
        <v>12344</v>
      </c>
      <c r="H21" s="140">
        <v>12312</v>
      </c>
      <c r="I21" s="140">
        <v>12706</v>
      </c>
      <c r="J21" s="140">
        <v>12777</v>
      </c>
      <c r="K21" s="140">
        <v>11539</v>
      </c>
      <c r="L21" s="140">
        <v>12732</v>
      </c>
      <c r="M21" s="56"/>
      <c r="N21" s="73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57"/>
      <c r="AB21" s="141"/>
      <c r="AC21" s="72"/>
      <c r="AD21" s="73"/>
    </row>
    <row r="22" spans="1:30" ht="21.75" customHeight="1">
      <c r="A22" s="73">
        <v>2276</v>
      </c>
      <c r="B22" s="134">
        <v>2125</v>
      </c>
      <c r="C22" s="134">
        <v>2348</v>
      </c>
      <c r="D22" s="134">
        <v>2335</v>
      </c>
      <c r="E22" s="134">
        <v>2243</v>
      </c>
      <c r="F22" s="134">
        <v>2311</v>
      </c>
      <c r="G22" s="134">
        <v>2356</v>
      </c>
      <c r="H22" s="134">
        <v>2486</v>
      </c>
      <c r="I22" s="134">
        <v>2370</v>
      </c>
      <c r="J22" s="134">
        <v>2104</v>
      </c>
      <c r="K22" s="134">
        <v>1978</v>
      </c>
      <c r="L22" s="134">
        <v>2395</v>
      </c>
      <c r="M22" s="56"/>
      <c r="N22" s="73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57"/>
      <c r="AB22" s="136"/>
      <c r="AC22" s="72"/>
      <c r="AD22" s="73"/>
    </row>
    <row r="23" spans="1:30" ht="21.75" customHeight="1">
      <c r="A23" s="73">
        <v>212</v>
      </c>
      <c r="B23" s="134">
        <v>159</v>
      </c>
      <c r="C23" s="134">
        <v>180</v>
      </c>
      <c r="D23" s="134">
        <v>182</v>
      </c>
      <c r="E23" s="134">
        <v>163</v>
      </c>
      <c r="F23" s="134">
        <v>225</v>
      </c>
      <c r="G23" s="134">
        <v>223</v>
      </c>
      <c r="H23" s="134">
        <v>208</v>
      </c>
      <c r="I23" s="134">
        <v>202</v>
      </c>
      <c r="J23" s="134">
        <v>209</v>
      </c>
      <c r="K23" s="134">
        <v>202</v>
      </c>
      <c r="L23" s="134">
        <v>201</v>
      </c>
      <c r="M23" s="56"/>
      <c r="N23" s="73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57"/>
      <c r="AB23" s="136"/>
      <c r="AC23" s="72"/>
      <c r="AD23" s="73"/>
    </row>
    <row r="24" spans="1:30" ht="21.75" customHeight="1">
      <c r="A24" s="40">
        <f>SUM(A25:A26)</f>
        <v>1062</v>
      </c>
      <c r="B24" s="40">
        <f aca="true" t="shared" si="2" ref="B24:L24">SUM(B25:B26)</f>
        <v>1087</v>
      </c>
      <c r="C24" s="40">
        <f t="shared" si="2"/>
        <v>1050</v>
      </c>
      <c r="D24" s="40">
        <f t="shared" si="2"/>
        <v>1082</v>
      </c>
      <c r="E24" s="40">
        <f t="shared" si="2"/>
        <v>1079</v>
      </c>
      <c r="F24" s="40">
        <f t="shared" si="2"/>
        <v>1044</v>
      </c>
      <c r="G24" s="40">
        <f t="shared" si="2"/>
        <v>1173</v>
      </c>
      <c r="H24" s="40">
        <f t="shared" si="2"/>
        <v>1122</v>
      </c>
      <c r="I24" s="40">
        <f t="shared" si="2"/>
        <v>1133</v>
      </c>
      <c r="J24" s="40">
        <f t="shared" si="2"/>
        <v>1142</v>
      </c>
      <c r="K24" s="40">
        <f t="shared" si="2"/>
        <v>1027</v>
      </c>
      <c r="L24" s="40">
        <f t="shared" si="2"/>
        <v>1161</v>
      </c>
      <c r="M24" s="56"/>
      <c r="N24" s="4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7"/>
      <c r="AB24" s="50"/>
      <c r="AC24" s="72"/>
      <c r="AD24" s="40"/>
    </row>
    <row r="25" spans="1:30" ht="21.75" customHeight="1">
      <c r="A25" s="73">
        <v>1009</v>
      </c>
      <c r="B25" s="136">
        <v>1051</v>
      </c>
      <c r="C25" s="136">
        <v>1013</v>
      </c>
      <c r="D25" s="136">
        <v>1054</v>
      </c>
      <c r="E25" s="136">
        <v>1047</v>
      </c>
      <c r="F25" s="136">
        <v>989</v>
      </c>
      <c r="G25" s="136">
        <v>1097</v>
      </c>
      <c r="H25" s="136">
        <v>1079</v>
      </c>
      <c r="I25" s="136">
        <v>1096</v>
      </c>
      <c r="J25" s="136">
        <v>1109</v>
      </c>
      <c r="K25" s="136">
        <v>1001</v>
      </c>
      <c r="L25" s="136">
        <v>1114</v>
      </c>
      <c r="M25" s="56"/>
      <c r="N25" s="73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57"/>
      <c r="AB25" s="136"/>
      <c r="AC25" s="72"/>
      <c r="AD25" s="73"/>
    </row>
    <row r="26" spans="1:30" ht="21.75" customHeight="1">
      <c r="A26" s="74">
        <v>53</v>
      </c>
      <c r="B26" s="137">
        <v>36</v>
      </c>
      <c r="C26" s="137">
        <v>37</v>
      </c>
      <c r="D26" s="137">
        <v>28</v>
      </c>
      <c r="E26" s="137">
        <v>32</v>
      </c>
      <c r="F26" s="137">
        <v>55</v>
      </c>
      <c r="G26" s="137">
        <v>76</v>
      </c>
      <c r="H26" s="137">
        <v>43</v>
      </c>
      <c r="I26" s="137">
        <v>37</v>
      </c>
      <c r="J26" s="137">
        <v>33</v>
      </c>
      <c r="K26" s="137">
        <v>26</v>
      </c>
      <c r="L26" s="137">
        <v>47</v>
      </c>
      <c r="M26" s="56"/>
      <c r="N26" s="138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57"/>
      <c r="AB26" s="134"/>
      <c r="AC26" s="72"/>
      <c r="AD26" s="138"/>
    </row>
    <row r="27" spans="1:29" ht="19.5" customHeight="1">
      <c r="A27" s="76"/>
      <c r="I27" s="139"/>
      <c r="J27" s="139"/>
      <c r="K27" s="139"/>
      <c r="L27" s="139" t="s">
        <v>127</v>
      </c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6"/>
      <c r="AC27" s="56"/>
    </row>
    <row r="28" spans="1:12" ht="24.7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27" ht="24">
      <c r="A29" s="44" t="s">
        <v>114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</row>
    <row r="30" ht="9" customHeight="1"/>
    <row r="31" ht="16.5" customHeight="1"/>
    <row r="32" spans="1:29" ht="21.75" customHeight="1">
      <c r="A32" s="390" t="s">
        <v>208</v>
      </c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2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C32" s="72"/>
    </row>
    <row r="33" spans="1:12" ht="21.75" customHeight="1">
      <c r="A33" s="47" t="s">
        <v>112</v>
      </c>
      <c r="B33" s="48">
        <v>5</v>
      </c>
      <c r="C33" s="48">
        <v>6</v>
      </c>
      <c r="D33" s="48">
        <v>7</v>
      </c>
      <c r="E33" s="48">
        <v>8</v>
      </c>
      <c r="F33" s="48">
        <v>9</v>
      </c>
      <c r="G33" s="48">
        <v>10</v>
      </c>
      <c r="H33" s="48">
        <v>11</v>
      </c>
      <c r="I33" s="48">
        <v>12</v>
      </c>
      <c r="J33" s="48">
        <v>1</v>
      </c>
      <c r="K33" s="48">
        <v>2</v>
      </c>
      <c r="L33" s="49">
        <v>3</v>
      </c>
    </row>
    <row r="34" spans="1:27" ht="21.75" customHeight="1">
      <c r="A34" s="50">
        <v>188</v>
      </c>
      <c r="B34" s="50">
        <v>172</v>
      </c>
      <c r="C34" s="50">
        <v>187</v>
      </c>
      <c r="D34" s="50">
        <v>184</v>
      </c>
      <c r="E34" s="50">
        <v>178</v>
      </c>
      <c r="F34" s="50">
        <v>196</v>
      </c>
      <c r="G34" s="50">
        <v>200</v>
      </c>
      <c r="H34" s="50">
        <v>202</v>
      </c>
      <c r="I34" s="50">
        <v>194</v>
      </c>
      <c r="J34" s="50">
        <v>159</v>
      </c>
      <c r="K34" s="50">
        <v>164</v>
      </c>
      <c r="L34" s="50">
        <v>196</v>
      </c>
      <c r="M34" s="56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6"/>
    </row>
    <row r="35" spans="1:27" ht="21.75" customHeight="1">
      <c r="A35" s="134">
        <v>92</v>
      </c>
      <c r="B35" s="134">
        <v>85</v>
      </c>
      <c r="C35" s="134">
        <v>94</v>
      </c>
      <c r="D35" s="134">
        <v>90</v>
      </c>
      <c r="E35" s="134">
        <v>85</v>
      </c>
      <c r="F35" s="134">
        <v>96</v>
      </c>
      <c r="G35" s="134">
        <v>96</v>
      </c>
      <c r="H35" s="134">
        <v>96</v>
      </c>
      <c r="I35" s="134">
        <v>94</v>
      </c>
      <c r="J35" s="134">
        <v>77</v>
      </c>
      <c r="K35" s="134">
        <v>80</v>
      </c>
      <c r="L35" s="134">
        <v>93</v>
      </c>
      <c r="M35" s="56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56"/>
    </row>
    <row r="36" spans="1:27" ht="21.75" customHeight="1">
      <c r="A36" s="137">
        <v>96</v>
      </c>
      <c r="B36" s="137">
        <v>87</v>
      </c>
      <c r="C36" s="137">
        <v>93</v>
      </c>
      <c r="D36" s="137">
        <v>94</v>
      </c>
      <c r="E36" s="137">
        <v>93</v>
      </c>
      <c r="F36" s="137">
        <v>100</v>
      </c>
      <c r="G36" s="137">
        <v>104</v>
      </c>
      <c r="H36" s="137">
        <v>106</v>
      </c>
      <c r="I36" s="137">
        <v>100</v>
      </c>
      <c r="J36" s="137">
        <v>82</v>
      </c>
      <c r="K36" s="137">
        <v>84</v>
      </c>
      <c r="L36" s="137">
        <v>103</v>
      </c>
      <c r="M36" s="56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56"/>
    </row>
    <row r="37" spans="9:27" ht="21.75" customHeight="1">
      <c r="I37" s="139"/>
      <c r="J37" s="139"/>
      <c r="K37" s="139"/>
      <c r="L37" s="139" t="s">
        <v>115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</row>
    <row r="38" spans="1:13" ht="18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56"/>
    </row>
    <row r="39" spans="1:12" ht="24.7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</sheetData>
  <sheetProtection/>
  <mergeCells count="3">
    <mergeCell ref="A4:L4"/>
    <mergeCell ref="A17:L17"/>
    <mergeCell ref="A32:L32"/>
  </mergeCells>
  <printOptions/>
  <pageMargins left="0.5905511811023623" right="0.5118110236220472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&amp;C&amp;12-75-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2011-09-12T06:02:47Z</cp:lastPrinted>
  <dcterms:created xsi:type="dcterms:W3CDTF">2002-03-04T06:32:51Z</dcterms:created>
  <dcterms:modified xsi:type="dcterms:W3CDTF">2011-09-13T01:12:50Z</dcterms:modified>
  <cp:category/>
  <cp:version/>
  <cp:contentType/>
  <cp:contentStatus/>
</cp:coreProperties>
</file>