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585" yWindow="65521" windowWidth="9660" windowHeight="12135" activeTab="0"/>
  </bookViews>
  <sheets>
    <sheet name="１０ 衛生・公害" sheetId="1" r:id="rId1"/>
    <sheet name="P90" sheetId="2" r:id="rId2"/>
    <sheet name="P91" sheetId="3" r:id="rId3"/>
    <sheet name="P92" sheetId="4" r:id="rId4"/>
    <sheet name="P93" sheetId="5" r:id="rId5"/>
    <sheet name="P94" sheetId="6" r:id="rId6"/>
    <sheet name="P95" sheetId="7" r:id="rId7"/>
    <sheet name="P96" sheetId="8" r:id="rId8"/>
    <sheet name="P97" sheetId="9" r:id="rId9"/>
    <sheet name="P98" sheetId="10" r:id="rId10"/>
  </sheets>
  <definedNames>
    <definedName name="_xlnm.Print_Area" localSheetId="1">'P90'!$A$1:$J$58</definedName>
  </definedNames>
  <calcPr fullCalcOnLoad="1"/>
</workbook>
</file>

<file path=xl/sharedStrings.xml><?xml version="1.0" encoding="utf-8"?>
<sst xmlns="http://schemas.openxmlformats.org/spreadsheetml/2006/main" count="516" uniqueCount="273">
  <si>
    <t>収集人口</t>
  </si>
  <si>
    <t>ポリオ</t>
  </si>
  <si>
    <t>三　種</t>
  </si>
  <si>
    <t>二　種</t>
  </si>
  <si>
    <t>麻しん</t>
  </si>
  <si>
    <t>風しん</t>
  </si>
  <si>
    <t>日　本</t>
  </si>
  <si>
    <t>混　合</t>
  </si>
  <si>
    <t>脳　炎</t>
  </si>
  <si>
    <t>ツベルクリン反応</t>
  </si>
  <si>
    <t>Ｂ　　Ｃ　　Ｇ</t>
  </si>
  <si>
    <t>レ ン ト ゲ ン 撮 影</t>
  </si>
  <si>
    <t>肺がん検診（咳たん）</t>
  </si>
  <si>
    <t>対 象 者</t>
  </si>
  <si>
    <t>実 施 者</t>
  </si>
  <si>
    <t>受 診 者</t>
  </si>
  <si>
    <t>要精検者</t>
  </si>
  <si>
    <t>判　　　　定　　　　結　　　　果</t>
  </si>
  <si>
    <t>異常なし</t>
  </si>
  <si>
    <t>要医療</t>
  </si>
  <si>
    <t>要指導者</t>
  </si>
  <si>
    <t>ひき続き治療者</t>
  </si>
  <si>
    <t>18歳～39歳</t>
  </si>
  <si>
    <t>40歳以上</t>
  </si>
  <si>
    <t>（１）　胃　が　ん　（40歳以上）</t>
  </si>
  <si>
    <t>要精密検査者</t>
  </si>
  <si>
    <t>精　　　密　　　検　　　査　　　結　　　果</t>
  </si>
  <si>
    <t>胃 が ん</t>
  </si>
  <si>
    <t>胃ポリープ</t>
  </si>
  <si>
    <t>胃 潰 瘍</t>
  </si>
  <si>
    <t>そ の 他</t>
  </si>
  <si>
    <t>（2）　子　宮　が　ん　（30歳以上）</t>
  </si>
  <si>
    <t>子 宮 が ん</t>
  </si>
  <si>
    <t>異 型 上 皮</t>
  </si>
  <si>
    <t>そ  の  他</t>
  </si>
  <si>
    <t>異 常 な し</t>
  </si>
  <si>
    <t>（3）　乳　が　ん　（30歳以上）</t>
  </si>
  <si>
    <t>乳 が ん</t>
  </si>
  <si>
    <t>乳 腺 症</t>
  </si>
  <si>
    <t>せんい腺腫</t>
  </si>
  <si>
    <t>大 腸 が ん</t>
  </si>
  <si>
    <t>大腸ポリープ</t>
  </si>
  <si>
    <t>平成</t>
  </si>
  <si>
    <t>成田市</t>
  </si>
  <si>
    <t>栄町</t>
  </si>
  <si>
    <t>他県内</t>
  </si>
  <si>
    <t>県外</t>
  </si>
  <si>
    <t>（日）</t>
  </si>
  <si>
    <t>２　　類</t>
  </si>
  <si>
    <t>３　類</t>
  </si>
  <si>
    <t>コレラ</t>
  </si>
  <si>
    <t>細菌性赤痢</t>
  </si>
  <si>
    <t>腸チフス</t>
  </si>
  <si>
    <t>パラチフス</t>
  </si>
  <si>
    <t>急性灰
白髄炎</t>
  </si>
  <si>
    <t>ジフテリア</t>
  </si>
  <si>
    <t>総　　数</t>
  </si>
  <si>
    <t>焼却</t>
  </si>
  <si>
    <t>埋立</t>
  </si>
  <si>
    <t>再利用</t>
  </si>
  <si>
    <t>処理委託等</t>
  </si>
  <si>
    <t>受　診　人　員</t>
  </si>
  <si>
    <t>診療日数</t>
  </si>
  <si>
    <t>収　集　人　口</t>
  </si>
  <si>
    <t>収　　集　　量</t>
  </si>
  <si>
    <t>処　　　　　理　　　　　別</t>
  </si>
  <si>
    <t>一日平均
処 理 量</t>
  </si>
  <si>
    <t>焼　　却</t>
  </si>
  <si>
    <t>埋　　立</t>
  </si>
  <si>
    <t>再 利 用</t>
  </si>
  <si>
    <t>処分委託等</t>
  </si>
  <si>
    <t>収　　集　　人　　口</t>
  </si>
  <si>
    <t>収　集　量</t>
  </si>
  <si>
    <t>処　　　理　　　別</t>
  </si>
  <si>
    <t>汲 取 人 口</t>
  </si>
  <si>
    <t>浄化槽人口</t>
  </si>
  <si>
    <t>処　理　場</t>
  </si>
  <si>
    <t>そ　の　他</t>
  </si>
  <si>
    <t>火　　　　　　　　葬</t>
  </si>
  <si>
    <t>式　　　　　　　　場</t>
  </si>
  <si>
    <t>成 田 市</t>
  </si>
  <si>
    <t>平成</t>
  </si>
  <si>
    <t>富里市</t>
  </si>
  <si>
    <t>受　　　　　　講　　　　　　者　　　　　　数</t>
  </si>
  <si>
    <t>延　べ　人　員</t>
  </si>
  <si>
    <t>修　　了　　者</t>
  </si>
  <si>
    <t>資料　健康増進課</t>
  </si>
  <si>
    <t>資料　健康増進課</t>
  </si>
  <si>
    <t>資料　千葉県印旛保健所事業年報</t>
  </si>
  <si>
    <t>患者数</t>
  </si>
  <si>
    <t>一日平均患者数</t>
  </si>
  <si>
    <t>診療科目別</t>
  </si>
  <si>
    <t>居住地別</t>
  </si>
  <si>
    <t>内科・小児科</t>
  </si>
  <si>
    <t>外科</t>
  </si>
  <si>
    <t>歯科</t>
  </si>
  <si>
    <t>八街市</t>
  </si>
  <si>
    <t>汚染物質名</t>
  </si>
  <si>
    <t>光化学オキシダント
（ＯＸ）</t>
  </si>
  <si>
    <t>測定場所</t>
  </si>
  <si>
    <t>中学校
遠山</t>
  </si>
  <si>
    <t>久住体育館</t>
  </si>
  <si>
    <t>西中学校</t>
  </si>
  <si>
    <t>奈土公民館</t>
  </si>
  <si>
    <t>資料　環境対策課</t>
  </si>
  <si>
    <t>件　　　数</t>
  </si>
  <si>
    <t>典　　型　　７　　公　　害</t>
  </si>
  <si>
    <t>左以外の苦情</t>
  </si>
  <si>
    <t>大　気
汚　染</t>
  </si>
  <si>
    <t>水　質
汚　濁</t>
  </si>
  <si>
    <t>土　壌
汚　染</t>
  </si>
  <si>
    <t>騒　音</t>
  </si>
  <si>
    <t>振　動</t>
  </si>
  <si>
    <t>悪　臭</t>
  </si>
  <si>
    <t>河　　川　　名</t>
  </si>
  <si>
    <t>根　　木　　名　　川</t>
  </si>
  <si>
    <t>小　橋　川</t>
  </si>
  <si>
    <t>取香川</t>
  </si>
  <si>
    <t>荒海川</t>
  </si>
  <si>
    <t>江　川</t>
  </si>
  <si>
    <t>尾羽根川</t>
  </si>
  <si>
    <t>十日川</t>
  </si>
  <si>
    <t>下田川</t>
  </si>
  <si>
    <t>大須賀川</t>
  </si>
  <si>
    <t>天昌寺川</t>
  </si>
  <si>
    <t>境川</t>
  </si>
  <si>
    <t>川栗下</t>
  </si>
  <si>
    <t>吾妻橋</t>
  </si>
  <si>
    <t>新川水門</t>
  </si>
  <si>
    <t>新妻橋</t>
  </si>
  <si>
    <t>郷部大橋</t>
  </si>
  <si>
    <t>宝田小橋</t>
  </si>
  <si>
    <t>東金山橋</t>
  </si>
  <si>
    <t>地蔵橋</t>
  </si>
  <si>
    <t>江川台方橋</t>
  </si>
  <si>
    <t>水掛橋</t>
  </si>
  <si>
    <t>十日川橋</t>
  </si>
  <si>
    <t>馬洗橋</t>
  </si>
  <si>
    <t>柴田橋</t>
  </si>
  <si>
    <t>津富浦下橋</t>
  </si>
  <si>
    <t>高岡排水機場</t>
  </si>
  <si>
    <t>(pH)</t>
  </si>
  <si>
    <t>生物化学的酸素要求量</t>
  </si>
  <si>
    <t>(BOD)</t>
  </si>
  <si>
    <t>浮遊物質量</t>
  </si>
  <si>
    <t>(SS)</t>
  </si>
  <si>
    <t>(DO)</t>
  </si>
  <si>
    <t>(うちMMR)</t>
  </si>
  <si>
    <t>麻しん風しん混合</t>
  </si>
  <si>
    <t>実 施 率(％)</t>
  </si>
  <si>
    <t>対象年齢</t>
  </si>
  <si>
    <t>－</t>
  </si>
  <si>
    <t>（各年度末）</t>
  </si>
  <si>
    <t>病院・診療所</t>
  </si>
  <si>
    <t>歯科診療所</t>
  </si>
  <si>
    <t>助産所</t>
  </si>
  <si>
    <t>歯科技工所</t>
  </si>
  <si>
    <t>老人保健施設</t>
  </si>
  <si>
    <t>八街・富里市</t>
  </si>
  <si>
    <t>　　　＊平成19年4月1日に，2類から3類感染症に移行した疾患である。</t>
  </si>
  <si>
    <t>向橋</t>
  </si>
  <si>
    <t>…</t>
  </si>
  <si>
    <t>3期</t>
  </si>
  <si>
    <t>4期</t>
  </si>
  <si>
    <t>腸管出血性大腸菌感染症</t>
  </si>
  <si>
    <t>登録頭数</t>
  </si>
  <si>
    <t>予防注射頭数</t>
  </si>
  <si>
    <t>野犬捕獲数</t>
  </si>
  <si>
    <t>不用犬・
猫引取数</t>
  </si>
  <si>
    <t>衛生・公害</t>
  </si>
  <si>
    <t xml:space="preserve">(疑い 1)
</t>
  </si>
  <si>
    <t xml:space="preserve">平成  7 </t>
  </si>
  <si>
    <t>　　 　　 　－</t>
  </si>
  <si>
    <t>平成7</t>
  </si>
  <si>
    <t>１７　ごみ処理の状況</t>
  </si>
  <si>
    <t>８５　医療関係施設数</t>
  </si>
  <si>
    <t>９２　主要河川水質調査結果</t>
  </si>
  <si>
    <t>水素イオン濃度</t>
  </si>
  <si>
    <r>
      <t>溶存</t>
    </r>
    <r>
      <rPr>
        <sz val="11"/>
        <rFont val="ＭＳ Ｐ明朝"/>
        <family val="1"/>
      </rPr>
      <t>酸</t>
    </r>
    <r>
      <rPr>
        <sz val="11"/>
        <rFont val="ＭＳ Ｐ明朝"/>
        <family val="1"/>
      </rPr>
      <t>素</t>
    </r>
    <r>
      <rPr>
        <sz val="11"/>
        <rFont val="ＭＳ Ｐ明朝"/>
        <family val="1"/>
      </rPr>
      <t>量</t>
    </r>
  </si>
  <si>
    <t>（各年度平均）</t>
  </si>
  <si>
    <t>資料　環境対策課</t>
  </si>
  <si>
    <t xml:space="preserve">         調査地点
項目・年度</t>
  </si>
  <si>
    <t>９０　大気汚染測定結果</t>
  </si>
  <si>
    <r>
      <t>二酸化いおう
（ＳＯ</t>
    </r>
    <r>
      <rPr>
        <sz val="6"/>
        <rFont val="ＭＳ Ｐ明朝"/>
        <family val="1"/>
      </rPr>
      <t>２</t>
    </r>
    <r>
      <rPr>
        <sz val="11"/>
        <rFont val="ＭＳ Ｐ明朝"/>
        <family val="1"/>
      </rPr>
      <t>）</t>
    </r>
  </si>
  <si>
    <r>
      <t>二酸化窒素
（ＮＯ</t>
    </r>
    <r>
      <rPr>
        <sz val="6"/>
        <rFont val="ＭＳ Ｐ明朝"/>
        <family val="1"/>
      </rPr>
      <t>２</t>
    </r>
    <r>
      <rPr>
        <sz val="11"/>
        <rFont val="ＭＳ Ｐ明朝"/>
        <family val="1"/>
      </rPr>
      <t>）</t>
    </r>
  </si>
  <si>
    <t>９１　公害苦情の受理件数</t>
  </si>
  <si>
    <t xml:space="preserve">   区分
年度</t>
  </si>
  <si>
    <t xml:space="preserve">               区分
年度</t>
  </si>
  <si>
    <t>８７　ごみ処理の状況</t>
  </si>
  <si>
    <t>８８　し尿処理の状況</t>
  </si>
  <si>
    <t>８９　八富成田斎場使用状況</t>
  </si>
  <si>
    <t>（注）平成10年度より，収集人口に外国人登録者数を含める。</t>
  </si>
  <si>
    <t>（注）その他は，成田市・八街市・富里市以外の市町村である。</t>
  </si>
  <si>
    <t>資料　環境衛生課</t>
  </si>
  <si>
    <t>資料　クリーン推進課</t>
  </si>
  <si>
    <r>
      <t xml:space="preserve">施術所
</t>
    </r>
    <r>
      <rPr>
        <sz val="9"/>
        <rFont val="ＭＳ Ｐ明朝"/>
        <family val="1"/>
      </rPr>
      <t>(業務毎の延数)</t>
    </r>
  </si>
  <si>
    <t>８６　狂犬病予防の状況</t>
  </si>
  <si>
    <t>資料　環境衛生課</t>
  </si>
  <si>
    <t>（注）平成16年4月1日より休日夜間急病診療所から急病診療所に変更された。</t>
  </si>
  <si>
    <t>酒々井町</t>
  </si>
  <si>
    <t>（注）インフルエンザは高齢者。</t>
  </si>
  <si>
    <t>　　　平成19年度より，予防接種率の算定方法を厚生労働省地域保健事業報告作成要領に基づき算定した。</t>
  </si>
  <si>
    <t>　　　平成20年度より，5年の経過措置で中学1年及び高校3年に相当する年齢に麻しん風しん混合の3期・4期の接種。</t>
  </si>
  <si>
    <t>　　　平成20年度から｢高齢者医療の確保に関する法律｣により，内臓脂肪症候群に着目した健診内容になり，判定結果に</t>
  </si>
  <si>
    <t>　　　ついても変更となった。また，40歳以上は医療保険者が実施する義務となり，健康増進課においては，40歳以上の市</t>
  </si>
  <si>
    <t>　　　民で生活保護法による被保護者と保険を持たない市民を対象に健康診査を実施する。</t>
  </si>
  <si>
    <t xml:space="preserve">                          区分
年度</t>
  </si>
  <si>
    <t xml:space="preserve">      区分
年度</t>
  </si>
  <si>
    <t>麻しん風</t>
  </si>
  <si>
    <t xml:space="preserve">平成　7 </t>
  </si>
  <si>
    <t>－</t>
  </si>
  <si>
    <t xml:space="preserve">(疑い 2)
</t>
  </si>
  <si>
    <t>(疑い 1)</t>
  </si>
  <si>
    <t xml:space="preserve">(疑い 9)
</t>
  </si>
  <si>
    <t>（4）　大　腸　が　ん　（40歳以上）</t>
  </si>
  <si>
    <t xml:space="preserve">(疑い 4)
</t>
  </si>
  <si>
    <t>（注）平成18年度より対象年齢を30歳以上から20歳以上に拡大し，隔年度受診となった。</t>
  </si>
  <si>
    <t xml:space="preserve">     区分
年度</t>
  </si>
  <si>
    <t>（注）平成15年度より，学校保健法による定期結核健康審査廃止。</t>
  </si>
  <si>
    <t>　　　平成19年4月より結核予防法は廃止され，ＢＣＧ予防接種は予防接種法の基づく予防接種として位置づけられた。</t>
  </si>
  <si>
    <t>（注）平成14年度より簡易マザ－ズホ－ムから健康増進課に移管となった。</t>
  </si>
  <si>
    <t xml:space="preserve">       区分
年度</t>
  </si>
  <si>
    <t xml:space="preserve">       区分
年度</t>
  </si>
  <si>
    <t>　　　※は細菌性サルの届出。</t>
  </si>
  <si>
    <t xml:space="preserve">             区分
年度</t>
  </si>
  <si>
    <t xml:space="preserve"> 　　   区分
年度</t>
  </si>
  <si>
    <t>　　　平成17年度より旧下総町，旧大栄町分を含む。5月から日本脳炎の積極的勧奨の差し控え勧告。７月からⅢ期廃止 。</t>
  </si>
  <si>
    <t>（注）平成17年度より旧下総町，旧大栄町分を含む。</t>
  </si>
  <si>
    <t>　　　平成17年度より旧下総町，旧大栄町分を含む。</t>
  </si>
  <si>
    <t>（注）平成17年度より不用犬・猫引取場所は，印旛保健所成田支所に変更となった。</t>
  </si>
  <si>
    <t>１０ 衛生・公害</t>
  </si>
  <si>
    <t>地　盤
沈　下</t>
  </si>
  <si>
    <t>－</t>
  </si>
  <si>
    <t>　　　平成18年度より，麻しん及び風しんは麻しん風しん混合の2回接種となった。</t>
  </si>
  <si>
    <t>　　　平成22年度より，予防接種実施規則の一部改正に伴い，日本脳炎の救済措置が開始された。</t>
  </si>
  <si>
    <t>インフルエンザ</t>
  </si>
  <si>
    <t>対　 象　 者</t>
  </si>
  <si>
    <t>接 　種 　者</t>
  </si>
  <si>
    <t>しん混合</t>
  </si>
  <si>
    <t xml:space="preserve">平成  7 </t>
  </si>
  <si>
    <r>
      <rPr>
        <sz val="10"/>
        <rFont val="ＭＳ Ｐ明朝"/>
        <family val="1"/>
      </rPr>
      <t>(疑い 2)</t>
    </r>
    <r>
      <rPr>
        <sz val="11"/>
        <rFont val="ＭＳ Ｐ明朝"/>
        <family val="1"/>
      </rPr>
      <t xml:space="preserve">
</t>
    </r>
  </si>
  <si>
    <t xml:space="preserve">    区分
年度</t>
  </si>
  <si>
    <t>平成</t>
  </si>
  <si>
    <t>　　　平成17年度より，結核予防法改正に伴いﾂﾍﾞﾙｸﾘﾝ反応は行わず,直接BCG接種に変更。</t>
  </si>
  <si>
    <t>該　当　者　数</t>
  </si>
  <si>
    <t>実　　人　　数</t>
  </si>
  <si>
    <t>計</t>
  </si>
  <si>
    <t>0歳</t>
  </si>
  <si>
    <t>1・2</t>
  </si>
  <si>
    <t>4～10</t>
  </si>
  <si>
    <t>11～18</t>
  </si>
  <si>
    <t>－</t>
  </si>
  <si>
    <t>※</t>
  </si>
  <si>
    <t>総　数</t>
  </si>
  <si>
    <t>*</t>
  </si>
  <si>
    <t>※</t>
  </si>
  <si>
    <t>７７　予防接種実施状況</t>
  </si>
  <si>
    <t>７８　健康診査実施状況</t>
  </si>
  <si>
    <t>７９　がん検診実施状況</t>
  </si>
  <si>
    <t>８０　結核予防事業・肺がん検診実施状況</t>
  </si>
  <si>
    <t>８１　母親学級実施状況</t>
  </si>
  <si>
    <t>８２　ことばの相談室の利用状況</t>
  </si>
  <si>
    <t>８３　成田市急病診療所利用状況</t>
  </si>
  <si>
    <t>８４　感染症患者発生状況</t>
  </si>
  <si>
    <t>　　　精密検査の結果（疑い）は別掲 （(1)～(4)）。</t>
  </si>
  <si>
    <t>（注）平成17年度より旧下総町，旧大栄町分を含む （(1)～(4)）。</t>
  </si>
  <si>
    <t>（注）平成11年4月1日法改正。</t>
  </si>
  <si>
    <t>（単位：ｐｐｍ，ただしｐＨを除く）</t>
  </si>
  <si>
    <t>（単位：ｐｐｍ）</t>
  </si>
  <si>
    <t>（単位：t）</t>
  </si>
  <si>
    <t>（単位：ｋｌ）</t>
  </si>
  <si>
    <t>（単位：件）</t>
  </si>
  <si>
    <t>（単位：人）</t>
  </si>
</sst>
</file>

<file path=xl/styles.xml><?xml version="1.0" encoding="utf-8"?>
<styleSheet xmlns="http://schemas.openxmlformats.org/spreadsheetml/2006/main">
  <numFmts count="5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0\)"/>
    <numFmt numFmtId="178" formatCode="#,##0_);[Red]\(#,##0\)"/>
    <numFmt numFmtId="179" formatCode="0_ "/>
    <numFmt numFmtId="180" formatCode="0;&quot;△ &quot;0"/>
    <numFmt numFmtId="181" formatCode="#,##0.0_ "/>
    <numFmt numFmtId="182" formatCode="0.0_ "/>
    <numFmt numFmtId="183" formatCode="#,##0.00_ "/>
    <numFmt numFmtId="184" formatCode="#,##0;&quot;△ &quot;#,##0"/>
    <numFmt numFmtId="185" formatCode="#,##0.000_);[Red]\(#,##0.000\)"/>
    <numFmt numFmtId="186" formatCode="0_);[Red]\(0\)"/>
    <numFmt numFmtId="187" formatCode="#,##0.000_ "/>
    <numFmt numFmtId="188" formatCode="0_);\(0\)"/>
    <numFmt numFmtId="189" formatCode="0.000_ "/>
    <numFmt numFmtId="190" formatCode="#,##0_ ;[Red]\-#,##0\ "/>
    <numFmt numFmtId="191" formatCode="#,##0;&quot;▲ &quot;#,##0"/>
    <numFmt numFmtId="192" formatCode="0.00000"/>
    <numFmt numFmtId="193" formatCode="0.000000"/>
    <numFmt numFmtId="194" formatCode="0.0000"/>
    <numFmt numFmtId="195" formatCode="0.000"/>
    <numFmt numFmtId="196" formatCode="0.0"/>
    <numFmt numFmtId="197" formatCode="0.0_);[Red]\(0.0\)"/>
    <numFmt numFmtId="198" formatCode="#,##0.00_);[Red]\(#,##0.00\)"/>
    <numFmt numFmtId="199" formatCode="0.00_);[Red]\(0.00\)"/>
    <numFmt numFmtId="200" formatCode="0.00_ "/>
    <numFmt numFmtId="201" formatCode="#,##0.0_);[Red]\(#,##0.0\)"/>
    <numFmt numFmtId="202" formatCode="#,##0.0000000000_ "/>
    <numFmt numFmtId="203" formatCode="#,##0.00000_ "/>
    <numFmt numFmtId="204" formatCode="#,##0.0;&quot;△ &quot;#,##0.0"/>
    <numFmt numFmtId="205" formatCode="0.0%"/>
    <numFmt numFmtId="206" formatCode="#,##0;[Red]#,##0"/>
    <numFmt numFmtId="207" formatCode="#,##0.0_ ;[Red]\-#,##0.0\ "/>
    <numFmt numFmtId="208" formatCode="#,##0\ "/>
    <numFmt numFmtId="209" formatCode="#,##0.0\ "/>
    <numFmt numFmtId="210" formatCode="#,##0_ \ \ \ \ \ \ \ \ \ \ \ "/>
    <numFmt numFmtId="211" formatCode="&quot;¥&quot;#,##0.0_);[Red]\(&quot;¥&quot;#,##0.0\)"/>
    <numFmt numFmtId="212" formatCode="_ &quot;¥&quot;* #,##0.0_ ;_ &quot;¥&quot;* \-#,##0.0_ ;_ &quot;¥&quot;* &quot;-&quot;?_ ;_ @_ "/>
    <numFmt numFmtId="213" formatCode="#,##0_ \ \ \ \ \ "/>
    <numFmt numFmtId="214" formatCode="#,##0_ \ \ \ \ \ \ \ "/>
    <numFmt numFmtId="215" formatCode="#,##0_ \ \ \ \ \ \ \ \ \ "/>
    <numFmt numFmtId="216" formatCode="&quot;¥&quot;#,##0_);\(&quot;¥&quot;#,##0\)"/>
    <numFmt numFmtId="217" formatCode="&quot;¥&quot;#,##0_);[Red]\(&quot;¥&quot;#,##0\)"/>
    <numFmt numFmtId="218" formatCode="#,##0_ ;[Red]\-#,##0\ ;&quot;－&quot;"/>
  </numFmts>
  <fonts count="56">
    <font>
      <sz val="11"/>
      <name val="ＭＳ Ｐ明朝"/>
      <family val="1"/>
    </font>
    <font>
      <u val="single"/>
      <sz val="11"/>
      <color indexed="12"/>
      <name val="ＭＳ Ｐ明朝"/>
      <family val="1"/>
    </font>
    <font>
      <u val="single"/>
      <sz val="11"/>
      <color indexed="36"/>
      <name val="ＭＳ Ｐ明朝"/>
      <family val="1"/>
    </font>
    <font>
      <sz val="6"/>
      <name val="ＭＳ Ｐ明朝"/>
      <family val="1"/>
    </font>
    <font>
      <sz val="20"/>
      <name val="ＭＳ Ｐゴシック"/>
      <family val="3"/>
    </font>
    <font>
      <sz val="11"/>
      <color indexed="10"/>
      <name val="ＭＳ Ｐ明朝"/>
      <family val="1"/>
    </font>
    <font>
      <sz val="10"/>
      <name val="ＭＳ Ｐ明朝"/>
      <family val="1"/>
    </font>
    <font>
      <sz val="9"/>
      <name val="ＭＳ Ｐ明朝"/>
      <family val="1"/>
    </font>
    <font>
      <sz val="10"/>
      <color indexed="8"/>
      <name val="ＭＳ Ｐ明朝"/>
      <family val="1"/>
    </font>
    <font>
      <sz val="11.75"/>
      <color indexed="8"/>
      <name val="ＭＳ Ｐゴシック"/>
      <family val="3"/>
    </font>
    <font>
      <sz val="6"/>
      <name val="ＭＳ Ｐゴシック"/>
      <family val="3"/>
    </font>
    <font>
      <b/>
      <sz val="11"/>
      <name val="ＭＳ Ｐ明朝"/>
      <family val="1"/>
    </font>
    <font>
      <sz val="11"/>
      <name val="ＭＳ Ｐゴシック"/>
      <family val="3"/>
    </font>
    <font>
      <sz val="11"/>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0"/>
      <color indexed="9"/>
      <name val="ＭＳ 明朝"/>
      <family val="1"/>
    </font>
    <font>
      <sz val="20"/>
      <color indexed="8"/>
      <name val="ＭＳ 明朝"/>
      <family val="1"/>
    </font>
    <font>
      <sz val="56"/>
      <color indexed="8"/>
      <name val="ＭＳ Ｐゴシック"/>
      <family val="3"/>
    </font>
    <font>
      <sz val="46"/>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20"/>
      <color theme="0"/>
      <name val="ＭＳ 明朝"/>
      <family val="1"/>
    </font>
    <font>
      <sz val="20"/>
      <color theme="1"/>
      <name val="ＭＳ 明朝"/>
      <family val="1"/>
    </font>
    <font>
      <sz val="56"/>
      <color theme="1"/>
      <name val="Calibri"/>
      <family val="3"/>
    </font>
    <font>
      <sz val="46"/>
      <color theme="1"/>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1"/>
        <bgColor indexed="64"/>
      </patternFill>
    </fill>
    <fill>
      <patternFill patternType="solid">
        <fgColor rgb="FFFFFF00"/>
        <bgColor indexed="64"/>
      </patternFill>
    </fill>
  </fills>
  <borders count="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hair"/>
      <bottom>
        <color indexed="63"/>
      </bottom>
    </border>
    <border>
      <left>
        <color indexed="63"/>
      </left>
      <right style="hair"/>
      <top>
        <color indexed="63"/>
      </top>
      <bottom>
        <color indexed="63"/>
      </bottom>
    </border>
    <border>
      <left>
        <color indexed="63"/>
      </left>
      <right>
        <color indexed="63"/>
      </right>
      <top>
        <color indexed="63"/>
      </top>
      <bottom style="hair"/>
    </border>
    <border>
      <left style="hair"/>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style="hair"/>
      <right>
        <color indexed="63"/>
      </right>
      <top>
        <color indexed="63"/>
      </top>
      <bottom style="hair"/>
    </border>
    <border>
      <left>
        <color indexed="63"/>
      </left>
      <right style="hair"/>
      <top>
        <color indexed="63"/>
      </top>
      <bottom style="hair"/>
    </border>
    <border>
      <left style="hair"/>
      <right>
        <color indexed="63"/>
      </right>
      <top style="hair"/>
      <bottom style="hair"/>
    </border>
    <border>
      <left style="hair"/>
      <right style="hair"/>
      <top style="hair"/>
      <bottom style="hair"/>
    </border>
    <border>
      <left style="hair"/>
      <right>
        <color indexed="63"/>
      </right>
      <top style="thin"/>
      <bottom style="hair"/>
    </border>
    <border>
      <left style="hair"/>
      <right style="hair"/>
      <top style="thin"/>
      <bottom style="hair"/>
    </border>
    <border>
      <left style="hair"/>
      <right style="hair"/>
      <top>
        <color indexed="63"/>
      </top>
      <bottom style="hair"/>
    </border>
    <border>
      <left style="hair"/>
      <right style="hair"/>
      <top style="hair"/>
      <bottom>
        <color indexed="63"/>
      </bottom>
    </border>
    <border>
      <left>
        <color indexed="63"/>
      </left>
      <right>
        <color indexed="63"/>
      </right>
      <top style="thin"/>
      <bottom>
        <color indexed="63"/>
      </bottom>
    </border>
    <border>
      <left>
        <color indexed="63"/>
      </left>
      <right>
        <color indexed="63"/>
      </right>
      <top>
        <color indexed="63"/>
      </top>
      <bottom style="thin"/>
    </border>
    <border>
      <left style="hair"/>
      <right style="hair"/>
      <top style="thin"/>
      <bottom>
        <color indexed="63"/>
      </bottom>
    </border>
    <border diagonalDown="1">
      <left>
        <color indexed="63"/>
      </left>
      <right>
        <color indexed="63"/>
      </right>
      <top style="thin"/>
      <bottom>
        <color indexed="63"/>
      </bottom>
      <diagonal style="hair"/>
    </border>
    <border diagonalDown="1">
      <left>
        <color indexed="63"/>
      </left>
      <right style="hair"/>
      <top style="thin"/>
      <bottom>
        <color indexed="63"/>
      </bottom>
      <diagonal style="hair"/>
    </border>
    <border diagonalDown="1">
      <left>
        <color indexed="63"/>
      </left>
      <right>
        <color indexed="63"/>
      </right>
      <top>
        <color indexed="63"/>
      </top>
      <bottom style="hair"/>
      <diagonal style="hair"/>
    </border>
    <border diagonalDown="1">
      <left>
        <color indexed="63"/>
      </left>
      <right style="hair"/>
      <top>
        <color indexed="63"/>
      </top>
      <bottom style="hair"/>
      <diagonal style="hair"/>
    </border>
    <border>
      <left style="hair"/>
      <right>
        <color indexed="63"/>
      </right>
      <top style="thin"/>
      <bottom>
        <color indexed="63"/>
      </bottom>
    </border>
    <border>
      <left>
        <color indexed="63"/>
      </left>
      <right>
        <color indexed="63"/>
      </right>
      <top style="hair"/>
      <bottom style="hair"/>
    </border>
    <border diagonalDown="1">
      <left>
        <color indexed="63"/>
      </left>
      <right style="hair"/>
      <top style="thin"/>
      <bottom style="hair"/>
      <diagonal style="hair"/>
    </border>
    <border diagonalDown="1">
      <left>
        <color indexed="63"/>
      </left>
      <right style="hair"/>
      <top style="hair"/>
      <bottom style="hair"/>
      <diagonal style="hair"/>
    </border>
    <border>
      <left>
        <color indexed="63"/>
      </left>
      <right>
        <color indexed="63"/>
      </right>
      <top style="thin"/>
      <bottom style="hair"/>
    </border>
    <border>
      <left>
        <color indexed="63"/>
      </left>
      <right style="hair"/>
      <top style="hair"/>
      <bottom style="hair"/>
    </border>
    <border>
      <left>
        <color indexed="63"/>
      </left>
      <right style="hair"/>
      <top style="thin"/>
      <bottom style="hair"/>
    </border>
    <border>
      <left>
        <color indexed="63"/>
      </left>
      <right style="hair"/>
      <top style="thin"/>
      <bottom>
        <color indexed="63"/>
      </bottom>
    </border>
    <border diagonalDown="1">
      <left style="hair"/>
      <right style="hair"/>
      <top style="thin"/>
      <bottom style="hair"/>
      <diagonal style="hair"/>
    </border>
    <border diagonalDown="1">
      <left style="hair"/>
      <right style="hair"/>
      <top style="hair"/>
      <bottom style="hair"/>
      <diagonal style="hair"/>
    </border>
    <border diagonalDown="1">
      <left>
        <color indexed="63"/>
      </left>
      <right>
        <color indexed="63"/>
      </right>
      <top>
        <color indexed="63"/>
      </top>
      <bottom>
        <color indexed="63"/>
      </bottom>
      <diagonal style="hair"/>
    </border>
    <border diagonalDown="1">
      <left>
        <color indexed="63"/>
      </left>
      <right style="hair"/>
      <top>
        <color indexed="63"/>
      </top>
      <bottom>
        <color indexed="63"/>
      </bottom>
      <diagonal style="hair"/>
    </border>
    <border diagonalDown="1">
      <left>
        <color indexed="63"/>
      </left>
      <right>
        <color indexed="63"/>
      </right>
      <top style="hair"/>
      <bottom style="hair"/>
      <diagonal style="hair"/>
    </border>
  </borders>
  <cellStyleXfs count="9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35" fillId="0" borderId="0">
      <alignment vertical="center"/>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vertical="center"/>
      <protection/>
    </xf>
    <xf numFmtId="0" fontId="12" fillId="0" borderId="0">
      <alignment vertical="center"/>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35" fillId="0" borderId="0">
      <alignment vertical="center"/>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3" fillId="0" borderId="0">
      <alignment/>
      <protection/>
    </xf>
    <xf numFmtId="0" fontId="2" fillId="0" borderId="0" applyNumberFormat="0" applyFill="0" applyBorder="0" applyAlignment="0" applyProtection="0"/>
    <xf numFmtId="0" fontId="51" fillId="32" borderId="0" applyNumberFormat="0" applyBorder="0" applyAlignment="0" applyProtection="0"/>
  </cellStyleXfs>
  <cellXfs count="357">
    <xf numFmtId="0" fontId="0" fillId="0" borderId="0" xfId="0" applyAlignment="1">
      <alignment/>
    </xf>
    <xf numFmtId="0" fontId="5" fillId="0" borderId="0" xfId="0" applyNumberFormat="1" applyFont="1" applyFill="1" applyBorder="1" applyAlignment="1">
      <alignment horizontal="right" vertical="center"/>
    </xf>
    <xf numFmtId="0" fontId="6" fillId="0" borderId="10" xfId="0" applyFont="1" applyFill="1" applyBorder="1" applyAlignment="1">
      <alignment vertical="center"/>
    </xf>
    <xf numFmtId="0" fontId="6" fillId="0" borderId="10" xfId="0" applyFont="1" applyBorder="1" applyAlignment="1">
      <alignment horizontal="left" vertical="center"/>
    </xf>
    <xf numFmtId="0" fontId="6" fillId="0" borderId="0" xfId="0" applyFont="1" applyAlignment="1">
      <alignment horizontal="left" vertical="center"/>
    </xf>
    <xf numFmtId="0" fontId="4" fillId="0" borderId="0" xfId="0" applyFont="1" applyAlignment="1">
      <alignment horizontal="center" vertical="center"/>
    </xf>
    <xf numFmtId="0" fontId="6" fillId="0" borderId="0" xfId="0" applyFont="1" applyFill="1" applyAlignment="1">
      <alignment vertical="center"/>
    </xf>
    <xf numFmtId="0" fontId="6" fillId="0" borderId="0" xfId="0" applyFont="1" applyAlignment="1">
      <alignment vertical="center"/>
    </xf>
    <xf numFmtId="0" fontId="6" fillId="0" borderId="10" xfId="0" applyFont="1" applyBorder="1" applyAlignment="1">
      <alignment vertical="center"/>
    </xf>
    <xf numFmtId="0" fontId="0" fillId="0" borderId="0" xfId="0" applyFont="1" applyBorder="1" applyAlignment="1">
      <alignment horizontal="right" vertical="center"/>
    </xf>
    <xf numFmtId="176" fontId="0" fillId="0" borderId="0" xfId="0" applyNumberFormat="1" applyFont="1" applyAlignment="1">
      <alignment horizontal="right" vertical="center"/>
    </xf>
    <xf numFmtId="49" fontId="0" fillId="0" borderId="0" xfId="0" applyNumberFormat="1" applyFont="1" applyAlignment="1">
      <alignment horizontal="right" vertical="center"/>
    </xf>
    <xf numFmtId="176" fontId="0" fillId="0" borderId="11" xfId="0" applyNumberFormat="1" applyFont="1" applyBorder="1" applyAlignment="1">
      <alignment horizontal="right" vertical="center"/>
    </xf>
    <xf numFmtId="176" fontId="0" fillId="0" borderId="0" xfId="0" applyNumberFormat="1" applyFont="1" applyBorder="1" applyAlignment="1">
      <alignment horizontal="right" vertical="center"/>
    </xf>
    <xf numFmtId="176" fontId="0" fillId="0" borderId="0" xfId="0" applyNumberFormat="1" applyFont="1" applyFill="1" applyBorder="1" applyAlignment="1">
      <alignment horizontal="right" vertical="center"/>
    </xf>
    <xf numFmtId="0" fontId="0" fillId="0" borderId="12" xfId="0" applyFont="1" applyFill="1" applyBorder="1" applyAlignment="1">
      <alignment horizontal="center" vertical="center"/>
    </xf>
    <xf numFmtId="0" fontId="0" fillId="0" borderId="13" xfId="0" applyFont="1" applyBorder="1" applyAlignment="1">
      <alignment horizontal="center" vertical="center"/>
    </xf>
    <xf numFmtId="0" fontId="0" fillId="0" borderId="14" xfId="0" applyFont="1" applyBorder="1" applyAlignment="1">
      <alignment horizontal="center" vertical="center"/>
    </xf>
    <xf numFmtId="0" fontId="0" fillId="0" borderId="0" xfId="0" applyFont="1" applyBorder="1" applyAlignment="1">
      <alignment horizontal="center" vertical="center"/>
    </xf>
    <xf numFmtId="0" fontId="0" fillId="0" borderId="11" xfId="0" applyFont="1" applyBorder="1" applyAlignment="1">
      <alignment horizontal="center" vertical="center"/>
    </xf>
    <xf numFmtId="0" fontId="0" fillId="0" borderId="15" xfId="0" applyFont="1" applyBorder="1" applyAlignment="1">
      <alignment horizontal="center" vertical="center"/>
    </xf>
    <xf numFmtId="0" fontId="0" fillId="0" borderId="0" xfId="0" applyFont="1" applyAlignment="1">
      <alignment horizontal="center" vertical="center"/>
    </xf>
    <xf numFmtId="176" fontId="0" fillId="0" borderId="12" xfId="0" applyNumberFormat="1" applyFont="1" applyBorder="1" applyAlignment="1">
      <alignment vertical="center"/>
    </xf>
    <xf numFmtId="0" fontId="0" fillId="0" borderId="16" xfId="0" applyFont="1" applyBorder="1" applyAlignment="1">
      <alignment horizontal="center" vertical="center"/>
    </xf>
    <xf numFmtId="0" fontId="0" fillId="0" borderId="17" xfId="0" applyFont="1" applyBorder="1" applyAlignment="1">
      <alignment horizontal="center" vertical="center"/>
    </xf>
    <xf numFmtId="176" fontId="0" fillId="0" borderId="11" xfId="0" applyNumberFormat="1" applyFont="1" applyBorder="1" applyAlignment="1">
      <alignment vertical="center"/>
    </xf>
    <xf numFmtId="0" fontId="0" fillId="0" borderId="0" xfId="0" applyFont="1" applyBorder="1" applyAlignment="1">
      <alignment vertical="center"/>
    </xf>
    <xf numFmtId="0" fontId="0" fillId="0" borderId="0" xfId="0" applyFont="1" applyAlignment="1">
      <alignment vertical="center"/>
    </xf>
    <xf numFmtId="0" fontId="0" fillId="0" borderId="0" xfId="0" applyFont="1" applyAlignment="1">
      <alignment horizontal="right" vertical="center"/>
    </xf>
    <xf numFmtId="0" fontId="0" fillId="0" borderId="0" xfId="0" applyFont="1" applyAlignment="1">
      <alignment horizontal="left" vertical="center"/>
    </xf>
    <xf numFmtId="0" fontId="0" fillId="0" borderId="10" xfId="0" applyFont="1" applyBorder="1" applyAlignment="1">
      <alignment horizontal="right" vertical="center"/>
    </xf>
    <xf numFmtId="0" fontId="0" fillId="0" borderId="0" xfId="0" applyFont="1" applyFill="1" applyAlignment="1">
      <alignment horizontal="right" vertical="center"/>
    </xf>
    <xf numFmtId="0" fontId="0" fillId="0" borderId="0" xfId="0" applyFont="1" applyFill="1" applyBorder="1" applyAlignment="1">
      <alignment horizontal="right" vertical="center"/>
    </xf>
    <xf numFmtId="0" fontId="0" fillId="0" borderId="10" xfId="0" applyFont="1" applyFill="1" applyBorder="1" applyAlignment="1">
      <alignment horizontal="right" vertical="center"/>
    </xf>
    <xf numFmtId="0" fontId="0" fillId="0" borderId="0" xfId="0" applyFont="1" applyFill="1" applyAlignment="1">
      <alignment horizontal="left" vertical="center"/>
    </xf>
    <xf numFmtId="0" fontId="0" fillId="0" borderId="0"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12" xfId="0" applyFont="1" applyBorder="1" applyAlignment="1">
      <alignment horizontal="center" vertical="center"/>
    </xf>
    <xf numFmtId="176" fontId="0" fillId="0" borderId="12" xfId="0" applyNumberFormat="1" applyFont="1" applyFill="1" applyBorder="1" applyAlignment="1">
      <alignment horizontal="right" vertical="center"/>
    </xf>
    <xf numFmtId="176" fontId="0" fillId="0" borderId="12" xfId="0" applyNumberFormat="1" applyFont="1" applyBorder="1" applyAlignment="1">
      <alignment horizontal="right" vertical="center"/>
    </xf>
    <xf numFmtId="0" fontId="0" fillId="0" borderId="10" xfId="0" applyFont="1" applyBorder="1" applyAlignment="1">
      <alignment horizontal="center" vertical="center"/>
    </xf>
    <xf numFmtId="0" fontId="0" fillId="0" borderId="0" xfId="0" applyAlignment="1">
      <alignment vertical="center"/>
    </xf>
    <xf numFmtId="0" fontId="52" fillId="33" borderId="0" xfId="0" applyFont="1" applyFill="1" applyAlignment="1">
      <alignment horizontal="left" vertical="center"/>
    </xf>
    <xf numFmtId="0" fontId="53" fillId="0" borderId="0" xfId="0" applyFont="1" applyAlignment="1">
      <alignment horizontal="left" vertical="center"/>
    </xf>
    <xf numFmtId="0" fontId="54" fillId="0" borderId="0" xfId="0" applyFont="1" applyAlignment="1">
      <alignment vertical="center"/>
    </xf>
    <xf numFmtId="0" fontId="52" fillId="0" borderId="0" xfId="0" applyFont="1" applyFill="1" applyAlignment="1">
      <alignment horizontal="left" vertical="center"/>
    </xf>
    <xf numFmtId="0" fontId="53" fillId="0" borderId="0" xfId="0" applyFont="1" applyFill="1" applyAlignment="1">
      <alignment horizontal="left" vertical="center"/>
    </xf>
    <xf numFmtId="176" fontId="0" fillId="0" borderId="0" xfId="0" applyNumberFormat="1" applyFont="1" applyBorder="1" applyAlignment="1">
      <alignment vertical="center"/>
    </xf>
    <xf numFmtId="0" fontId="0" fillId="0" borderId="17" xfId="0" applyFont="1" applyBorder="1" applyAlignment="1">
      <alignment horizontal="center" vertical="center" shrinkToFit="1"/>
    </xf>
    <xf numFmtId="176" fontId="0" fillId="0" borderId="0" xfId="0" applyNumberFormat="1" applyFont="1" applyFill="1" applyBorder="1" applyAlignment="1">
      <alignment vertical="center"/>
    </xf>
    <xf numFmtId="176" fontId="0" fillId="0" borderId="10" xfId="0" applyNumberFormat="1" applyFont="1" applyFill="1" applyBorder="1" applyAlignment="1">
      <alignment vertical="center"/>
    </xf>
    <xf numFmtId="176" fontId="0" fillId="0" borderId="14" xfId="0" applyNumberFormat="1" applyFont="1" applyFill="1" applyBorder="1" applyAlignment="1">
      <alignment vertical="center"/>
    </xf>
    <xf numFmtId="176" fontId="0" fillId="0" borderId="11" xfId="0" applyNumberFormat="1" applyFont="1" applyFill="1" applyBorder="1" applyAlignment="1">
      <alignment vertical="center"/>
    </xf>
    <xf numFmtId="176" fontId="0" fillId="0" borderId="12" xfId="0" applyNumberFormat="1" applyFont="1" applyFill="1" applyBorder="1" applyAlignment="1">
      <alignment vertical="center"/>
    </xf>
    <xf numFmtId="0" fontId="0" fillId="0" borderId="18" xfId="0" applyFont="1" applyBorder="1" applyAlignment="1">
      <alignment horizontal="center" vertical="center"/>
    </xf>
    <xf numFmtId="0" fontId="0" fillId="0" borderId="19" xfId="0" applyFont="1" applyBorder="1" applyAlignment="1">
      <alignment horizontal="center" vertical="center"/>
    </xf>
    <xf numFmtId="0" fontId="0" fillId="0" borderId="20" xfId="0" applyFont="1" applyBorder="1" applyAlignment="1">
      <alignment horizontal="center" vertical="center" shrinkToFit="1"/>
    </xf>
    <xf numFmtId="0" fontId="7" fillId="0" borderId="21" xfId="0" applyFont="1" applyBorder="1" applyAlignment="1">
      <alignment horizontal="center" vertical="center" wrapText="1"/>
    </xf>
    <xf numFmtId="0" fontId="7" fillId="0" borderId="21" xfId="0" applyFont="1" applyFill="1" applyBorder="1" applyAlignment="1">
      <alignment horizontal="center" vertical="center" wrapText="1"/>
    </xf>
    <xf numFmtId="0" fontId="0" fillId="0" borderId="19" xfId="0" applyFont="1" applyBorder="1" applyAlignment="1">
      <alignment horizontal="center" vertical="distributed" textRotation="255"/>
    </xf>
    <xf numFmtId="0" fontId="0" fillId="0" borderId="18" xfId="0" applyFont="1" applyBorder="1" applyAlignment="1">
      <alignment horizontal="center" vertical="distributed" textRotation="255"/>
    </xf>
    <xf numFmtId="0" fontId="0" fillId="0" borderId="19" xfId="0" applyFont="1" applyFill="1" applyBorder="1" applyAlignment="1">
      <alignment horizontal="center" vertical="distributed" textRotation="255"/>
    </xf>
    <xf numFmtId="0" fontId="0" fillId="0" borderId="21" xfId="0" applyFont="1" applyBorder="1" applyAlignment="1">
      <alignment horizontal="center" vertical="center" shrinkToFit="1"/>
    </xf>
    <xf numFmtId="0" fontId="0" fillId="0" borderId="21" xfId="0" applyFont="1" applyFill="1" applyBorder="1" applyAlignment="1">
      <alignment horizontal="center" vertical="center" shrinkToFit="1"/>
    </xf>
    <xf numFmtId="0" fontId="0" fillId="0" borderId="18" xfId="0" applyFont="1" applyFill="1" applyBorder="1" applyAlignment="1">
      <alignment horizontal="center" vertical="distributed" textRotation="255"/>
    </xf>
    <xf numFmtId="0" fontId="0" fillId="0" borderId="0" xfId="0" applyAlignment="1">
      <alignment horizontal="left" vertical="center"/>
    </xf>
    <xf numFmtId="0" fontId="0" fillId="0" borderId="0" xfId="0" applyAlignment="1">
      <alignment horizontal="right" vertical="center"/>
    </xf>
    <xf numFmtId="0" fontId="0" fillId="0" borderId="0" xfId="0" applyBorder="1" applyAlignment="1">
      <alignment horizontal="right" vertical="center"/>
    </xf>
    <xf numFmtId="176" fontId="0" fillId="0" borderId="0" xfId="0" applyNumberFormat="1" applyFont="1" applyAlignment="1">
      <alignment vertical="center"/>
    </xf>
    <xf numFmtId="0" fontId="0" fillId="0" borderId="21" xfId="0" applyFont="1" applyBorder="1" applyAlignment="1">
      <alignment horizontal="distributed" vertical="center"/>
    </xf>
    <xf numFmtId="0" fontId="0" fillId="0" borderId="10" xfId="0" applyFont="1" applyBorder="1" applyAlignment="1">
      <alignment horizontal="center" vertical="distributed" textRotation="255" wrapText="1"/>
    </xf>
    <xf numFmtId="0" fontId="0" fillId="0" borderId="13" xfId="0" applyFont="1" applyBorder="1" applyAlignment="1">
      <alignment horizontal="center" vertical="distributed" textRotation="255" wrapText="1"/>
    </xf>
    <xf numFmtId="0" fontId="11" fillId="0" borderId="0" xfId="0" applyFont="1" applyAlignment="1">
      <alignment horizontal="centerContinuous" vertical="center"/>
    </xf>
    <xf numFmtId="0" fontId="11" fillId="0" borderId="0" xfId="0" applyFont="1" applyAlignment="1">
      <alignment horizontal="center" vertical="center"/>
    </xf>
    <xf numFmtId="0" fontId="0" fillId="0" borderId="19" xfId="0" applyFont="1" applyBorder="1" applyAlignment="1">
      <alignment horizontal="center" vertical="center" wrapText="1"/>
    </xf>
    <xf numFmtId="0" fontId="0" fillId="0" borderId="10" xfId="0" applyFont="1" applyBorder="1" applyAlignment="1">
      <alignment vertical="center"/>
    </xf>
    <xf numFmtId="187" fontId="0" fillId="0" borderId="10" xfId="0" applyNumberFormat="1" applyFont="1" applyFill="1" applyBorder="1" applyAlignment="1">
      <alignment horizontal="right" vertical="center"/>
    </xf>
    <xf numFmtId="187" fontId="0" fillId="0" borderId="0" xfId="0" applyNumberFormat="1" applyFont="1" applyBorder="1" applyAlignment="1">
      <alignment horizontal="right" vertical="center"/>
    </xf>
    <xf numFmtId="187" fontId="0" fillId="0" borderId="0" xfId="0" applyNumberFormat="1" applyFont="1" applyFill="1" applyBorder="1" applyAlignment="1">
      <alignment horizontal="right" vertical="center"/>
    </xf>
    <xf numFmtId="187" fontId="0" fillId="0" borderId="12" xfId="0" applyNumberFormat="1" applyFont="1" applyBorder="1" applyAlignment="1">
      <alignment horizontal="right" vertical="center"/>
    </xf>
    <xf numFmtId="187" fontId="0" fillId="0" borderId="12" xfId="0" applyNumberFormat="1" applyFont="1" applyFill="1" applyBorder="1" applyAlignment="1">
      <alignment horizontal="right" vertical="center"/>
    </xf>
    <xf numFmtId="0" fontId="0" fillId="0" borderId="0" xfId="0" applyFont="1" applyAlignment="1">
      <alignment horizontal="centerContinuous" vertical="center"/>
    </xf>
    <xf numFmtId="0" fontId="0" fillId="0" borderId="19" xfId="0" applyFont="1" applyBorder="1" applyAlignment="1">
      <alignment horizontal="center" vertical="center" shrinkToFit="1"/>
    </xf>
    <xf numFmtId="0" fontId="12" fillId="0" borderId="19" xfId="0" applyFont="1" applyBorder="1" applyAlignment="1">
      <alignment horizontal="center" vertical="center"/>
    </xf>
    <xf numFmtId="176" fontId="12" fillId="0" borderId="15" xfId="0" applyNumberFormat="1" applyFont="1" applyBorder="1" applyAlignment="1">
      <alignment horizontal="right" vertical="center"/>
    </xf>
    <xf numFmtId="176" fontId="12" fillId="0" borderId="16" xfId="0" applyNumberFormat="1" applyFont="1" applyBorder="1" applyAlignment="1">
      <alignment horizontal="right" vertical="center"/>
    </xf>
    <xf numFmtId="0" fontId="0" fillId="0" borderId="0" xfId="0" applyFont="1" applyFill="1" applyAlignment="1">
      <alignment horizontal="center" vertical="center"/>
    </xf>
    <xf numFmtId="0" fontId="0" fillId="0" borderId="0" xfId="0" applyFont="1" applyFill="1" applyAlignment="1">
      <alignment vertical="center"/>
    </xf>
    <xf numFmtId="176" fontId="5" fillId="0" borderId="0" xfId="0" applyNumberFormat="1" applyFont="1" applyFill="1" applyBorder="1" applyAlignment="1">
      <alignment horizontal="right" vertical="center"/>
    </xf>
    <xf numFmtId="0" fontId="6" fillId="0" borderId="22" xfId="0" applyFont="1" applyBorder="1" applyAlignment="1">
      <alignment horizontal="center" vertical="center"/>
    </xf>
    <xf numFmtId="0" fontId="6" fillId="0" borderId="13" xfId="0" applyFont="1" applyBorder="1" applyAlignment="1">
      <alignment horizontal="center" vertical="center"/>
    </xf>
    <xf numFmtId="0" fontId="6" fillId="0" borderId="15" xfId="0" applyFont="1" applyBorder="1" applyAlignment="1">
      <alignment horizontal="center" vertical="center"/>
    </xf>
    <xf numFmtId="0" fontId="0" fillId="0" borderId="10" xfId="0" applyBorder="1" applyAlignment="1">
      <alignment horizontal="right" vertical="center"/>
    </xf>
    <xf numFmtId="0" fontId="0" fillId="0" borderId="12" xfId="0" applyFont="1" applyBorder="1" applyAlignment="1">
      <alignment vertical="center"/>
    </xf>
    <xf numFmtId="49" fontId="0" fillId="0" borderId="0" xfId="0" applyNumberFormat="1" applyFont="1" applyFill="1" applyBorder="1" applyAlignment="1">
      <alignment vertical="center"/>
    </xf>
    <xf numFmtId="49" fontId="0" fillId="0" borderId="12" xfId="0" applyNumberFormat="1" applyFont="1" applyFill="1" applyBorder="1" applyAlignment="1">
      <alignment vertical="center"/>
    </xf>
    <xf numFmtId="49" fontId="6" fillId="0" borderId="11" xfId="0" applyNumberFormat="1" applyFont="1" applyFill="1" applyBorder="1" applyAlignment="1">
      <alignment vertical="center"/>
    </xf>
    <xf numFmtId="176" fontId="0" fillId="0" borderId="14" xfId="0" applyNumberFormat="1" applyFont="1" applyBorder="1" applyAlignment="1">
      <alignment horizontal="right" vertical="center"/>
    </xf>
    <xf numFmtId="0" fontId="0" fillId="0" borderId="0" xfId="0" applyFont="1" applyFill="1" applyBorder="1" applyAlignment="1">
      <alignment vertical="center"/>
    </xf>
    <xf numFmtId="0" fontId="0" fillId="34" borderId="0" xfId="0" applyFont="1" applyFill="1" applyBorder="1" applyAlignment="1">
      <alignment vertical="center"/>
    </xf>
    <xf numFmtId="0" fontId="0" fillId="0" borderId="0" xfId="0" applyFont="1" applyFill="1" applyBorder="1" applyAlignment="1">
      <alignment vertical="center" wrapText="1"/>
    </xf>
    <xf numFmtId="176" fontId="0" fillId="0" borderId="0" xfId="0" applyNumberFormat="1" applyFont="1" applyAlignment="1">
      <alignment horizontal="left" vertical="center"/>
    </xf>
    <xf numFmtId="0" fontId="0" fillId="0" borderId="10" xfId="0" applyFont="1" applyFill="1" applyBorder="1" applyAlignment="1">
      <alignment vertical="center"/>
    </xf>
    <xf numFmtId="0" fontId="0" fillId="0" borderId="23" xfId="0" applyFont="1" applyBorder="1" applyAlignment="1">
      <alignment horizontal="center" vertical="distributed" textRotation="255" wrapText="1"/>
    </xf>
    <xf numFmtId="0" fontId="0" fillId="0" borderId="14" xfId="0" applyFont="1" applyBorder="1" applyAlignment="1">
      <alignment horizontal="center" vertical="distributed" textRotation="255" wrapText="1"/>
    </xf>
    <xf numFmtId="176" fontId="0" fillId="0" borderId="17" xfId="0" applyNumberFormat="1" applyFont="1" applyBorder="1" applyAlignment="1">
      <alignment vertical="center"/>
    </xf>
    <xf numFmtId="176" fontId="0" fillId="0" borderId="17" xfId="0" applyNumberFormat="1" applyFont="1" applyBorder="1" applyAlignment="1">
      <alignment horizontal="right" vertical="center"/>
    </xf>
    <xf numFmtId="176" fontId="0" fillId="0" borderId="15" xfId="0" applyNumberFormat="1" applyFont="1" applyBorder="1" applyAlignment="1">
      <alignment horizontal="right" vertical="center"/>
    </xf>
    <xf numFmtId="0" fontId="0" fillId="0" borderId="15" xfId="0" applyFont="1" applyBorder="1" applyAlignment="1">
      <alignment horizontal="right" vertical="center"/>
    </xf>
    <xf numFmtId="0" fontId="0" fillId="0" borderId="16" xfId="0" applyFont="1" applyBorder="1" applyAlignment="1">
      <alignment horizontal="right" vertical="center"/>
    </xf>
    <xf numFmtId="176" fontId="0" fillId="0" borderId="17" xfId="0" applyNumberFormat="1" applyFont="1" applyFill="1" applyBorder="1" applyAlignment="1">
      <alignment vertical="center"/>
    </xf>
    <xf numFmtId="181" fontId="0" fillId="0" borderId="0" xfId="0" applyNumberFormat="1" applyFont="1" applyAlignment="1">
      <alignment horizontal="right" vertical="center"/>
    </xf>
    <xf numFmtId="181" fontId="0" fillId="0" borderId="10" xfId="0" applyNumberFormat="1" applyFont="1" applyBorder="1" applyAlignment="1">
      <alignment horizontal="right" vertical="center"/>
    </xf>
    <xf numFmtId="181" fontId="0" fillId="0" borderId="0" xfId="0" applyNumberFormat="1" applyFont="1" applyBorder="1" applyAlignment="1">
      <alignment horizontal="right" vertical="center"/>
    </xf>
    <xf numFmtId="181" fontId="0" fillId="0" borderId="0" xfId="0" applyNumberFormat="1" applyFont="1" applyFill="1" applyBorder="1" applyAlignment="1">
      <alignment horizontal="right" vertical="center"/>
    </xf>
    <xf numFmtId="181" fontId="0" fillId="0" borderId="12" xfId="0" applyNumberFormat="1" applyFont="1" applyBorder="1" applyAlignment="1">
      <alignment horizontal="right" vertical="center"/>
    </xf>
    <xf numFmtId="181" fontId="0" fillId="0" borderId="12" xfId="0" applyNumberFormat="1" applyFont="1" applyFill="1" applyBorder="1" applyAlignment="1">
      <alignment horizontal="right" vertical="center"/>
    </xf>
    <xf numFmtId="218" fontId="0" fillId="0" borderId="15" xfId="0" applyNumberFormat="1" applyFont="1" applyBorder="1" applyAlignment="1">
      <alignment horizontal="right" vertical="center" shrinkToFit="1"/>
    </xf>
    <xf numFmtId="218" fontId="0" fillId="0" borderId="0" xfId="0" applyNumberFormat="1" applyFont="1" applyBorder="1" applyAlignment="1">
      <alignment horizontal="right" vertical="center" shrinkToFit="1"/>
    </xf>
    <xf numFmtId="218" fontId="0" fillId="0" borderId="0" xfId="0" applyNumberFormat="1" applyFont="1" applyBorder="1" applyAlignment="1">
      <alignment horizontal="left" vertical="center" shrinkToFit="1"/>
    </xf>
    <xf numFmtId="218" fontId="0" fillId="0" borderId="15" xfId="0" applyNumberFormat="1" applyFont="1" applyFill="1" applyBorder="1" applyAlignment="1">
      <alignment horizontal="right" vertical="center" shrinkToFit="1"/>
    </xf>
    <xf numFmtId="218" fontId="0" fillId="0" borderId="0" xfId="0" applyNumberFormat="1" applyFont="1" applyFill="1" applyBorder="1" applyAlignment="1">
      <alignment horizontal="right" vertical="center" shrinkToFit="1"/>
    </xf>
    <xf numFmtId="218" fontId="0" fillId="0" borderId="0" xfId="0" applyNumberFormat="1" applyFont="1" applyFill="1" applyBorder="1" applyAlignment="1">
      <alignment horizontal="left" vertical="center" shrinkToFit="1"/>
    </xf>
    <xf numFmtId="218" fontId="0" fillId="0" borderId="16" xfId="0" applyNumberFormat="1" applyFont="1" applyFill="1" applyBorder="1" applyAlignment="1">
      <alignment horizontal="right" vertical="center" shrinkToFit="1"/>
    </xf>
    <xf numFmtId="218" fontId="0" fillId="0" borderId="12" xfId="0" applyNumberFormat="1" applyFont="1" applyFill="1" applyBorder="1" applyAlignment="1">
      <alignment horizontal="right" vertical="center" shrinkToFit="1"/>
    </xf>
    <xf numFmtId="218" fontId="0" fillId="0" borderId="12" xfId="0" applyNumberFormat="1" applyFont="1" applyFill="1" applyBorder="1" applyAlignment="1">
      <alignment horizontal="left" vertical="center" shrinkToFit="1"/>
    </xf>
    <xf numFmtId="218" fontId="0" fillId="0" borderId="0" xfId="0" applyNumberFormat="1" applyFont="1" applyAlignment="1">
      <alignment horizontal="right" vertical="center" shrinkToFit="1"/>
    </xf>
    <xf numFmtId="218" fontId="0" fillId="0" borderId="0" xfId="0" applyNumberFormat="1" applyFont="1" applyAlignment="1">
      <alignment horizontal="left" vertical="center" shrinkToFit="1"/>
    </xf>
    <xf numFmtId="218" fontId="0" fillId="0" borderId="0" xfId="0" applyNumberFormat="1" applyFont="1" applyFill="1" applyBorder="1" applyAlignment="1">
      <alignment vertical="center" shrinkToFit="1"/>
    </xf>
    <xf numFmtId="218" fontId="0" fillId="0" borderId="12" xfId="0" applyNumberFormat="1" applyFont="1" applyFill="1" applyBorder="1" applyAlignment="1">
      <alignment vertical="center" shrinkToFit="1"/>
    </xf>
    <xf numFmtId="218" fontId="0" fillId="0" borderId="0" xfId="0" applyNumberFormat="1" applyFont="1" applyAlignment="1">
      <alignment vertical="center" shrinkToFit="1"/>
    </xf>
    <xf numFmtId="218" fontId="0" fillId="0" borderId="15" xfId="0" applyNumberFormat="1" applyFont="1" applyFill="1" applyBorder="1" applyAlignment="1">
      <alignment vertical="center" shrinkToFit="1"/>
    </xf>
    <xf numFmtId="218" fontId="0" fillId="0" borderId="16" xfId="0" applyNumberFormat="1" applyFont="1" applyFill="1" applyBorder="1" applyAlignment="1">
      <alignment vertical="center" shrinkToFit="1"/>
    </xf>
    <xf numFmtId="218" fontId="0" fillId="0" borderId="12" xfId="0" applyNumberFormat="1" applyFont="1" applyBorder="1" applyAlignment="1">
      <alignment vertical="center" shrinkToFit="1"/>
    </xf>
    <xf numFmtId="218" fontId="0" fillId="0" borderId="12" xfId="0" applyNumberFormat="1" applyFont="1" applyBorder="1" applyAlignment="1">
      <alignment horizontal="right" vertical="center" shrinkToFit="1"/>
    </xf>
    <xf numFmtId="218" fontId="0" fillId="0" borderId="0" xfId="0" applyNumberFormat="1" applyFont="1" applyFill="1" applyBorder="1" applyAlignment="1">
      <alignment horizontal="right" vertical="center"/>
    </xf>
    <xf numFmtId="218" fontId="0" fillId="0" borderId="12" xfId="0" applyNumberFormat="1" applyFont="1" applyFill="1" applyBorder="1" applyAlignment="1">
      <alignment horizontal="right" vertical="center"/>
    </xf>
    <xf numFmtId="218" fontId="7" fillId="0" borderId="0" xfId="51" applyNumberFormat="1" applyFont="1" applyFill="1" applyBorder="1" applyAlignment="1">
      <alignment horizontal="right" vertical="center" shrinkToFit="1"/>
    </xf>
    <xf numFmtId="218" fontId="7" fillId="0" borderId="0" xfId="0" applyNumberFormat="1" applyFont="1" applyFill="1" applyBorder="1" applyAlignment="1">
      <alignment horizontal="right" vertical="center"/>
    </xf>
    <xf numFmtId="218" fontId="7" fillId="0" borderId="0" xfId="51" applyNumberFormat="1" applyFont="1" applyFill="1" applyBorder="1" applyAlignment="1">
      <alignment horizontal="right" vertical="center"/>
    </xf>
    <xf numFmtId="218" fontId="7" fillId="0" borderId="12" xfId="51" applyNumberFormat="1" applyFont="1" applyFill="1" applyBorder="1" applyAlignment="1">
      <alignment horizontal="right" vertical="center" shrinkToFit="1"/>
    </xf>
    <xf numFmtId="218" fontId="7" fillId="0" borderId="12" xfId="0" applyNumberFormat="1" applyFont="1" applyFill="1" applyBorder="1" applyAlignment="1">
      <alignment horizontal="right" vertical="center"/>
    </xf>
    <xf numFmtId="218" fontId="7" fillId="0" borderId="12" xfId="51" applyNumberFormat="1" applyFont="1" applyFill="1" applyBorder="1" applyAlignment="1">
      <alignment horizontal="right" vertical="center"/>
    </xf>
    <xf numFmtId="0" fontId="55" fillId="0" borderId="24" xfId="0" applyFont="1" applyBorder="1" applyAlignment="1">
      <alignment horizontal="distributed" vertical="center" indent="1"/>
    </xf>
    <xf numFmtId="0" fontId="55" fillId="0" borderId="0" xfId="0" applyFont="1" applyBorder="1" applyAlignment="1">
      <alignment horizontal="distributed" vertical="center" indent="1"/>
    </xf>
    <xf numFmtId="0" fontId="55" fillId="0" borderId="25" xfId="0" applyFont="1" applyBorder="1" applyAlignment="1">
      <alignment horizontal="distributed" vertical="center" indent="1"/>
    </xf>
    <xf numFmtId="0" fontId="4" fillId="0" borderId="0" xfId="0" applyFont="1" applyAlignment="1">
      <alignment horizontal="center" vertical="center"/>
    </xf>
    <xf numFmtId="176" fontId="0" fillId="0" borderId="0" xfId="51" applyNumberFormat="1" applyFont="1" applyBorder="1" applyAlignment="1">
      <alignment horizontal="right" vertical="center" shrinkToFit="1"/>
    </xf>
    <xf numFmtId="0" fontId="6" fillId="0" borderId="26" xfId="0" applyFont="1" applyBorder="1" applyAlignment="1">
      <alignment horizontal="center" vertical="center"/>
    </xf>
    <xf numFmtId="0" fontId="6" fillId="0" borderId="24"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22" xfId="0" applyFont="1" applyBorder="1" applyAlignment="1">
      <alignment horizontal="center" vertical="center"/>
    </xf>
    <xf numFmtId="0" fontId="0" fillId="0" borderId="0" xfId="0" applyFont="1" applyAlignment="1">
      <alignment horizontal="left" vertical="center"/>
    </xf>
    <xf numFmtId="0" fontId="0" fillId="0" borderId="27" xfId="0" applyFont="1" applyBorder="1" applyAlignment="1">
      <alignment horizontal="left" vertical="distributed" wrapText="1"/>
    </xf>
    <xf numFmtId="0" fontId="0" fillId="0" borderId="28" xfId="0" applyFont="1" applyBorder="1" applyAlignment="1">
      <alignment horizontal="left" vertical="distributed"/>
    </xf>
    <xf numFmtId="0" fontId="0" fillId="0" borderId="29" xfId="0" applyFont="1" applyBorder="1" applyAlignment="1">
      <alignment horizontal="left" vertical="distributed"/>
    </xf>
    <xf numFmtId="0" fontId="0" fillId="0" borderId="30" xfId="0" applyFont="1" applyBorder="1" applyAlignment="1">
      <alignment horizontal="left" vertical="distributed"/>
    </xf>
    <xf numFmtId="0" fontId="6" fillId="0" borderId="31" xfId="0" applyFont="1" applyBorder="1" applyAlignment="1">
      <alignment horizontal="center" vertical="center"/>
    </xf>
    <xf numFmtId="0" fontId="6" fillId="0" borderId="24" xfId="0" applyFont="1" applyBorder="1" applyAlignment="1">
      <alignment horizontal="center" vertical="center"/>
    </xf>
    <xf numFmtId="0" fontId="6" fillId="0" borderId="16" xfId="0" applyFont="1" applyBorder="1" applyAlignment="1">
      <alignment horizontal="center" vertical="center"/>
    </xf>
    <xf numFmtId="0" fontId="6" fillId="0" borderId="12" xfId="0" applyFont="1" applyBorder="1" applyAlignment="1">
      <alignment horizontal="center" vertical="center"/>
    </xf>
    <xf numFmtId="0" fontId="6" fillId="0" borderId="26" xfId="0" applyFont="1" applyBorder="1" applyAlignment="1">
      <alignment horizontal="center" vertical="center" wrapText="1"/>
    </xf>
    <xf numFmtId="176" fontId="0" fillId="0" borderId="10" xfId="51" applyNumberFormat="1" applyFont="1" applyBorder="1" applyAlignment="1">
      <alignment horizontal="right" vertical="center" shrinkToFit="1"/>
    </xf>
    <xf numFmtId="181" fontId="0" fillId="0" borderId="12" xfId="51" applyNumberFormat="1" applyFont="1" applyBorder="1" applyAlignment="1">
      <alignment horizontal="right" vertical="center" shrinkToFit="1"/>
    </xf>
    <xf numFmtId="176" fontId="0" fillId="0" borderId="14" xfId="0" applyNumberFormat="1" applyFont="1" applyBorder="1" applyAlignment="1">
      <alignment horizontal="right" vertical="center"/>
    </xf>
    <xf numFmtId="176" fontId="0" fillId="0" borderId="11" xfId="0" applyNumberFormat="1" applyFont="1" applyBorder="1" applyAlignment="1">
      <alignment horizontal="right" vertical="center"/>
    </xf>
    <xf numFmtId="176" fontId="0" fillId="0" borderId="17" xfId="0" applyNumberFormat="1" applyFont="1" applyBorder="1" applyAlignment="1">
      <alignment horizontal="right" vertical="center"/>
    </xf>
    <xf numFmtId="176" fontId="0" fillId="0" borderId="13" xfId="51" applyNumberFormat="1" applyFont="1" applyBorder="1" applyAlignment="1">
      <alignment horizontal="right" vertical="center" shrinkToFit="1"/>
    </xf>
    <xf numFmtId="181" fontId="0" fillId="0" borderId="16" xfId="51" applyNumberFormat="1" applyFont="1" applyBorder="1" applyAlignment="1">
      <alignment horizontal="right" vertical="center" shrinkToFit="1"/>
    </xf>
    <xf numFmtId="176" fontId="0" fillId="0" borderId="15" xfId="51" applyNumberFormat="1" applyFont="1" applyBorder="1" applyAlignment="1">
      <alignment horizontal="right" vertical="center" shrinkToFit="1"/>
    </xf>
    <xf numFmtId="0" fontId="6" fillId="0" borderId="18" xfId="0" applyFont="1" applyBorder="1" applyAlignment="1">
      <alignment horizontal="center" vertical="center"/>
    </xf>
    <xf numFmtId="0" fontId="6" fillId="0" borderId="32" xfId="0" applyFont="1" applyBorder="1" applyAlignment="1">
      <alignment horizontal="center" vertical="center"/>
    </xf>
    <xf numFmtId="0" fontId="6" fillId="0" borderId="19" xfId="0" applyFont="1" applyBorder="1" applyAlignment="1">
      <alignment horizontal="center" vertical="center"/>
    </xf>
    <xf numFmtId="0" fontId="0" fillId="0" borderId="33" xfId="0" applyFont="1" applyBorder="1" applyAlignment="1">
      <alignment horizontal="left" vertical="distributed" wrapText="1"/>
    </xf>
    <xf numFmtId="0" fontId="0" fillId="0" borderId="34" xfId="0" applyFont="1" applyBorder="1" applyAlignment="1">
      <alignment horizontal="left" vertical="distributed"/>
    </xf>
    <xf numFmtId="0" fontId="6" fillId="0" borderId="31" xfId="0" applyFont="1" applyBorder="1" applyAlignment="1">
      <alignment horizontal="distributed" vertical="center"/>
    </xf>
    <xf numFmtId="0" fontId="6" fillId="0" borderId="16" xfId="0" applyFont="1" applyBorder="1" applyAlignment="1">
      <alignment horizontal="distributed" vertical="center"/>
    </xf>
    <xf numFmtId="176" fontId="0" fillId="0" borderId="16" xfId="0" applyNumberFormat="1" applyFont="1" applyBorder="1" applyAlignment="1">
      <alignment horizontal="right" vertical="center"/>
    </xf>
    <xf numFmtId="176" fontId="0" fillId="0" borderId="12" xfId="0" applyNumberFormat="1" applyFont="1" applyBorder="1" applyAlignment="1">
      <alignment horizontal="right" vertical="center"/>
    </xf>
    <xf numFmtId="176" fontId="0" fillId="0" borderId="10" xfId="0" applyNumberFormat="1" applyFont="1" applyBorder="1" applyAlignment="1">
      <alignment horizontal="right" vertical="center"/>
    </xf>
    <xf numFmtId="0" fontId="7" fillId="0" borderId="32" xfId="0" applyFont="1" applyBorder="1" applyAlignment="1">
      <alignment horizontal="center" vertical="center"/>
    </xf>
    <xf numFmtId="176" fontId="0" fillId="0" borderId="13" xfId="0" applyNumberFormat="1" applyFont="1" applyBorder="1" applyAlignment="1">
      <alignment horizontal="right" vertical="center"/>
    </xf>
    <xf numFmtId="0" fontId="0" fillId="0" borderId="0" xfId="0" applyFont="1" applyAlignment="1">
      <alignment horizontal="center" vertical="center"/>
    </xf>
    <xf numFmtId="0" fontId="0" fillId="0" borderId="21" xfId="0" applyFont="1" applyBorder="1" applyAlignment="1">
      <alignment horizontal="center"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0" borderId="35" xfId="0" applyFont="1" applyBorder="1" applyAlignment="1">
      <alignment horizontal="center" vertical="center"/>
    </xf>
    <xf numFmtId="0" fontId="0" fillId="0" borderId="18" xfId="0" applyFont="1" applyBorder="1" applyAlignment="1">
      <alignment horizontal="center" vertical="center"/>
    </xf>
    <xf numFmtId="0" fontId="0" fillId="0" borderId="36" xfId="0" applyFont="1" applyBorder="1" applyAlignment="1">
      <alignment horizontal="center" vertical="center"/>
    </xf>
    <xf numFmtId="218" fontId="0" fillId="0" borderId="0" xfId="0" applyNumberFormat="1" applyFont="1" applyBorder="1" applyAlignment="1">
      <alignment horizontal="right" vertical="center" shrinkToFit="1"/>
    </xf>
    <xf numFmtId="218" fontId="0" fillId="0" borderId="0" xfId="0" applyNumberFormat="1" applyFont="1" applyAlignment="1">
      <alignment horizontal="right" vertical="center" shrinkToFit="1"/>
    </xf>
    <xf numFmtId="218" fontId="0" fillId="0" borderId="0" xfId="0" applyNumberFormat="1" applyFont="1" applyFill="1" applyBorder="1" applyAlignment="1">
      <alignment horizontal="right" vertical="center" shrinkToFit="1"/>
    </xf>
    <xf numFmtId="218" fontId="0" fillId="0" borderId="12" xfId="0" applyNumberFormat="1" applyFont="1" applyFill="1" applyBorder="1" applyAlignment="1">
      <alignment horizontal="right" vertical="center" shrinkToFit="1"/>
    </xf>
    <xf numFmtId="0" fontId="0" fillId="0" borderId="32" xfId="0" applyFont="1" applyBorder="1" applyAlignment="1">
      <alignment horizontal="center" vertical="center"/>
    </xf>
    <xf numFmtId="218" fontId="0" fillId="0" borderId="12" xfId="0" applyNumberFormat="1" applyFont="1" applyBorder="1" applyAlignment="1">
      <alignment horizontal="right" vertical="center" shrinkToFit="1"/>
    </xf>
    <xf numFmtId="0" fontId="0" fillId="0" borderId="18"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32" xfId="0" applyFont="1" applyFill="1" applyBorder="1" applyAlignment="1">
      <alignment horizontal="center" vertical="center"/>
    </xf>
    <xf numFmtId="0" fontId="4" fillId="0" borderId="0" xfId="0" applyFont="1" applyFill="1" applyAlignment="1">
      <alignment horizontal="center" vertical="center"/>
    </xf>
    <xf numFmtId="0" fontId="0" fillId="0" borderId="27" xfId="0" applyFont="1" applyFill="1" applyBorder="1" applyAlignment="1">
      <alignment horizontal="left" vertical="distributed" wrapText="1"/>
    </xf>
    <xf numFmtId="0" fontId="0" fillId="0" borderId="28" xfId="0" applyFont="1" applyFill="1" applyBorder="1" applyAlignment="1">
      <alignment horizontal="left" vertical="distributed" wrapText="1"/>
    </xf>
    <xf numFmtId="0" fontId="0" fillId="0" borderId="29" xfId="0" applyFont="1" applyFill="1" applyBorder="1" applyAlignment="1">
      <alignment horizontal="left" vertical="distributed" wrapText="1"/>
    </xf>
    <xf numFmtId="0" fontId="0" fillId="0" borderId="30" xfId="0" applyFont="1" applyFill="1" applyBorder="1" applyAlignment="1">
      <alignment horizontal="left" vertical="distributed" wrapText="1"/>
    </xf>
    <xf numFmtId="0" fontId="0" fillId="0" borderId="20"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37" xfId="0" applyFont="1" applyFill="1" applyBorder="1" applyAlignment="1">
      <alignment horizontal="center" vertical="center"/>
    </xf>
    <xf numFmtId="218" fontId="0" fillId="0" borderId="0" xfId="0" applyNumberFormat="1" applyFont="1" applyFill="1" applyBorder="1" applyAlignment="1">
      <alignment vertical="center"/>
    </xf>
    <xf numFmtId="218" fontId="0" fillId="0" borderId="0" xfId="0" applyNumberFormat="1" applyFont="1" applyFill="1" applyBorder="1" applyAlignment="1">
      <alignment horizontal="right" vertical="center"/>
    </xf>
    <xf numFmtId="218" fontId="0" fillId="0" borderId="15" xfId="0" applyNumberFormat="1" applyFont="1" applyFill="1" applyBorder="1" applyAlignment="1">
      <alignment vertical="center"/>
    </xf>
    <xf numFmtId="218" fontId="0" fillId="0" borderId="10" xfId="0" applyNumberFormat="1" applyFont="1" applyFill="1" applyBorder="1" applyAlignment="1">
      <alignment vertical="center"/>
    </xf>
    <xf numFmtId="218" fontId="0" fillId="0" borderId="13" xfId="0" applyNumberFormat="1" applyFont="1" applyFill="1" applyBorder="1" applyAlignment="1">
      <alignment vertical="center"/>
    </xf>
    <xf numFmtId="218" fontId="0" fillId="0" borderId="15" xfId="0" applyNumberFormat="1" applyFont="1" applyFill="1" applyBorder="1" applyAlignment="1">
      <alignment horizontal="right" vertical="center"/>
    </xf>
    <xf numFmtId="218" fontId="0" fillId="0" borderId="10" xfId="0" applyNumberFormat="1" applyFont="1" applyFill="1" applyBorder="1" applyAlignment="1">
      <alignment horizontal="right" vertical="center"/>
    </xf>
    <xf numFmtId="218" fontId="0" fillId="0" borderId="12" xfId="0" applyNumberFormat="1" applyFont="1" applyFill="1" applyBorder="1" applyAlignment="1">
      <alignment horizontal="right" vertical="center"/>
    </xf>
    <xf numFmtId="218" fontId="0" fillId="0" borderId="16" xfId="0" applyNumberFormat="1" applyFont="1" applyFill="1" applyBorder="1" applyAlignment="1">
      <alignment horizontal="right" vertical="center"/>
    </xf>
    <xf numFmtId="218" fontId="0" fillId="0" borderId="0" xfId="0" applyNumberFormat="1" applyFont="1" applyBorder="1" applyAlignment="1">
      <alignment horizontal="right" vertical="center" indent="3"/>
    </xf>
    <xf numFmtId="218" fontId="0" fillId="0" borderId="10" xfId="0" applyNumberFormat="1" applyFont="1" applyBorder="1" applyAlignment="1">
      <alignment horizontal="right" vertical="center" indent="3"/>
    </xf>
    <xf numFmtId="218" fontId="0" fillId="0" borderId="15" xfId="0" applyNumberFormat="1" applyFont="1" applyBorder="1" applyAlignment="1">
      <alignment horizontal="right" vertical="center" indent="5"/>
    </xf>
    <xf numFmtId="218" fontId="0" fillId="0" borderId="0" xfId="0" applyNumberFormat="1" applyFont="1" applyBorder="1" applyAlignment="1">
      <alignment horizontal="right" vertical="center" indent="5"/>
    </xf>
    <xf numFmtId="218" fontId="0" fillId="0" borderId="16" xfId="0" applyNumberFormat="1" applyFont="1" applyBorder="1" applyAlignment="1">
      <alignment horizontal="right" vertical="center" indent="5"/>
    </xf>
    <xf numFmtId="218" fontId="0" fillId="0" borderId="12" xfId="0" applyNumberFormat="1" applyFont="1" applyBorder="1" applyAlignment="1">
      <alignment horizontal="right" vertical="center" indent="5"/>
    </xf>
    <xf numFmtId="218" fontId="12" fillId="0" borderId="13" xfId="0" applyNumberFormat="1" applyFont="1" applyFill="1" applyBorder="1" applyAlignment="1">
      <alignment horizontal="right" vertical="center" indent="2"/>
    </xf>
    <xf numFmtId="218" fontId="12" fillId="0" borderId="10" xfId="0" applyNumberFormat="1" applyFont="1" applyFill="1" applyBorder="1" applyAlignment="1">
      <alignment horizontal="right" vertical="center" indent="2"/>
    </xf>
    <xf numFmtId="218" fontId="0" fillId="0" borderId="10" xfId="0" applyNumberFormat="1" applyFont="1" applyFill="1" applyBorder="1" applyAlignment="1">
      <alignment horizontal="right" vertical="center" indent="2"/>
    </xf>
    <xf numFmtId="218" fontId="0" fillId="0" borderId="0" xfId="0" applyNumberFormat="1" applyFont="1" applyFill="1" applyBorder="1" applyAlignment="1">
      <alignment horizontal="right" vertical="center" indent="2"/>
    </xf>
    <xf numFmtId="218" fontId="12" fillId="0" borderId="15" xfId="0" applyNumberFormat="1" applyFont="1" applyFill="1" applyBorder="1" applyAlignment="1">
      <alignment horizontal="right" vertical="center" indent="2"/>
    </xf>
    <xf numFmtId="218" fontId="12" fillId="0" borderId="0" xfId="0" applyNumberFormat="1" applyFont="1" applyFill="1" applyBorder="1" applyAlignment="1">
      <alignment horizontal="right" vertical="center" indent="2"/>
    </xf>
    <xf numFmtId="218" fontId="0" fillId="0" borderId="12" xfId="0" applyNumberFormat="1" applyFont="1" applyFill="1" applyBorder="1" applyAlignment="1">
      <alignment horizontal="right" vertical="center" indent="2"/>
    </xf>
    <xf numFmtId="218" fontId="12" fillId="0" borderId="16" xfId="0" applyNumberFormat="1" applyFont="1" applyFill="1" applyBorder="1" applyAlignment="1">
      <alignment horizontal="right" vertical="center" indent="2"/>
    </xf>
    <xf numFmtId="218" fontId="12" fillId="0" borderId="12" xfId="0" applyNumberFormat="1" applyFont="1" applyFill="1" applyBorder="1" applyAlignment="1">
      <alignment horizontal="right" vertical="center" indent="2"/>
    </xf>
    <xf numFmtId="0" fontId="0" fillId="0" borderId="31" xfId="0" applyFont="1" applyBorder="1" applyAlignment="1">
      <alignment horizontal="center" vertical="center"/>
    </xf>
    <xf numFmtId="0" fontId="0" fillId="0" borderId="24" xfId="0" applyFont="1" applyBorder="1" applyAlignment="1">
      <alignment horizontal="center" vertical="center"/>
    </xf>
    <xf numFmtId="0" fontId="0" fillId="0" borderId="38" xfId="0" applyFont="1" applyBorder="1" applyAlignment="1">
      <alignment horizontal="center" vertical="center"/>
    </xf>
    <xf numFmtId="0" fontId="0" fillId="0" borderId="16" xfId="0" applyFont="1" applyBorder="1" applyAlignment="1">
      <alignment horizontal="center" vertical="center"/>
    </xf>
    <xf numFmtId="0" fontId="0" fillId="0" borderId="12" xfId="0" applyFont="1" applyBorder="1" applyAlignment="1">
      <alignment horizontal="center" vertical="center"/>
    </xf>
    <xf numFmtId="0" fontId="0" fillId="0" borderId="17" xfId="0" applyFont="1" applyBorder="1" applyAlignment="1">
      <alignment horizontal="center" vertical="center"/>
    </xf>
    <xf numFmtId="218" fontId="0" fillId="0" borderId="13" xfId="0" applyNumberFormat="1" applyFont="1" applyBorder="1" applyAlignment="1">
      <alignment horizontal="right" vertical="center" indent="5"/>
    </xf>
    <xf numFmtId="218" fontId="0" fillId="0" borderId="10" xfId="0" applyNumberFormat="1" applyFont="1" applyBorder="1" applyAlignment="1">
      <alignment horizontal="right" vertical="center" indent="5"/>
    </xf>
    <xf numFmtId="0" fontId="0" fillId="0" borderId="26" xfId="0" applyFont="1" applyFill="1" applyBorder="1" applyAlignment="1">
      <alignment horizontal="center" vertical="center"/>
    </xf>
    <xf numFmtId="0" fontId="0" fillId="0" borderId="22" xfId="0" applyFont="1" applyFill="1" applyBorder="1" applyAlignment="1">
      <alignment horizontal="center" vertical="center"/>
    </xf>
    <xf numFmtId="218" fontId="0" fillId="0" borderId="12" xfId="0" applyNumberFormat="1" applyFont="1" applyBorder="1" applyAlignment="1">
      <alignment horizontal="right" vertical="center" indent="3"/>
    </xf>
    <xf numFmtId="0" fontId="0" fillId="0" borderId="31" xfId="0" applyFont="1" applyFill="1" applyBorder="1" applyAlignment="1">
      <alignment horizontal="center" vertical="center"/>
    </xf>
    <xf numFmtId="0" fontId="0" fillId="0" borderId="16" xfId="0" applyFont="1" applyFill="1" applyBorder="1" applyAlignment="1">
      <alignment horizontal="center" vertical="center"/>
    </xf>
    <xf numFmtId="0" fontId="12" fillId="0" borderId="26" xfId="0" applyFont="1" applyFill="1" applyBorder="1" applyAlignment="1">
      <alignment horizontal="center" vertical="center"/>
    </xf>
    <xf numFmtId="0" fontId="12" fillId="0" borderId="22" xfId="0" applyFont="1" applyFill="1" applyBorder="1" applyAlignment="1">
      <alignment horizontal="center" vertical="center"/>
    </xf>
    <xf numFmtId="0" fontId="0" fillId="0" borderId="23" xfId="0" applyFont="1" applyBorder="1" applyAlignment="1">
      <alignment vertical="distributed" textRotation="255"/>
    </xf>
    <xf numFmtId="0" fontId="0" fillId="0" borderId="22" xfId="0" applyFont="1" applyBorder="1" applyAlignment="1">
      <alignment vertical="distributed" textRotation="255"/>
    </xf>
    <xf numFmtId="0" fontId="0" fillId="0" borderId="23" xfId="0" applyFont="1" applyFill="1" applyBorder="1" applyAlignment="1">
      <alignment vertical="distributed" textRotation="255"/>
    </xf>
    <xf numFmtId="0" fontId="0" fillId="0" borderId="22" xfId="0" applyFont="1" applyFill="1" applyBorder="1" applyAlignment="1">
      <alignment vertical="distributed" textRotation="255"/>
    </xf>
    <xf numFmtId="0" fontId="0" fillId="0" borderId="39" xfId="0" applyFont="1" applyBorder="1" applyAlignment="1">
      <alignment horizontal="left" vertical="distributed"/>
    </xf>
    <xf numFmtId="0" fontId="0" fillId="0" borderId="40" xfId="0" applyFont="1" applyBorder="1" applyAlignment="1">
      <alignment horizontal="left" vertical="distributed"/>
    </xf>
    <xf numFmtId="0" fontId="0" fillId="0" borderId="34" xfId="0" applyFont="1" applyBorder="1" applyAlignment="1">
      <alignment vertical="distributed"/>
    </xf>
    <xf numFmtId="0" fontId="0" fillId="0" borderId="40" xfId="0" applyFont="1" applyBorder="1" applyAlignment="1">
      <alignment vertical="distributed"/>
    </xf>
    <xf numFmtId="0" fontId="0" fillId="0" borderId="31" xfId="0" applyFont="1" applyFill="1" applyBorder="1" applyAlignment="1">
      <alignment vertical="distributed" textRotation="255"/>
    </xf>
    <xf numFmtId="0" fontId="0" fillId="0" borderId="24" xfId="0" applyFont="1" applyFill="1" applyBorder="1" applyAlignment="1">
      <alignment vertical="distributed" textRotation="255"/>
    </xf>
    <xf numFmtId="0" fontId="0" fillId="0" borderId="15" xfId="0" applyFont="1" applyFill="1" applyBorder="1" applyAlignment="1">
      <alignment vertical="distributed" textRotation="255"/>
    </xf>
    <xf numFmtId="0" fontId="0" fillId="0" borderId="0" xfId="0" applyFont="1" applyFill="1" applyBorder="1" applyAlignment="1">
      <alignment vertical="distributed" textRotation="255"/>
    </xf>
    <xf numFmtId="0" fontId="12" fillId="0" borderId="31" xfId="0" applyFont="1" applyFill="1" applyBorder="1" applyAlignment="1">
      <alignment vertical="distributed" textRotation="255"/>
    </xf>
    <xf numFmtId="0" fontId="12" fillId="0" borderId="38" xfId="0" applyFont="1" applyFill="1" applyBorder="1" applyAlignment="1">
      <alignment vertical="distributed" textRotation="255"/>
    </xf>
    <xf numFmtId="0" fontId="12" fillId="0" borderId="15" xfId="0" applyFont="1" applyFill="1" applyBorder="1" applyAlignment="1">
      <alignment vertical="distributed" textRotation="255"/>
    </xf>
    <xf numFmtId="0" fontId="12" fillId="0" borderId="11" xfId="0" applyFont="1" applyFill="1" applyBorder="1" applyAlignment="1">
      <alignment vertical="distributed" textRotation="255"/>
    </xf>
    <xf numFmtId="0" fontId="12" fillId="0" borderId="16" xfId="0" applyFont="1" applyFill="1" applyBorder="1" applyAlignment="1">
      <alignment vertical="distributed" textRotation="255"/>
    </xf>
    <xf numFmtId="0" fontId="12" fillId="0" borderId="17" xfId="0" applyFont="1" applyFill="1" applyBorder="1" applyAlignment="1">
      <alignment vertical="distributed" textRotation="255"/>
    </xf>
    <xf numFmtId="0" fontId="0" fillId="0" borderId="38" xfId="0" applyFont="1" applyFill="1" applyBorder="1" applyAlignment="1">
      <alignment vertical="distributed" textRotation="255"/>
    </xf>
    <xf numFmtId="0" fontId="0" fillId="0" borderId="11" xfId="0" applyFont="1" applyFill="1" applyBorder="1" applyAlignment="1">
      <alignment vertical="distributed" textRotation="255"/>
    </xf>
    <xf numFmtId="0" fontId="0" fillId="0" borderId="12" xfId="0" applyFont="1" applyFill="1" applyBorder="1" applyAlignment="1">
      <alignment vertical="distributed" textRotation="255"/>
    </xf>
    <xf numFmtId="0" fontId="0" fillId="0" borderId="17" xfId="0" applyFont="1" applyFill="1" applyBorder="1" applyAlignment="1">
      <alignment vertical="distributed" textRotation="255"/>
    </xf>
    <xf numFmtId="0" fontId="0" fillId="0" borderId="37" xfId="0" applyFont="1" applyBorder="1" applyAlignment="1">
      <alignment horizontal="center" vertical="center"/>
    </xf>
    <xf numFmtId="0" fontId="0" fillId="0" borderId="13" xfId="0" applyFont="1" applyFill="1" applyBorder="1" applyAlignment="1">
      <alignment vertical="distributed" textRotation="255"/>
    </xf>
    <xf numFmtId="0" fontId="0" fillId="0" borderId="16" xfId="0" applyFont="1" applyFill="1" applyBorder="1" applyAlignment="1">
      <alignment vertical="distributed" textRotation="255"/>
    </xf>
    <xf numFmtId="0" fontId="0" fillId="0" borderId="17" xfId="0" applyFont="1" applyFill="1" applyBorder="1" applyAlignment="1">
      <alignment horizontal="center" vertical="center"/>
    </xf>
    <xf numFmtId="218" fontId="0" fillId="0" borderId="15" xfId="0" applyNumberFormat="1" applyFont="1" applyFill="1" applyBorder="1" applyAlignment="1">
      <alignment horizontal="center" vertical="center"/>
    </xf>
    <xf numFmtId="218" fontId="0" fillId="0" borderId="0" xfId="0" applyNumberFormat="1" applyFont="1" applyFill="1" applyBorder="1" applyAlignment="1">
      <alignment horizontal="center" vertical="center"/>
    </xf>
    <xf numFmtId="218" fontId="12" fillId="0" borderId="0" xfId="0" applyNumberFormat="1" applyFont="1" applyFill="1" applyBorder="1" applyAlignment="1">
      <alignment vertical="center"/>
    </xf>
    <xf numFmtId="218" fontId="0" fillId="0" borderId="0" xfId="0" applyNumberFormat="1" applyFont="1" applyBorder="1" applyAlignment="1">
      <alignment vertical="center"/>
    </xf>
    <xf numFmtId="218" fontId="0" fillId="0" borderId="16" xfId="0" applyNumberFormat="1" applyFont="1" applyFill="1" applyBorder="1" applyAlignment="1">
      <alignment horizontal="center" vertical="center"/>
    </xf>
    <xf numFmtId="218" fontId="0" fillId="0" borderId="12" xfId="0" applyNumberFormat="1" applyFont="1" applyFill="1" applyBorder="1" applyAlignment="1">
      <alignment horizontal="center" vertical="center"/>
    </xf>
    <xf numFmtId="0" fontId="0" fillId="0" borderId="13" xfId="0" applyFont="1" applyBorder="1" applyAlignment="1">
      <alignment horizontal="center" vertical="center"/>
    </xf>
    <xf numFmtId="0" fontId="0" fillId="0" borderId="10" xfId="0" applyFont="1" applyBorder="1" applyAlignment="1">
      <alignment horizontal="center" vertical="center"/>
    </xf>
    <xf numFmtId="0" fontId="0" fillId="0" borderId="23" xfId="0" applyFont="1" applyBorder="1" applyAlignment="1">
      <alignment horizontal="center" vertical="center"/>
    </xf>
    <xf numFmtId="0" fontId="0" fillId="0" borderId="16" xfId="0" applyFont="1" applyBorder="1" applyAlignment="1">
      <alignment horizontal="distributed" vertical="center"/>
    </xf>
    <xf numFmtId="0" fontId="0" fillId="0" borderId="17" xfId="0" applyFont="1" applyBorder="1" applyAlignment="1">
      <alignment horizontal="distributed" vertical="center"/>
    </xf>
    <xf numFmtId="0" fontId="0" fillId="0" borderId="16" xfId="0" applyFont="1" applyBorder="1" applyAlignment="1">
      <alignment horizontal="distributed" vertical="center" wrapText="1"/>
    </xf>
    <xf numFmtId="0" fontId="0" fillId="0" borderId="17" xfId="0" applyFont="1" applyBorder="1" applyAlignment="1">
      <alignment vertical="center"/>
    </xf>
    <xf numFmtId="0" fontId="0" fillId="0" borderId="41" xfId="0" applyFont="1" applyBorder="1" applyAlignment="1">
      <alignment horizontal="left" vertical="distributed" wrapText="1"/>
    </xf>
    <xf numFmtId="0" fontId="0" fillId="0" borderId="42" xfId="0" applyFont="1" applyBorder="1" applyAlignment="1">
      <alignment horizontal="left" vertical="distributed"/>
    </xf>
    <xf numFmtId="0" fontId="12" fillId="0" borderId="31" xfId="0" applyFont="1" applyBorder="1" applyAlignment="1">
      <alignment horizontal="center" vertical="center"/>
    </xf>
    <xf numFmtId="0" fontId="12" fillId="0" borderId="38" xfId="0" applyFont="1" applyBorder="1" applyAlignment="1">
      <alignment vertical="center"/>
    </xf>
    <xf numFmtId="0" fontId="12" fillId="0" borderId="15" xfId="0" applyFont="1" applyBorder="1" applyAlignment="1">
      <alignment horizontal="center" vertical="center"/>
    </xf>
    <xf numFmtId="0" fontId="12" fillId="0" borderId="11" xfId="0" applyFont="1" applyBorder="1" applyAlignment="1">
      <alignment vertical="center"/>
    </xf>
    <xf numFmtId="0" fontId="12" fillId="0" borderId="16" xfId="0" applyFont="1" applyBorder="1" applyAlignment="1">
      <alignment horizontal="center" vertical="center"/>
    </xf>
    <xf numFmtId="0" fontId="12" fillId="0" borderId="17" xfId="0" applyFont="1" applyBorder="1" applyAlignment="1">
      <alignment vertical="center"/>
    </xf>
    <xf numFmtId="0" fontId="7" fillId="0" borderId="16" xfId="0" applyFont="1" applyBorder="1" applyAlignment="1">
      <alignment horizontal="distributed" vertical="center" wrapText="1"/>
    </xf>
    <xf numFmtId="0" fontId="7" fillId="0" borderId="12" xfId="0" applyFont="1" applyBorder="1" applyAlignment="1">
      <alignment vertical="center" wrapText="1"/>
    </xf>
    <xf numFmtId="218" fontId="12" fillId="0" borderId="15" xfId="0" applyNumberFormat="1" applyFont="1" applyBorder="1" applyAlignment="1">
      <alignment horizontal="right" vertical="center"/>
    </xf>
    <xf numFmtId="218" fontId="12" fillId="0" borderId="0" xfId="0" applyNumberFormat="1" applyFont="1" applyAlignment="1">
      <alignment vertical="center"/>
    </xf>
    <xf numFmtId="218" fontId="0" fillId="0" borderId="0" xfId="0" applyNumberFormat="1" applyFont="1" applyBorder="1" applyAlignment="1">
      <alignment horizontal="right" vertical="center"/>
    </xf>
    <xf numFmtId="0" fontId="0" fillId="0" borderId="31"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38"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27" xfId="0" applyBorder="1" applyAlignment="1">
      <alignment horizontal="left" vertical="distributed" wrapText="1"/>
    </xf>
    <xf numFmtId="0" fontId="0" fillId="0" borderId="28" xfId="0" applyBorder="1" applyAlignment="1">
      <alignment horizontal="left" vertical="distributed" wrapText="1"/>
    </xf>
    <xf numFmtId="0" fontId="0" fillId="0" borderId="29" xfId="0" applyBorder="1" applyAlignment="1">
      <alignment horizontal="left" vertical="distributed" wrapText="1"/>
    </xf>
    <xf numFmtId="0" fontId="0" fillId="0" borderId="30" xfId="0" applyBorder="1" applyAlignment="1">
      <alignment horizontal="left" vertical="distributed" wrapText="1"/>
    </xf>
    <xf numFmtId="218" fontId="0" fillId="0" borderId="10" xfId="0" applyNumberFormat="1" applyFont="1" applyBorder="1" applyAlignment="1">
      <alignment horizontal="right" vertical="center" indent="1"/>
    </xf>
    <xf numFmtId="218" fontId="0" fillId="0" borderId="13" xfId="0" applyNumberFormat="1" applyFont="1" applyBorder="1" applyAlignment="1">
      <alignment horizontal="right" vertical="center" indent="1"/>
    </xf>
    <xf numFmtId="218" fontId="0" fillId="0" borderId="0" xfId="0" applyNumberFormat="1" applyFont="1" applyBorder="1" applyAlignment="1">
      <alignment horizontal="right" vertical="center" inden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218" fontId="0" fillId="0" borderId="15" xfId="0" applyNumberFormat="1" applyFont="1" applyBorder="1" applyAlignment="1">
      <alignment horizontal="right" vertical="center" indent="1"/>
    </xf>
    <xf numFmtId="218" fontId="0" fillId="0" borderId="12" xfId="0" applyNumberFormat="1" applyFont="1" applyBorder="1" applyAlignment="1">
      <alignment horizontal="right" vertical="center" indent="1"/>
    </xf>
    <xf numFmtId="0" fontId="0" fillId="0" borderId="27" xfId="0" applyFont="1" applyBorder="1" applyAlignment="1">
      <alignment horizontal="left" vertical="distributed"/>
    </xf>
    <xf numFmtId="176" fontId="0" fillId="0" borderId="0" xfId="0" applyNumberFormat="1" applyFont="1" applyBorder="1" applyAlignment="1">
      <alignment horizontal="right" vertical="center" indent="2"/>
    </xf>
    <xf numFmtId="176" fontId="0" fillId="0" borderId="15" xfId="0" applyNumberFormat="1" applyFont="1" applyBorder="1" applyAlignment="1">
      <alignment horizontal="right" vertical="center" indent="2"/>
    </xf>
    <xf numFmtId="218" fontId="0" fillId="0" borderId="16" xfId="0" applyNumberFormat="1" applyFont="1" applyBorder="1" applyAlignment="1">
      <alignment horizontal="right" vertical="center" indent="1"/>
    </xf>
    <xf numFmtId="176" fontId="0" fillId="0" borderId="12" xfId="0" applyNumberFormat="1" applyFont="1" applyBorder="1" applyAlignment="1">
      <alignment horizontal="right" vertical="center" indent="2"/>
    </xf>
    <xf numFmtId="176" fontId="0" fillId="0" borderId="16" xfId="0" applyNumberFormat="1" applyFont="1" applyBorder="1" applyAlignment="1">
      <alignment horizontal="right" vertical="center" indent="2"/>
    </xf>
    <xf numFmtId="176" fontId="12" fillId="0" borderId="12" xfId="0" applyNumberFormat="1" applyFont="1" applyBorder="1" applyAlignment="1">
      <alignment horizontal="right" vertical="center"/>
    </xf>
    <xf numFmtId="0" fontId="0" fillId="0" borderId="21" xfId="0" applyFont="1" applyBorder="1" applyAlignment="1">
      <alignment horizontal="center" vertical="center" wrapText="1"/>
    </xf>
    <xf numFmtId="176" fontId="0" fillId="0" borderId="15" xfId="0" applyNumberFormat="1" applyFont="1" applyBorder="1" applyAlignment="1">
      <alignment horizontal="right" vertical="center"/>
    </xf>
    <xf numFmtId="176" fontId="12" fillId="0" borderId="0" xfId="0" applyNumberFormat="1" applyFont="1" applyBorder="1" applyAlignment="1">
      <alignment horizontal="right" vertical="center"/>
    </xf>
    <xf numFmtId="0" fontId="0" fillId="0" borderId="33" xfId="0" applyBorder="1" applyAlignment="1">
      <alignment horizontal="left" vertical="center" wrapText="1"/>
    </xf>
    <xf numFmtId="0" fontId="0" fillId="0" borderId="39" xfId="0" applyFont="1" applyBorder="1" applyAlignment="1">
      <alignment horizontal="left" vertical="center"/>
    </xf>
    <xf numFmtId="0" fontId="0" fillId="0" borderId="34" xfId="0" applyFont="1" applyBorder="1" applyAlignment="1">
      <alignment horizontal="left" vertical="center"/>
    </xf>
    <xf numFmtId="0" fontId="0" fillId="0" borderId="40" xfId="0" applyFont="1" applyBorder="1" applyAlignment="1">
      <alignment horizontal="left" vertical="center"/>
    </xf>
    <xf numFmtId="0" fontId="12" fillId="0" borderId="21" xfId="0" applyFont="1" applyBorder="1" applyAlignment="1">
      <alignment horizontal="center" vertical="center"/>
    </xf>
    <xf numFmtId="0" fontId="12" fillId="0" borderId="19" xfId="0" applyFont="1" applyBorder="1" applyAlignment="1">
      <alignment horizontal="center" vertical="center"/>
    </xf>
    <xf numFmtId="176" fontId="12" fillId="0" borderId="10" xfId="0" applyNumberFormat="1" applyFont="1" applyBorder="1" applyAlignment="1">
      <alignment horizontal="right" vertical="center"/>
    </xf>
    <xf numFmtId="176" fontId="0" fillId="0" borderId="0" xfId="0" applyNumberFormat="1" applyFont="1" applyAlignment="1">
      <alignment horizontal="right" vertical="center"/>
    </xf>
    <xf numFmtId="176" fontId="12" fillId="0" borderId="0" xfId="0" applyNumberFormat="1" applyFont="1" applyAlignment="1">
      <alignment horizontal="right" vertical="center"/>
    </xf>
    <xf numFmtId="176" fontId="12" fillId="0" borderId="16" xfId="0" applyNumberFormat="1" applyFont="1" applyBorder="1" applyAlignment="1">
      <alignment horizontal="right" vertical="center" indent="1"/>
    </xf>
    <xf numFmtId="176" fontId="12" fillId="0" borderId="12" xfId="0" applyNumberFormat="1" applyFont="1" applyBorder="1" applyAlignment="1">
      <alignment horizontal="right" vertical="center" indent="1"/>
    </xf>
    <xf numFmtId="176" fontId="0" fillId="0" borderId="12" xfId="0" applyNumberFormat="1" applyFont="1" applyBorder="1" applyAlignment="1">
      <alignment horizontal="right" vertical="center" indent="1"/>
    </xf>
    <xf numFmtId="176" fontId="12" fillId="0" borderId="15" xfId="0" applyNumberFormat="1" applyFont="1" applyBorder="1" applyAlignment="1">
      <alignment horizontal="right" vertical="center" indent="1"/>
    </xf>
    <xf numFmtId="176" fontId="12" fillId="0" borderId="0" xfId="0" applyNumberFormat="1" applyFont="1" applyBorder="1" applyAlignment="1">
      <alignment horizontal="right" vertical="center" indent="1"/>
    </xf>
    <xf numFmtId="176" fontId="0" fillId="0" borderId="0" xfId="0" applyNumberFormat="1" applyFont="1" applyBorder="1" applyAlignment="1">
      <alignment horizontal="right" vertical="center" indent="1"/>
    </xf>
    <xf numFmtId="0" fontId="12" fillId="0" borderId="38" xfId="0" applyFont="1" applyBorder="1" applyAlignment="1">
      <alignment horizontal="center" vertical="center"/>
    </xf>
    <xf numFmtId="0" fontId="12" fillId="0" borderId="17" xfId="0" applyFont="1" applyBorder="1" applyAlignment="1">
      <alignment horizontal="center" vertical="center"/>
    </xf>
    <xf numFmtId="176" fontId="12" fillId="0" borderId="13" xfId="0" applyNumberFormat="1" applyFont="1" applyBorder="1" applyAlignment="1">
      <alignment horizontal="right" vertical="center" indent="1"/>
    </xf>
    <xf numFmtId="176" fontId="12" fillId="0" borderId="10" xfId="0" applyNumberFormat="1" applyFont="1" applyBorder="1" applyAlignment="1">
      <alignment horizontal="right" vertical="center" indent="1"/>
    </xf>
    <xf numFmtId="176" fontId="0" fillId="0" borderId="10" xfId="0" applyNumberFormat="1" applyFont="1" applyBorder="1" applyAlignment="1">
      <alignment horizontal="right" vertical="center" indent="1"/>
    </xf>
    <xf numFmtId="0" fontId="0" fillId="0" borderId="28" xfId="0" applyFont="1" applyBorder="1" applyAlignment="1">
      <alignment horizontal="left" vertical="distributed" wrapText="1"/>
    </xf>
    <xf numFmtId="0" fontId="0" fillId="0" borderId="30" xfId="0" applyFont="1" applyBorder="1" applyAlignment="1">
      <alignment horizontal="left" vertical="distributed" wrapText="1"/>
    </xf>
    <xf numFmtId="0" fontId="0" fillId="0" borderId="20" xfId="0" applyFont="1" applyBorder="1" applyAlignment="1">
      <alignment horizontal="center" vertical="center" wrapText="1"/>
    </xf>
    <xf numFmtId="0" fontId="0" fillId="0" borderId="35" xfId="0" applyFont="1" applyBorder="1" applyAlignment="1">
      <alignment horizontal="center" vertical="center" wrapText="1"/>
    </xf>
    <xf numFmtId="0" fontId="0" fillId="0" borderId="37" xfId="0" applyFont="1" applyBorder="1" applyAlignment="1">
      <alignment horizontal="center" vertical="center" wrapText="1"/>
    </xf>
    <xf numFmtId="0" fontId="0" fillId="0" borderId="14" xfId="0" applyFont="1" applyBorder="1" applyAlignment="1">
      <alignment horizontal="center" vertical="distributed" textRotation="255"/>
    </xf>
    <xf numFmtId="0" fontId="0" fillId="0" borderId="11" xfId="0" applyFont="1" applyBorder="1" applyAlignment="1">
      <alignment horizontal="center" vertical="distributed" textRotation="255"/>
    </xf>
    <xf numFmtId="0" fontId="0" fillId="0" borderId="20" xfId="0" applyFont="1" applyBorder="1" applyAlignment="1">
      <alignment horizontal="center" vertical="center" shrinkToFit="1"/>
    </xf>
    <xf numFmtId="0" fontId="0" fillId="0" borderId="35" xfId="0" applyFont="1" applyBorder="1" applyAlignment="1">
      <alignment horizontal="center" vertical="center" shrinkToFit="1"/>
    </xf>
    <xf numFmtId="0" fontId="0" fillId="0" borderId="37" xfId="0" applyFont="1" applyBorder="1" applyAlignment="1">
      <alignment horizontal="center" vertical="center" shrinkToFit="1"/>
    </xf>
    <xf numFmtId="0" fontId="0" fillId="0" borderId="43" xfId="0" applyBorder="1" applyAlignment="1">
      <alignment horizontal="left" vertical="distributed" wrapText="1"/>
    </xf>
    <xf numFmtId="0" fontId="0" fillId="0" borderId="43" xfId="0" applyFont="1" applyBorder="1" applyAlignment="1">
      <alignment horizontal="left" vertical="distributed"/>
    </xf>
  </cellXfs>
  <cellStyles count="7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2 10" xfId="63"/>
    <cellStyle name="標準 2 11" xfId="64"/>
    <cellStyle name="標準 2 12" xfId="65"/>
    <cellStyle name="標準 2 13" xfId="66"/>
    <cellStyle name="標準 2 14" xfId="67"/>
    <cellStyle name="標準 2 15" xfId="68"/>
    <cellStyle name="標準 2 16" xfId="69"/>
    <cellStyle name="標準 2 17" xfId="70"/>
    <cellStyle name="標準 2 18" xfId="71"/>
    <cellStyle name="標準 2 19" xfId="72"/>
    <cellStyle name="標準 2 2" xfId="73"/>
    <cellStyle name="標準 2 4" xfId="74"/>
    <cellStyle name="標準 2 5" xfId="75"/>
    <cellStyle name="標準 2 6" xfId="76"/>
    <cellStyle name="標準 2 7" xfId="77"/>
    <cellStyle name="標準 2 8" xfId="78"/>
    <cellStyle name="標準 2 9" xfId="79"/>
    <cellStyle name="標準 3" xfId="80"/>
    <cellStyle name="標準 3 2" xfId="81"/>
    <cellStyle name="標準 3 3" xfId="82"/>
    <cellStyle name="標準 3 4" xfId="83"/>
    <cellStyle name="標準 3 5" xfId="84"/>
    <cellStyle name="標準 3 6" xfId="85"/>
    <cellStyle name="標準 3 7" xfId="86"/>
    <cellStyle name="標準 3 8" xfId="87"/>
    <cellStyle name="標準 3 9" xfId="88"/>
    <cellStyle name="標準 4" xfId="89"/>
    <cellStyle name="Followed Hyperlink" xfId="90"/>
    <cellStyle name="良い" xfId="9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10475"/>
          <c:w val="0.99175"/>
          <c:h val="0.884"/>
        </c:manualLayout>
      </c:layout>
      <c:barChart>
        <c:barDir val="col"/>
        <c:grouping val="stacked"/>
        <c:varyColors val="0"/>
        <c:ser>
          <c:idx val="0"/>
          <c:order val="0"/>
          <c:tx>
            <c:strRef>
              <c:f>'P90'!$M$3</c:f>
              <c:strCache>
                <c:ptCount val="1"/>
                <c:pt idx="0">
                  <c:v>焼却</c:v>
                </c:pt>
              </c:strCache>
            </c:strRef>
          </c:tx>
          <c:spPr>
            <a:solidFill>
              <a:srgbClr val="FF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'P90'!$L$13:$L$20</c:f>
            </c:strRef>
          </c:cat>
          <c:val>
            <c:numRef>
              <c:f>'P90'!$M$13:$M$20</c:f>
            </c:numRef>
          </c:val>
        </c:ser>
        <c:ser>
          <c:idx val="1"/>
          <c:order val="1"/>
          <c:tx>
            <c:strRef>
              <c:f>'P90'!$N$3</c:f>
              <c:strCache>
                <c:ptCount val="1"/>
                <c:pt idx="0">
                  <c:v>埋立</c:v>
                </c:pt>
              </c:strCache>
            </c:strRef>
          </c:tx>
          <c:spPr>
            <a:solidFill>
              <a:srgbClr val="FF00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'P90'!$L$13:$L$20</c:f>
            </c:strRef>
          </c:cat>
          <c:val>
            <c:numRef>
              <c:f>'P90'!$N$13:$N$20</c:f>
            </c:numRef>
          </c:val>
        </c:ser>
        <c:ser>
          <c:idx val="2"/>
          <c:order val="2"/>
          <c:tx>
            <c:strRef>
              <c:f>'P90'!$O$3</c:f>
              <c:strCache>
                <c:ptCount val="1"/>
                <c:pt idx="0">
                  <c:v>再利用</c:v>
                </c:pt>
              </c:strCache>
            </c:strRef>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'P90'!$L$13:$L$20</c:f>
            </c:strRef>
          </c:cat>
          <c:val>
            <c:numRef>
              <c:f>'P90'!$O$13:$O$20</c:f>
            </c:numRef>
          </c:val>
        </c:ser>
        <c:ser>
          <c:idx val="3"/>
          <c:order val="3"/>
          <c:tx>
            <c:strRef>
              <c:f>'P90'!$P$3</c:f>
              <c:strCache>
                <c:ptCount val="1"/>
                <c:pt idx="0">
                  <c:v>処理委託等</c:v>
                </c:pt>
              </c:strCache>
            </c:strRef>
          </c:tx>
          <c:spPr>
            <a:solidFill>
              <a:srgbClr val="9966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'P90'!$L$13:$L$20</c:f>
            </c:strRef>
          </c:cat>
          <c:val>
            <c:numRef>
              <c:f>'P90'!$P$13:$P$20</c:f>
            </c:numRef>
          </c:val>
        </c:ser>
        <c:overlap val="100"/>
        <c:gapWidth val="100"/>
        <c:serLines>
          <c:spPr>
            <a:ln w="3175">
              <a:solidFill>
                <a:srgbClr val="000000"/>
              </a:solidFill>
            </a:ln>
          </c:spPr>
        </c:serLines>
        <c:axId val="53843489"/>
        <c:axId val="14829354"/>
      </c:barChart>
      <c:lineChart>
        <c:grouping val="standard"/>
        <c:varyColors val="0"/>
        <c:ser>
          <c:idx val="4"/>
          <c:order val="4"/>
          <c:tx>
            <c:strRef>
              <c:f>'P90'!$Q$3</c:f>
              <c:strCache>
                <c:ptCount val="1"/>
                <c:pt idx="0">
                  <c:v>収集人口</c:v>
                </c:pt>
              </c:strCache>
            </c:strRef>
          </c:tx>
          <c:spPr>
            <a:ln w="12700">
              <a:solidFill>
                <a:srgbClr val="000080"/>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000080"/>
              </a:solidFill>
              <a:ln>
                <a:solidFill>
                  <a:srgbClr val="000080"/>
                </a:solidFill>
              </a:ln>
            </c:spPr>
          </c:marker>
          <c:cat>
            <c:strRef>
              <c:f>'P90'!$L$13:$L$20</c:f>
            </c:strRef>
          </c:cat>
          <c:val>
            <c:numRef>
              <c:f>'P90'!$Q$13:$Q$20</c:f>
            </c:numRef>
          </c:val>
          <c:smooth val="0"/>
        </c:ser>
        <c:axId val="66355323"/>
        <c:axId val="60326996"/>
      </c:lineChart>
      <c:catAx>
        <c:axId val="53843489"/>
        <c:scaling>
          <c:orientation val="minMax"/>
        </c:scaling>
        <c:axPos val="b"/>
        <c:title>
          <c:tx>
            <c:rich>
              <a:bodyPr vert="horz" rot="0" anchor="ctr"/>
              <a:lstStyle/>
              <a:p>
                <a:pPr algn="ctr">
                  <a:defRPr/>
                </a:pPr>
                <a:r>
                  <a:rPr lang="en-US" cap="none" sz="1000" b="0" i="0" u="none" baseline="0">
                    <a:solidFill>
                      <a:srgbClr val="000000"/>
                    </a:solidFill>
                    <a:latin typeface="ＭＳ Ｐ明朝"/>
                    <a:ea typeface="ＭＳ Ｐ明朝"/>
                    <a:cs typeface="ＭＳ Ｐ明朝"/>
                  </a:rPr>
                  <a:t>（年度）</a:t>
                </a:r>
              </a:p>
            </c:rich>
          </c:tx>
          <c:layout>
            <c:manualLayout>
              <c:xMode val="factor"/>
              <c:yMode val="factor"/>
              <c:x val="0.007"/>
              <c:y val="0.124"/>
            </c:manualLayout>
          </c:layout>
          <c:overlay val="0"/>
          <c:spPr>
            <a:noFill/>
            <a:ln w="3175">
              <a:noFill/>
            </a:ln>
          </c:spPr>
        </c:title>
        <c:delete val="0"/>
        <c:numFmt formatCode="General" sourceLinked="1"/>
        <c:majorTickMark val="none"/>
        <c:minorTickMark val="none"/>
        <c:tickLblPos val="nextTo"/>
        <c:spPr>
          <a:ln w="12700">
            <a:solidFill>
              <a:srgbClr val="000000"/>
            </a:solidFill>
          </a:ln>
        </c:spPr>
        <c:txPr>
          <a:bodyPr vert="horz" rot="0"/>
          <a:lstStyle/>
          <a:p>
            <a:pPr>
              <a:defRPr lang="en-US" cap="none" sz="1000" b="0" i="0" u="none" baseline="0">
                <a:solidFill>
                  <a:srgbClr val="000000"/>
                </a:solidFill>
                <a:latin typeface="ＭＳ Ｐ明朝"/>
                <a:ea typeface="ＭＳ Ｐ明朝"/>
                <a:cs typeface="ＭＳ Ｐ明朝"/>
              </a:defRPr>
            </a:pPr>
          </a:p>
        </c:txPr>
        <c:crossAx val="14829354"/>
        <c:crosses val="autoZero"/>
        <c:auto val="1"/>
        <c:lblOffset val="100"/>
        <c:tickLblSkip val="1"/>
        <c:noMultiLvlLbl val="0"/>
      </c:catAx>
      <c:valAx>
        <c:axId val="14829354"/>
        <c:scaling>
          <c:orientation val="minMax"/>
        </c:scaling>
        <c:axPos val="l"/>
        <c:title>
          <c:tx>
            <c:rich>
              <a:bodyPr vert="horz" rot="0" anchor="ctr"/>
              <a:lstStyle/>
              <a:p>
                <a:pPr algn="ctr">
                  <a:defRPr/>
                </a:pPr>
                <a:r>
                  <a:rPr lang="en-US" cap="none" sz="1000" b="0" i="0" u="none" baseline="0">
                    <a:solidFill>
                      <a:srgbClr val="000000"/>
                    </a:solidFill>
                    <a:latin typeface="ＭＳ Ｐ明朝"/>
                    <a:ea typeface="ＭＳ Ｐ明朝"/>
                    <a:cs typeface="ＭＳ Ｐ明朝"/>
                  </a:rPr>
                  <a:t>収集量
</a:t>
                </a: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単位：万ｔ</a:t>
                </a:r>
                <a:r>
                  <a:rPr lang="en-US" cap="none" sz="1000" b="0" i="0" u="none" baseline="0">
                    <a:solidFill>
                      <a:srgbClr val="000000"/>
                    </a:solidFill>
                    <a:latin typeface="ＭＳ Ｐ明朝"/>
                    <a:ea typeface="ＭＳ Ｐ明朝"/>
                    <a:cs typeface="ＭＳ Ｐ明朝"/>
                  </a:rPr>
                  <a:t>)</a:t>
                </a:r>
              </a:p>
            </c:rich>
          </c:tx>
          <c:layout>
            <c:manualLayout>
              <c:xMode val="factor"/>
              <c:yMode val="factor"/>
              <c:x val="0.021"/>
              <c:y val="0.14625"/>
            </c:manualLayout>
          </c:layout>
          <c:overlay val="0"/>
          <c:spPr>
            <a:noFill/>
            <a:ln w="3175">
              <a:noFill/>
            </a:ln>
          </c:spPr>
        </c:title>
        <c:delete val="0"/>
        <c:numFmt formatCode="General" sourceLinked="1"/>
        <c:majorTickMark val="in"/>
        <c:minorTickMark val="none"/>
        <c:tickLblPos val="nextTo"/>
        <c:spPr>
          <a:ln w="12700">
            <a:solidFill>
              <a:srgbClr val="000000"/>
            </a:solidFill>
          </a:ln>
        </c:spPr>
        <c:txPr>
          <a:bodyPr vert="horz" rot="0"/>
          <a:lstStyle/>
          <a:p>
            <a:pPr>
              <a:defRPr lang="en-US" cap="none" sz="1000" b="0" i="0" u="none" baseline="0">
                <a:solidFill>
                  <a:srgbClr val="000000"/>
                </a:solidFill>
                <a:latin typeface="ＭＳ Ｐ明朝"/>
                <a:ea typeface="ＭＳ Ｐ明朝"/>
                <a:cs typeface="ＭＳ Ｐ明朝"/>
              </a:defRPr>
            </a:pPr>
          </a:p>
        </c:txPr>
        <c:crossAx val="53843489"/>
        <c:crossesAt val="1"/>
        <c:crossBetween val="between"/>
        <c:dispUnits/>
      </c:valAx>
      <c:catAx>
        <c:axId val="66355323"/>
        <c:scaling>
          <c:orientation val="minMax"/>
        </c:scaling>
        <c:axPos val="b"/>
        <c:delete val="1"/>
        <c:majorTickMark val="out"/>
        <c:minorTickMark val="none"/>
        <c:tickLblPos val="none"/>
        <c:crossAx val="60326996"/>
        <c:crosses val="autoZero"/>
        <c:auto val="1"/>
        <c:lblOffset val="100"/>
        <c:tickLblSkip val="1"/>
        <c:noMultiLvlLbl val="0"/>
      </c:catAx>
      <c:valAx>
        <c:axId val="60326996"/>
        <c:scaling>
          <c:orientation val="minMax"/>
          <c:max val="20"/>
          <c:min val="0"/>
        </c:scaling>
        <c:axPos val="l"/>
        <c:title>
          <c:tx>
            <c:rich>
              <a:bodyPr vert="horz" rot="0" anchor="ctr"/>
              <a:lstStyle/>
              <a:p>
                <a:pPr algn="ctr">
                  <a:defRPr/>
                </a:pPr>
                <a:r>
                  <a:rPr lang="en-US" cap="none" sz="1000" b="0" i="0" u="none" baseline="0">
                    <a:solidFill>
                      <a:srgbClr val="000000"/>
                    </a:solidFill>
                    <a:latin typeface="ＭＳ Ｐ明朝"/>
                    <a:ea typeface="ＭＳ Ｐ明朝"/>
                    <a:cs typeface="ＭＳ Ｐ明朝"/>
                  </a:rPr>
                  <a:t>収集人口
</a:t>
                </a: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単位：万人</a:t>
                </a:r>
                <a:r>
                  <a:rPr lang="en-US" cap="none" sz="1000" b="0" i="0" u="none" baseline="0">
                    <a:solidFill>
                      <a:srgbClr val="000000"/>
                    </a:solidFill>
                    <a:latin typeface="ＭＳ Ｐ明朝"/>
                    <a:ea typeface="ＭＳ Ｐ明朝"/>
                    <a:cs typeface="ＭＳ Ｐ明朝"/>
                  </a:rPr>
                  <a:t>)</a:t>
                </a:r>
              </a:p>
            </c:rich>
          </c:tx>
          <c:layout>
            <c:manualLayout>
              <c:xMode val="factor"/>
              <c:yMode val="factor"/>
              <c:x val="0.02375"/>
              <c:y val="0.14625"/>
            </c:manualLayout>
          </c:layout>
          <c:overlay val="0"/>
          <c:spPr>
            <a:noFill/>
            <a:ln w="3175">
              <a:noFill/>
            </a:ln>
          </c:spPr>
        </c:title>
        <c:delete val="0"/>
        <c:numFmt formatCode="General" sourceLinked="1"/>
        <c:majorTickMark val="in"/>
        <c:minorTickMark val="none"/>
        <c:tickLblPos val="nextTo"/>
        <c:spPr>
          <a:ln w="12700">
            <a:solidFill>
              <a:srgbClr val="000000"/>
            </a:solidFill>
          </a:ln>
        </c:spPr>
        <c:txPr>
          <a:bodyPr vert="horz" rot="0"/>
          <a:lstStyle/>
          <a:p>
            <a:pPr>
              <a:defRPr lang="en-US" cap="none" sz="1000" b="0" i="0" u="none" baseline="0">
                <a:solidFill>
                  <a:srgbClr val="000000"/>
                </a:solidFill>
                <a:latin typeface="ＭＳ Ｐ明朝"/>
                <a:ea typeface="ＭＳ Ｐ明朝"/>
                <a:cs typeface="ＭＳ Ｐ明朝"/>
              </a:defRPr>
            </a:pPr>
          </a:p>
        </c:txPr>
        <c:crossAx val="66355323"/>
        <c:crosses val="max"/>
        <c:crossBetween val="between"/>
        <c:dispUnits/>
        <c:majorUnit val="2"/>
      </c:valAx>
      <c:spPr>
        <a:noFill/>
        <a:ln>
          <a:noFill/>
        </a:ln>
      </c:spPr>
    </c:plotArea>
    <c:legend>
      <c:legendPos val="l"/>
      <c:layout>
        <c:manualLayout>
          <c:xMode val="edge"/>
          <c:yMode val="edge"/>
          <c:x val="0.69"/>
          <c:y val="0"/>
          <c:w val="0.1865"/>
          <c:h val="0.22075"/>
        </c:manualLayout>
      </c:layout>
      <c:overlay val="0"/>
      <c:spPr>
        <a:solidFill>
          <a:srgbClr val="FFFFFF"/>
        </a:solidFill>
        <a:ln w="3175">
          <a:noFill/>
        </a:ln>
      </c:spPr>
      <c:txPr>
        <a:bodyPr vert="horz" rot="0"/>
        <a:lstStyle/>
        <a:p>
          <a:pPr>
            <a:defRPr lang="en-US" cap="none" sz="1000" b="0" i="0" u="none" baseline="0">
              <a:solidFill>
                <a:srgbClr val="000000"/>
              </a:solidFill>
              <a:latin typeface="ＭＳ Ｐ明朝"/>
              <a:ea typeface="ＭＳ Ｐ明朝"/>
              <a:cs typeface="ＭＳ Ｐ明朝"/>
            </a:defRPr>
          </a:pPr>
        </a:p>
      </c:txPr>
    </c:legend>
    <c:plotVisOnly val="0"/>
    <c:dispBlanksAs val="gap"/>
    <c:showDLblsOverMax val="0"/>
  </c:chart>
  <c:spPr>
    <a:solidFill>
      <a:srgbClr val="FFFFFF"/>
    </a:solidFill>
    <a:ln w="3175">
      <a:noFill/>
    </a:ln>
  </c:spPr>
  <c:txPr>
    <a:bodyPr vert="horz" rot="0"/>
    <a:lstStyle/>
    <a:p>
      <a:pPr>
        <a:defRPr lang="en-US" cap="none" sz="1175"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10</xdr:col>
      <xdr:colOff>0</xdr:colOff>
      <xdr:row>33</xdr:row>
      <xdr:rowOff>0</xdr:rowOff>
    </xdr:to>
    <xdr:graphicFrame>
      <xdr:nvGraphicFramePr>
        <xdr:cNvPr id="1" name="Chart 7"/>
        <xdr:cNvGraphicFramePr/>
      </xdr:nvGraphicFramePr>
      <xdr:xfrm>
        <a:off x="0" y="514350"/>
        <a:ext cx="7029450" cy="53911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35"/>
  <sheetViews>
    <sheetView tabSelected="1" workbookViewId="0" topLeftCell="A1">
      <selection activeCell="A1" sqref="A1"/>
    </sheetView>
  </sheetViews>
  <sheetFormatPr defaultColWidth="9.00390625" defaultRowHeight="28.5" customHeight="1"/>
  <cols>
    <col min="1" max="5" width="9.00390625" style="41" customWidth="1"/>
    <col min="6" max="6" width="13.75390625" style="41" customWidth="1"/>
    <col min="7" max="7" width="36.00390625" style="43" bestFit="1" customWidth="1"/>
    <col min="8" max="16384" width="9.00390625" style="41" customWidth="1"/>
  </cols>
  <sheetData>
    <row r="1" ht="34.5" customHeight="1">
      <c r="G1" s="45"/>
    </row>
    <row r="2" ht="20.25" customHeight="1">
      <c r="G2" s="46"/>
    </row>
    <row r="3" ht="34.5" customHeight="1">
      <c r="G3" s="45"/>
    </row>
    <row r="4" ht="20.25" customHeight="1">
      <c r="G4" s="46"/>
    </row>
    <row r="5" ht="34.5" customHeight="1">
      <c r="G5" s="45"/>
    </row>
    <row r="6" ht="20.25" customHeight="1">
      <c r="G6" s="46"/>
    </row>
    <row r="7" ht="34.5" customHeight="1">
      <c r="G7" s="45"/>
    </row>
    <row r="8" ht="20.25" customHeight="1">
      <c r="G8" s="46"/>
    </row>
    <row r="9" spans="1:7" ht="34.5" customHeight="1">
      <c r="A9" s="143" t="s">
        <v>169</v>
      </c>
      <c r="B9" s="143"/>
      <c r="C9" s="143"/>
      <c r="D9" s="143"/>
      <c r="E9" s="143"/>
      <c r="F9" s="44"/>
      <c r="G9" s="45"/>
    </row>
    <row r="10" spans="1:7" ht="20.25" customHeight="1">
      <c r="A10" s="144"/>
      <c r="B10" s="144"/>
      <c r="C10" s="144"/>
      <c r="D10" s="144"/>
      <c r="E10" s="144"/>
      <c r="F10" s="44"/>
      <c r="G10" s="46"/>
    </row>
    <row r="11" spans="1:7" ht="34.5" customHeight="1">
      <c r="A11" s="144"/>
      <c r="B11" s="144"/>
      <c r="C11" s="144"/>
      <c r="D11" s="144"/>
      <c r="E11" s="144"/>
      <c r="F11" s="44"/>
      <c r="G11" s="45"/>
    </row>
    <row r="12" spans="1:7" ht="20.25" customHeight="1">
      <c r="A12" s="145"/>
      <c r="B12" s="145"/>
      <c r="C12" s="145"/>
      <c r="D12" s="145"/>
      <c r="E12" s="145"/>
      <c r="F12" s="44"/>
      <c r="G12" s="46"/>
    </row>
    <row r="13" ht="34.5" customHeight="1">
      <c r="G13" s="45"/>
    </row>
    <row r="14" ht="20.25" customHeight="1">
      <c r="G14" s="46"/>
    </row>
    <row r="15" ht="34.5" customHeight="1">
      <c r="G15" s="45"/>
    </row>
    <row r="16" ht="20.25" customHeight="1">
      <c r="G16" s="46"/>
    </row>
    <row r="17" ht="34.5" customHeight="1">
      <c r="G17" s="45"/>
    </row>
    <row r="18" ht="20.25" customHeight="1">
      <c r="G18" s="46"/>
    </row>
    <row r="19" ht="34.5" customHeight="1">
      <c r="G19" s="42" t="s">
        <v>230</v>
      </c>
    </row>
    <row r="20" ht="20.25" customHeight="1">
      <c r="G20" s="46"/>
    </row>
    <row r="21" ht="34.5" customHeight="1">
      <c r="G21" s="45"/>
    </row>
    <row r="22" ht="20.25" customHeight="1">
      <c r="G22" s="46"/>
    </row>
    <row r="23" ht="34.5" customHeight="1">
      <c r="G23" s="45"/>
    </row>
    <row r="24" ht="20.25" customHeight="1">
      <c r="G24" s="46"/>
    </row>
    <row r="25" ht="34.5" customHeight="1">
      <c r="G25" s="45"/>
    </row>
    <row r="26" ht="20.25" customHeight="1">
      <c r="G26" s="46"/>
    </row>
    <row r="27" ht="34.5" customHeight="1">
      <c r="G27" s="45"/>
    </row>
    <row r="28" ht="20.25" customHeight="1">
      <c r="G28" s="46"/>
    </row>
    <row r="29" ht="34.5" customHeight="1">
      <c r="G29" s="45"/>
    </row>
    <row r="30" ht="28.5" customHeight="1">
      <c r="G30" s="46"/>
    </row>
    <row r="31" ht="28.5" customHeight="1">
      <c r="G31" s="46"/>
    </row>
    <row r="32" ht="28.5" customHeight="1">
      <c r="G32" s="46"/>
    </row>
    <row r="33" ht="28.5" customHeight="1">
      <c r="G33" s="46"/>
    </row>
    <row r="34" ht="28.5" customHeight="1">
      <c r="G34" s="46"/>
    </row>
    <row r="35" ht="28.5" customHeight="1">
      <c r="G35" s="46"/>
    </row>
  </sheetData>
  <sheetProtection/>
  <mergeCells count="1">
    <mergeCell ref="A9:E12"/>
  </mergeCells>
  <printOptions/>
  <pageMargins left="0.7874015748031497" right="0" top="0.7874015748031497" bottom="0.7874015748031497" header="0.31496062992125984" footer="0.31496062992125984"/>
  <pageSetup horizontalDpi="300" verticalDpi="300" orientation="portrait" paperSize="9" r:id="rId1"/>
</worksheet>
</file>

<file path=xl/worksheets/sheet10.xml><?xml version="1.0" encoding="utf-8"?>
<worksheet xmlns="http://schemas.openxmlformats.org/spreadsheetml/2006/main" xmlns:r="http://schemas.openxmlformats.org/officeDocument/2006/relationships">
  <dimension ref="A1:S38"/>
  <sheetViews>
    <sheetView workbookViewId="0" topLeftCell="A1">
      <selection activeCell="A1" sqref="A1:S1"/>
    </sheetView>
  </sheetViews>
  <sheetFormatPr defaultColWidth="9.00390625" defaultRowHeight="13.5"/>
  <cols>
    <col min="1" max="1" width="5.50390625" style="27" customWidth="1"/>
    <col min="2" max="2" width="4.875" style="27" customWidth="1"/>
    <col min="3" max="3" width="3.875" style="27" customWidth="1"/>
    <col min="4" max="19" width="4.875" style="27" customWidth="1"/>
    <col min="20" max="16384" width="9.00390625" style="27" customWidth="1"/>
  </cols>
  <sheetData>
    <row r="1" spans="1:19" ht="24">
      <c r="A1" s="146" t="s">
        <v>176</v>
      </c>
      <c r="B1" s="146"/>
      <c r="C1" s="146"/>
      <c r="D1" s="146"/>
      <c r="E1" s="146"/>
      <c r="F1" s="146"/>
      <c r="G1" s="146"/>
      <c r="H1" s="146"/>
      <c r="I1" s="146"/>
      <c r="J1" s="146"/>
      <c r="K1" s="146"/>
      <c r="L1" s="146"/>
      <c r="M1" s="146"/>
      <c r="N1" s="146"/>
      <c r="O1" s="146"/>
      <c r="P1" s="146"/>
      <c r="Q1" s="146"/>
      <c r="R1" s="146"/>
      <c r="S1" s="146"/>
    </row>
    <row r="2" spans="1:14" ht="9" customHeight="1">
      <c r="A2" s="21"/>
      <c r="B2" s="21"/>
      <c r="C2" s="21"/>
      <c r="D2" s="21"/>
      <c r="E2" s="21"/>
      <c r="F2" s="21"/>
      <c r="G2" s="21"/>
      <c r="H2" s="21"/>
      <c r="I2" s="21"/>
      <c r="J2" s="21"/>
      <c r="K2" s="21"/>
      <c r="L2" s="21"/>
      <c r="M2" s="21"/>
      <c r="N2" s="21"/>
    </row>
    <row r="3" spans="1:19" ht="16.5" customHeight="1">
      <c r="A3" s="65" t="s">
        <v>267</v>
      </c>
      <c r="B3" s="29"/>
      <c r="C3" s="29"/>
      <c r="D3" s="29"/>
      <c r="E3" s="29"/>
      <c r="M3" s="28"/>
      <c r="N3" s="28"/>
      <c r="S3" s="66" t="s">
        <v>179</v>
      </c>
    </row>
    <row r="4" spans="1:19" ht="23.25" customHeight="1">
      <c r="A4" s="187" t="s">
        <v>114</v>
      </c>
      <c r="B4" s="187"/>
      <c r="C4" s="268"/>
      <c r="D4" s="352" t="s">
        <v>115</v>
      </c>
      <c r="E4" s="353"/>
      <c r="F4" s="353"/>
      <c r="G4" s="354"/>
      <c r="H4" s="352" t="s">
        <v>116</v>
      </c>
      <c r="I4" s="354"/>
      <c r="J4" s="62" t="s">
        <v>117</v>
      </c>
      <c r="K4" s="62" t="s">
        <v>118</v>
      </c>
      <c r="L4" s="62" t="s">
        <v>119</v>
      </c>
      <c r="M4" s="57" t="s">
        <v>120</v>
      </c>
      <c r="N4" s="56" t="s">
        <v>121</v>
      </c>
      <c r="O4" s="63" t="s">
        <v>122</v>
      </c>
      <c r="P4" s="204" t="s">
        <v>123</v>
      </c>
      <c r="Q4" s="206"/>
      <c r="R4" s="58" t="s">
        <v>124</v>
      </c>
      <c r="S4" s="56" t="s">
        <v>125</v>
      </c>
    </row>
    <row r="5" spans="1:19" ht="81" customHeight="1">
      <c r="A5" s="355" t="s">
        <v>181</v>
      </c>
      <c r="B5" s="356"/>
      <c r="C5" s="175"/>
      <c r="D5" s="59" t="s">
        <v>126</v>
      </c>
      <c r="E5" s="59" t="s">
        <v>127</v>
      </c>
      <c r="F5" s="59" t="s">
        <v>128</v>
      </c>
      <c r="G5" s="59" t="s">
        <v>129</v>
      </c>
      <c r="H5" s="59" t="s">
        <v>130</v>
      </c>
      <c r="I5" s="59" t="s">
        <v>131</v>
      </c>
      <c r="J5" s="59" t="s">
        <v>132</v>
      </c>
      <c r="K5" s="59" t="s">
        <v>133</v>
      </c>
      <c r="L5" s="59" t="s">
        <v>134</v>
      </c>
      <c r="M5" s="59" t="s">
        <v>135</v>
      </c>
      <c r="N5" s="60" t="s">
        <v>136</v>
      </c>
      <c r="O5" s="61" t="s">
        <v>160</v>
      </c>
      <c r="P5" s="61" t="s">
        <v>137</v>
      </c>
      <c r="Q5" s="61" t="s">
        <v>138</v>
      </c>
      <c r="R5" s="61" t="s">
        <v>139</v>
      </c>
      <c r="S5" s="64" t="s">
        <v>140</v>
      </c>
    </row>
    <row r="6" spans="1:19" ht="19.5" customHeight="1">
      <c r="A6" s="350" t="s">
        <v>177</v>
      </c>
      <c r="B6" s="108" t="s">
        <v>42</v>
      </c>
      <c r="C6" s="12">
        <v>7</v>
      </c>
      <c r="D6" s="111">
        <v>7.4</v>
      </c>
      <c r="E6" s="111">
        <v>7.5</v>
      </c>
      <c r="F6" s="111">
        <v>7.5</v>
      </c>
      <c r="G6" s="111">
        <v>7.4</v>
      </c>
      <c r="H6" s="111">
        <v>7.5</v>
      </c>
      <c r="I6" s="111">
        <v>7.5</v>
      </c>
      <c r="J6" s="111">
        <v>7.6</v>
      </c>
      <c r="K6" s="111">
        <v>7.2</v>
      </c>
      <c r="L6" s="111">
        <v>7.4</v>
      </c>
      <c r="M6" s="111">
        <v>7.5</v>
      </c>
      <c r="N6" s="111">
        <v>7.3</v>
      </c>
      <c r="O6" s="111" t="s">
        <v>161</v>
      </c>
      <c r="P6" s="111">
        <v>7.4</v>
      </c>
      <c r="Q6" s="111">
        <v>7.3</v>
      </c>
      <c r="R6" s="111">
        <v>7.4</v>
      </c>
      <c r="S6" s="112">
        <v>7.8</v>
      </c>
    </row>
    <row r="7" spans="1:19" ht="19.5" customHeight="1">
      <c r="A7" s="351"/>
      <c r="B7" s="108"/>
      <c r="C7" s="12">
        <v>12</v>
      </c>
      <c r="D7" s="111">
        <v>7.4</v>
      </c>
      <c r="E7" s="111">
        <v>7.5</v>
      </c>
      <c r="F7" s="111">
        <v>7.3</v>
      </c>
      <c r="G7" s="111">
        <v>7.5</v>
      </c>
      <c r="H7" s="111">
        <v>7.3</v>
      </c>
      <c r="I7" s="111">
        <v>7.6</v>
      </c>
      <c r="J7" s="111">
        <v>7.6</v>
      </c>
      <c r="K7" s="111">
        <v>7.3</v>
      </c>
      <c r="L7" s="111">
        <v>7.2</v>
      </c>
      <c r="M7" s="111">
        <v>7.4</v>
      </c>
      <c r="N7" s="111">
        <v>7.1</v>
      </c>
      <c r="O7" s="111">
        <v>7.4</v>
      </c>
      <c r="P7" s="111">
        <v>7.6</v>
      </c>
      <c r="Q7" s="111">
        <v>7.5</v>
      </c>
      <c r="R7" s="111">
        <v>7.6</v>
      </c>
      <c r="S7" s="111">
        <v>7.4</v>
      </c>
    </row>
    <row r="8" spans="1:19" ht="19.5" customHeight="1">
      <c r="A8" s="351"/>
      <c r="B8" s="108"/>
      <c r="C8" s="12">
        <v>17</v>
      </c>
      <c r="D8" s="113">
        <v>7.4</v>
      </c>
      <c r="E8" s="113">
        <v>7.5</v>
      </c>
      <c r="F8" s="113">
        <v>7.6</v>
      </c>
      <c r="G8" s="113">
        <v>7.5</v>
      </c>
      <c r="H8" s="113">
        <v>7.5</v>
      </c>
      <c r="I8" s="113">
        <v>7.7</v>
      </c>
      <c r="J8" s="113">
        <v>7.6</v>
      </c>
      <c r="K8" s="113">
        <v>7.3</v>
      </c>
      <c r="L8" s="113">
        <v>7.4</v>
      </c>
      <c r="M8" s="113">
        <v>7.4</v>
      </c>
      <c r="N8" s="113">
        <v>7.2</v>
      </c>
      <c r="O8" s="114" t="s">
        <v>161</v>
      </c>
      <c r="P8" s="114">
        <v>7.6</v>
      </c>
      <c r="Q8" s="114">
        <v>7.5</v>
      </c>
      <c r="R8" s="114">
        <v>7.6</v>
      </c>
      <c r="S8" s="114">
        <v>7.4</v>
      </c>
    </row>
    <row r="9" spans="1:19" ht="19.5" customHeight="1">
      <c r="A9" s="351"/>
      <c r="B9" s="108"/>
      <c r="C9" s="12">
        <v>18</v>
      </c>
      <c r="D9" s="113">
        <v>7.5</v>
      </c>
      <c r="E9" s="113">
        <v>7.6</v>
      </c>
      <c r="F9" s="113">
        <v>7.6</v>
      </c>
      <c r="G9" s="113">
        <v>7.7</v>
      </c>
      <c r="H9" s="113">
        <v>7.6</v>
      </c>
      <c r="I9" s="113">
        <v>7.7</v>
      </c>
      <c r="J9" s="113">
        <v>7.8</v>
      </c>
      <c r="K9" s="113">
        <v>7.7</v>
      </c>
      <c r="L9" s="113">
        <v>7.7</v>
      </c>
      <c r="M9" s="113">
        <v>7.7</v>
      </c>
      <c r="N9" s="113">
        <v>7.4</v>
      </c>
      <c r="O9" s="114" t="s">
        <v>161</v>
      </c>
      <c r="P9" s="114">
        <v>7.4</v>
      </c>
      <c r="Q9" s="114">
        <v>7.3</v>
      </c>
      <c r="R9" s="114">
        <v>7.3</v>
      </c>
      <c r="S9" s="114">
        <v>7.5</v>
      </c>
    </row>
    <row r="10" spans="1:19" ht="19.5" customHeight="1">
      <c r="A10" s="351"/>
      <c r="B10" s="108"/>
      <c r="C10" s="12">
        <v>19</v>
      </c>
      <c r="D10" s="113">
        <v>7.8</v>
      </c>
      <c r="E10" s="113">
        <v>7.7</v>
      </c>
      <c r="F10" s="113">
        <v>7.9</v>
      </c>
      <c r="G10" s="113">
        <v>7.7</v>
      </c>
      <c r="H10" s="113">
        <v>7.9</v>
      </c>
      <c r="I10" s="113">
        <v>7.7</v>
      </c>
      <c r="J10" s="113">
        <v>8.1</v>
      </c>
      <c r="K10" s="113">
        <v>7.7</v>
      </c>
      <c r="L10" s="113">
        <v>7.8</v>
      </c>
      <c r="M10" s="113">
        <v>8.1</v>
      </c>
      <c r="N10" s="113">
        <v>7.5</v>
      </c>
      <c r="O10" s="113">
        <v>7.4</v>
      </c>
      <c r="P10" s="114">
        <v>7.7</v>
      </c>
      <c r="Q10" s="114">
        <v>7.7</v>
      </c>
      <c r="R10" s="114">
        <v>7.7</v>
      </c>
      <c r="S10" s="114">
        <v>7.8</v>
      </c>
    </row>
    <row r="11" spans="1:19" ht="19.5" customHeight="1">
      <c r="A11" s="351"/>
      <c r="B11" s="108"/>
      <c r="C11" s="12">
        <v>20</v>
      </c>
      <c r="D11" s="113">
        <v>7.6</v>
      </c>
      <c r="E11" s="113">
        <v>7.7</v>
      </c>
      <c r="F11" s="113">
        <v>7.6</v>
      </c>
      <c r="G11" s="113">
        <v>7.7</v>
      </c>
      <c r="H11" s="113">
        <v>7.8</v>
      </c>
      <c r="I11" s="113">
        <v>7.8</v>
      </c>
      <c r="J11" s="113">
        <v>8</v>
      </c>
      <c r="K11" s="113">
        <v>7.7</v>
      </c>
      <c r="L11" s="113">
        <v>7.8</v>
      </c>
      <c r="M11" s="113">
        <v>7.7</v>
      </c>
      <c r="N11" s="113">
        <v>7.5</v>
      </c>
      <c r="O11" s="113">
        <v>7.2</v>
      </c>
      <c r="P11" s="114">
        <v>7.5</v>
      </c>
      <c r="Q11" s="114">
        <v>7.4</v>
      </c>
      <c r="R11" s="114">
        <v>7.5</v>
      </c>
      <c r="S11" s="114">
        <v>7.6</v>
      </c>
    </row>
    <row r="12" spans="1:19" ht="19.5" customHeight="1">
      <c r="A12" s="351"/>
      <c r="B12" s="108"/>
      <c r="C12" s="12">
        <v>21</v>
      </c>
      <c r="D12" s="113">
        <v>7.8</v>
      </c>
      <c r="E12" s="113">
        <v>7.8</v>
      </c>
      <c r="F12" s="113">
        <v>7.7</v>
      </c>
      <c r="G12" s="113">
        <v>7.7</v>
      </c>
      <c r="H12" s="113">
        <v>8.1</v>
      </c>
      <c r="I12" s="113">
        <v>7.7</v>
      </c>
      <c r="J12" s="113">
        <v>8.1</v>
      </c>
      <c r="K12" s="113">
        <v>7.8</v>
      </c>
      <c r="L12" s="113">
        <v>7.8</v>
      </c>
      <c r="M12" s="113">
        <v>7.9</v>
      </c>
      <c r="N12" s="113">
        <v>7.6</v>
      </c>
      <c r="O12" s="113">
        <v>7.4</v>
      </c>
      <c r="P12" s="114">
        <v>7.6</v>
      </c>
      <c r="Q12" s="114">
        <v>7.5</v>
      </c>
      <c r="R12" s="114">
        <v>7.6</v>
      </c>
      <c r="S12" s="114">
        <v>7.8</v>
      </c>
    </row>
    <row r="13" spans="1:19" ht="19.5" customHeight="1">
      <c r="A13" s="24" t="s">
        <v>141</v>
      </c>
      <c r="B13" s="109"/>
      <c r="C13" s="106">
        <v>22</v>
      </c>
      <c r="D13" s="115">
        <v>7.8</v>
      </c>
      <c r="E13" s="115">
        <v>7.8</v>
      </c>
      <c r="F13" s="115">
        <v>7.8</v>
      </c>
      <c r="G13" s="115">
        <v>7.8</v>
      </c>
      <c r="H13" s="115">
        <v>8.2</v>
      </c>
      <c r="I13" s="115">
        <v>7.7</v>
      </c>
      <c r="J13" s="115">
        <v>8.3</v>
      </c>
      <c r="K13" s="115">
        <v>7.8</v>
      </c>
      <c r="L13" s="115">
        <v>7.8</v>
      </c>
      <c r="M13" s="115">
        <v>7.8</v>
      </c>
      <c r="N13" s="115">
        <v>7.6</v>
      </c>
      <c r="O13" s="115">
        <v>7.5</v>
      </c>
      <c r="P13" s="116">
        <v>7.7</v>
      </c>
      <c r="Q13" s="116">
        <v>7.6</v>
      </c>
      <c r="R13" s="116">
        <v>7.7</v>
      </c>
      <c r="S13" s="116">
        <v>7.8</v>
      </c>
    </row>
    <row r="14" spans="1:19" ht="19.5" customHeight="1">
      <c r="A14" s="350" t="s">
        <v>142</v>
      </c>
      <c r="B14" s="108" t="s">
        <v>42</v>
      </c>
      <c r="C14" s="12">
        <v>7</v>
      </c>
      <c r="D14" s="13">
        <v>4</v>
      </c>
      <c r="E14" s="13">
        <v>3</v>
      </c>
      <c r="F14" s="13">
        <v>4</v>
      </c>
      <c r="G14" s="13">
        <v>5</v>
      </c>
      <c r="H14" s="13">
        <v>7</v>
      </c>
      <c r="I14" s="13">
        <v>5</v>
      </c>
      <c r="J14" s="13">
        <v>2</v>
      </c>
      <c r="K14" s="13">
        <v>4</v>
      </c>
      <c r="L14" s="13">
        <v>5</v>
      </c>
      <c r="M14" s="13">
        <v>2</v>
      </c>
      <c r="N14" s="13">
        <v>6</v>
      </c>
      <c r="O14" s="13" t="s">
        <v>161</v>
      </c>
      <c r="P14" s="13">
        <v>2</v>
      </c>
      <c r="Q14" s="13">
        <v>2</v>
      </c>
      <c r="R14" s="13">
        <v>2</v>
      </c>
      <c r="S14" s="13">
        <v>6</v>
      </c>
    </row>
    <row r="15" spans="1:19" ht="19.5" customHeight="1">
      <c r="A15" s="351"/>
      <c r="B15" s="108"/>
      <c r="C15" s="12">
        <v>12</v>
      </c>
      <c r="D15" s="13">
        <v>3</v>
      </c>
      <c r="E15" s="13">
        <v>4</v>
      </c>
      <c r="F15" s="13">
        <v>2</v>
      </c>
      <c r="G15" s="13">
        <v>4</v>
      </c>
      <c r="H15" s="13">
        <v>8</v>
      </c>
      <c r="I15" s="13">
        <v>8</v>
      </c>
      <c r="J15" s="13">
        <v>2</v>
      </c>
      <c r="K15" s="13">
        <v>3</v>
      </c>
      <c r="L15" s="13">
        <v>5</v>
      </c>
      <c r="M15" s="13">
        <v>4</v>
      </c>
      <c r="N15" s="13">
        <v>5</v>
      </c>
      <c r="O15" s="13">
        <v>2</v>
      </c>
      <c r="P15" s="13">
        <v>7</v>
      </c>
      <c r="Q15" s="13">
        <v>2</v>
      </c>
      <c r="R15" s="13">
        <v>1</v>
      </c>
      <c r="S15" s="13">
        <v>6</v>
      </c>
    </row>
    <row r="16" spans="1:19" ht="19.5" customHeight="1">
      <c r="A16" s="351"/>
      <c r="B16" s="108"/>
      <c r="C16" s="12">
        <v>17</v>
      </c>
      <c r="D16" s="13">
        <v>2</v>
      </c>
      <c r="E16" s="13">
        <v>6</v>
      </c>
      <c r="F16" s="13">
        <v>3</v>
      </c>
      <c r="G16" s="13">
        <v>5</v>
      </c>
      <c r="H16" s="13">
        <v>6</v>
      </c>
      <c r="I16" s="13">
        <v>10</v>
      </c>
      <c r="J16" s="13">
        <v>2</v>
      </c>
      <c r="K16" s="13">
        <v>2</v>
      </c>
      <c r="L16" s="13">
        <v>3</v>
      </c>
      <c r="M16" s="13">
        <v>2</v>
      </c>
      <c r="N16" s="13">
        <v>5</v>
      </c>
      <c r="O16" s="13" t="s">
        <v>161</v>
      </c>
      <c r="P16" s="13">
        <v>1</v>
      </c>
      <c r="Q16" s="13">
        <v>3</v>
      </c>
      <c r="R16" s="13">
        <v>1</v>
      </c>
      <c r="S16" s="13">
        <v>4</v>
      </c>
    </row>
    <row r="17" spans="1:19" ht="19.5" customHeight="1">
      <c r="A17" s="351"/>
      <c r="B17" s="108"/>
      <c r="C17" s="12">
        <v>18</v>
      </c>
      <c r="D17" s="13">
        <v>3</v>
      </c>
      <c r="E17" s="13">
        <v>5</v>
      </c>
      <c r="F17" s="13">
        <v>3</v>
      </c>
      <c r="G17" s="13">
        <v>6</v>
      </c>
      <c r="H17" s="13">
        <v>7</v>
      </c>
      <c r="I17" s="13">
        <v>7</v>
      </c>
      <c r="J17" s="13">
        <v>2</v>
      </c>
      <c r="K17" s="13">
        <v>3</v>
      </c>
      <c r="L17" s="13">
        <v>3</v>
      </c>
      <c r="M17" s="13">
        <v>3</v>
      </c>
      <c r="N17" s="13">
        <v>5</v>
      </c>
      <c r="O17" s="13" t="s">
        <v>161</v>
      </c>
      <c r="P17" s="13">
        <v>2</v>
      </c>
      <c r="Q17" s="13">
        <v>2</v>
      </c>
      <c r="R17" s="13">
        <v>3</v>
      </c>
      <c r="S17" s="13">
        <v>3</v>
      </c>
    </row>
    <row r="18" spans="1:19" ht="19.5" customHeight="1">
      <c r="A18" s="351"/>
      <c r="B18" s="108"/>
      <c r="C18" s="12">
        <v>19</v>
      </c>
      <c r="D18" s="13">
        <v>2</v>
      </c>
      <c r="E18" s="13">
        <v>4</v>
      </c>
      <c r="F18" s="13">
        <v>3</v>
      </c>
      <c r="G18" s="13">
        <v>3</v>
      </c>
      <c r="H18" s="13">
        <v>2</v>
      </c>
      <c r="I18" s="13">
        <v>3</v>
      </c>
      <c r="J18" s="13">
        <v>1</v>
      </c>
      <c r="K18" s="13">
        <v>1</v>
      </c>
      <c r="L18" s="13">
        <v>3</v>
      </c>
      <c r="M18" s="13">
        <v>1</v>
      </c>
      <c r="N18" s="13">
        <v>3</v>
      </c>
      <c r="O18" s="13">
        <v>4</v>
      </c>
      <c r="P18" s="13">
        <v>1</v>
      </c>
      <c r="Q18" s="13">
        <v>2</v>
      </c>
      <c r="R18" s="13">
        <v>2</v>
      </c>
      <c r="S18" s="13">
        <v>3</v>
      </c>
    </row>
    <row r="19" spans="1:19" ht="19.5" customHeight="1">
      <c r="A19" s="351"/>
      <c r="B19" s="108"/>
      <c r="C19" s="12">
        <v>20</v>
      </c>
      <c r="D19" s="13">
        <v>1</v>
      </c>
      <c r="E19" s="13">
        <v>3</v>
      </c>
      <c r="F19" s="13">
        <v>2</v>
      </c>
      <c r="G19" s="13">
        <v>4</v>
      </c>
      <c r="H19" s="13">
        <v>2</v>
      </c>
      <c r="I19" s="13">
        <v>6</v>
      </c>
      <c r="J19" s="13">
        <v>1</v>
      </c>
      <c r="K19" s="13">
        <v>1</v>
      </c>
      <c r="L19" s="13">
        <v>2</v>
      </c>
      <c r="M19" s="13">
        <v>1</v>
      </c>
      <c r="N19" s="13">
        <v>3</v>
      </c>
      <c r="O19" s="13">
        <v>3</v>
      </c>
      <c r="P19" s="13">
        <v>2</v>
      </c>
      <c r="Q19" s="13">
        <v>2</v>
      </c>
      <c r="R19" s="13">
        <v>1</v>
      </c>
      <c r="S19" s="13">
        <v>2</v>
      </c>
    </row>
    <row r="20" spans="1:19" ht="19.5" customHeight="1">
      <c r="A20" s="351"/>
      <c r="B20" s="108"/>
      <c r="C20" s="12">
        <v>21</v>
      </c>
      <c r="D20" s="13">
        <v>2</v>
      </c>
      <c r="E20" s="13">
        <v>5</v>
      </c>
      <c r="F20" s="13">
        <v>2</v>
      </c>
      <c r="G20" s="13">
        <v>4</v>
      </c>
      <c r="H20" s="13">
        <v>2</v>
      </c>
      <c r="I20" s="13">
        <v>8</v>
      </c>
      <c r="J20" s="13">
        <v>1</v>
      </c>
      <c r="K20" s="13">
        <v>2</v>
      </c>
      <c r="L20" s="13">
        <v>2</v>
      </c>
      <c r="M20" s="13">
        <v>2</v>
      </c>
      <c r="N20" s="13">
        <v>3</v>
      </c>
      <c r="O20" s="13">
        <v>3</v>
      </c>
      <c r="P20" s="13">
        <v>2</v>
      </c>
      <c r="Q20" s="13">
        <v>2</v>
      </c>
      <c r="R20" s="13">
        <v>1</v>
      </c>
      <c r="S20" s="13">
        <v>2</v>
      </c>
    </row>
    <row r="21" spans="1:19" s="26" customFormat="1" ht="19.5" customHeight="1">
      <c r="A21" s="48" t="s">
        <v>143</v>
      </c>
      <c r="B21" s="109"/>
      <c r="C21" s="106">
        <v>22</v>
      </c>
      <c r="D21" s="39">
        <v>3</v>
      </c>
      <c r="E21" s="39">
        <v>4</v>
      </c>
      <c r="F21" s="39">
        <v>2</v>
      </c>
      <c r="G21" s="39">
        <v>4</v>
      </c>
      <c r="H21" s="39">
        <v>1</v>
      </c>
      <c r="I21" s="39">
        <v>8</v>
      </c>
      <c r="J21" s="39">
        <v>1</v>
      </c>
      <c r="K21" s="39">
        <v>1</v>
      </c>
      <c r="L21" s="39">
        <v>2</v>
      </c>
      <c r="M21" s="39">
        <v>2</v>
      </c>
      <c r="N21" s="39">
        <v>2</v>
      </c>
      <c r="O21" s="39">
        <v>2</v>
      </c>
      <c r="P21" s="38">
        <v>1</v>
      </c>
      <c r="Q21" s="38">
        <v>2</v>
      </c>
      <c r="R21" s="38">
        <v>1</v>
      </c>
      <c r="S21" s="38">
        <v>3</v>
      </c>
    </row>
    <row r="22" spans="1:19" ht="19.5" customHeight="1">
      <c r="A22" s="350" t="s">
        <v>144</v>
      </c>
      <c r="B22" s="108" t="s">
        <v>42</v>
      </c>
      <c r="C22" s="12">
        <v>7</v>
      </c>
      <c r="D22" s="13">
        <v>9</v>
      </c>
      <c r="E22" s="13">
        <v>16</v>
      </c>
      <c r="F22" s="13">
        <v>22</v>
      </c>
      <c r="G22" s="13">
        <v>14</v>
      </c>
      <c r="H22" s="13">
        <v>17</v>
      </c>
      <c r="I22" s="13">
        <v>7</v>
      </c>
      <c r="J22" s="13">
        <v>9</v>
      </c>
      <c r="K22" s="13">
        <v>15</v>
      </c>
      <c r="L22" s="13">
        <v>10</v>
      </c>
      <c r="M22" s="13">
        <v>8</v>
      </c>
      <c r="N22" s="13">
        <v>31</v>
      </c>
      <c r="O22" s="10" t="s">
        <v>161</v>
      </c>
      <c r="P22" s="10">
        <v>32</v>
      </c>
      <c r="Q22" s="10">
        <v>19</v>
      </c>
      <c r="R22" s="10">
        <v>26</v>
      </c>
      <c r="S22" s="10">
        <v>5</v>
      </c>
    </row>
    <row r="23" spans="1:19" ht="19.5" customHeight="1">
      <c r="A23" s="351"/>
      <c r="B23" s="108"/>
      <c r="C23" s="12">
        <v>12</v>
      </c>
      <c r="D23" s="13">
        <v>6</v>
      </c>
      <c r="E23" s="13">
        <v>8</v>
      </c>
      <c r="F23" s="13">
        <v>16</v>
      </c>
      <c r="G23" s="13">
        <v>10</v>
      </c>
      <c r="H23" s="13">
        <v>18</v>
      </c>
      <c r="I23" s="13">
        <v>6</v>
      </c>
      <c r="J23" s="13">
        <v>6</v>
      </c>
      <c r="K23" s="13">
        <v>13</v>
      </c>
      <c r="L23" s="13">
        <v>18</v>
      </c>
      <c r="M23" s="13">
        <v>7</v>
      </c>
      <c r="N23" s="13">
        <v>16</v>
      </c>
      <c r="O23" s="10">
        <v>7</v>
      </c>
      <c r="P23" s="10">
        <v>19</v>
      </c>
      <c r="Q23" s="10">
        <v>13</v>
      </c>
      <c r="R23" s="10">
        <v>9</v>
      </c>
      <c r="S23" s="10">
        <v>9</v>
      </c>
    </row>
    <row r="24" spans="1:19" ht="19.5" customHeight="1">
      <c r="A24" s="351"/>
      <c r="B24" s="108"/>
      <c r="C24" s="12">
        <v>17</v>
      </c>
      <c r="D24" s="13">
        <v>6</v>
      </c>
      <c r="E24" s="13">
        <v>9</v>
      </c>
      <c r="F24" s="13">
        <v>9</v>
      </c>
      <c r="G24" s="13">
        <v>6</v>
      </c>
      <c r="H24" s="13">
        <v>9</v>
      </c>
      <c r="I24" s="13">
        <v>6</v>
      </c>
      <c r="J24" s="13">
        <v>6</v>
      </c>
      <c r="K24" s="13">
        <v>9</v>
      </c>
      <c r="L24" s="13">
        <v>9</v>
      </c>
      <c r="M24" s="13">
        <v>6</v>
      </c>
      <c r="N24" s="13">
        <v>15</v>
      </c>
      <c r="O24" s="10" t="s">
        <v>161</v>
      </c>
      <c r="P24" s="10">
        <v>14</v>
      </c>
      <c r="Q24" s="10">
        <v>16</v>
      </c>
      <c r="R24" s="10">
        <v>6</v>
      </c>
      <c r="S24" s="10">
        <v>12</v>
      </c>
    </row>
    <row r="25" spans="1:19" ht="19.5" customHeight="1">
      <c r="A25" s="351"/>
      <c r="B25" s="108"/>
      <c r="C25" s="12">
        <v>18</v>
      </c>
      <c r="D25" s="107">
        <v>11</v>
      </c>
      <c r="E25" s="13">
        <v>8</v>
      </c>
      <c r="F25" s="13">
        <v>10</v>
      </c>
      <c r="G25" s="13">
        <v>7</v>
      </c>
      <c r="H25" s="13">
        <v>9</v>
      </c>
      <c r="I25" s="13">
        <v>5</v>
      </c>
      <c r="J25" s="13">
        <v>11</v>
      </c>
      <c r="K25" s="13">
        <v>8</v>
      </c>
      <c r="L25" s="13">
        <v>8</v>
      </c>
      <c r="M25" s="13">
        <v>5</v>
      </c>
      <c r="N25" s="13">
        <v>21</v>
      </c>
      <c r="O25" s="10" t="s">
        <v>161</v>
      </c>
      <c r="P25" s="10">
        <v>20</v>
      </c>
      <c r="Q25" s="10">
        <v>9</v>
      </c>
      <c r="R25" s="10">
        <v>3</v>
      </c>
      <c r="S25" s="10">
        <v>13</v>
      </c>
    </row>
    <row r="26" spans="1:19" ht="19.5" customHeight="1">
      <c r="A26" s="351"/>
      <c r="B26" s="108"/>
      <c r="C26" s="12">
        <v>19</v>
      </c>
      <c r="D26" s="107">
        <v>8</v>
      </c>
      <c r="E26" s="13">
        <v>8</v>
      </c>
      <c r="F26" s="13">
        <v>11</v>
      </c>
      <c r="G26" s="13">
        <v>6</v>
      </c>
      <c r="H26" s="13">
        <v>7</v>
      </c>
      <c r="I26" s="13">
        <v>5</v>
      </c>
      <c r="J26" s="13">
        <v>7</v>
      </c>
      <c r="K26" s="13">
        <v>11</v>
      </c>
      <c r="L26" s="13">
        <v>12</v>
      </c>
      <c r="M26" s="13">
        <v>5</v>
      </c>
      <c r="N26" s="13">
        <v>16</v>
      </c>
      <c r="O26" s="13">
        <v>9</v>
      </c>
      <c r="P26" s="13">
        <v>6</v>
      </c>
      <c r="Q26" s="13">
        <v>8</v>
      </c>
      <c r="R26" s="13">
        <v>11</v>
      </c>
      <c r="S26" s="13">
        <v>12</v>
      </c>
    </row>
    <row r="27" spans="1:19" ht="19.5" customHeight="1">
      <c r="A27" s="351"/>
      <c r="B27" s="108"/>
      <c r="C27" s="12">
        <v>20</v>
      </c>
      <c r="D27" s="107">
        <v>10</v>
      </c>
      <c r="E27" s="13">
        <v>6</v>
      </c>
      <c r="F27" s="13">
        <v>12</v>
      </c>
      <c r="G27" s="13">
        <v>6</v>
      </c>
      <c r="H27" s="13">
        <v>6</v>
      </c>
      <c r="I27" s="13">
        <v>4</v>
      </c>
      <c r="J27" s="13">
        <v>4</v>
      </c>
      <c r="K27" s="13">
        <v>9</v>
      </c>
      <c r="L27" s="13">
        <v>12</v>
      </c>
      <c r="M27" s="13">
        <v>5</v>
      </c>
      <c r="N27" s="13">
        <v>14</v>
      </c>
      <c r="O27" s="13">
        <v>6</v>
      </c>
      <c r="P27" s="13">
        <v>10</v>
      </c>
      <c r="Q27" s="13">
        <v>8</v>
      </c>
      <c r="R27" s="13">
        <v>10</v>
      </c>
      <c r="S27" s="13">
        <v>13</v>
      </c>
    </row>
    <row r="28" spans="1:19" ht="19.5" customHeight="1">
      <c r="A28" s="351"/>
      <c r="B28" s="108"/>
      <c r="C28" s="12">
        <v>21</v>
      </c>
      <c r="D28" s="107">
        <v>12</v>
      </c>
      <c r="E28" s="13">
        <v>10</v>
      </c>
      <c r="F28" s="13">
        <v>8</v>
      </c>
      <c r="G28" s="13">
        <v>6</v>
      </c>
      <c r="H28" s="13">
        <v>5</v>
      </c>
      <c r="I28" s="13">
        <v>6</v>
      </c>
      <c r="J28" s="13">
        <v>5</v>
      </c>
      <c r="K28" s="13">
        <v>10</v>
      </c>
      <c r="L28" s="13">
        <v>8</v>
      </c>
      <c r="M28" s="13">
        <v>6</v>
      </c>
      <c r="N28" s="13">
        <v>16</v>
      </c>
      <c r="O28" s="13">
        <v>7</v>
      </c>
      <c r="P28" s="13">
        <v>10</v>
      </c>
      <c r="Q28" s="13">
        <v>7</v>
      </c>
      <c r="R28" s="13">
        <v>8</v>
      </c>
      <c r="S28" s="13">
        <v>17</v>
      </c>
    </row>
    <row r="29" spans="1:19" ht="19.5" customHeight="1">
      <c r="A29" s="24" t="s">
        <v>145</v>
      </c>
      <c r="B29" s="109"/>
      <c r="C29" s="106">
        <v>22</v>
      </c>
      <c r="D29" s="39">
        <v>15</v>
      </c>
      <c r="E29" s="39">
        <v>10</v>
      </c>
      <c r="F29" s="39">
        <v>10</v>
      </c>
      <c r="G29" s="39">
        <v>8</v>
      </c>
      <c r="H29" s="39">
        <v>2</v>
      </c>
      <c r="I29" s="39">
        <v>6</v>
      </c>
      <c r="J29" s="39">
        <v>6</v>
      </c>
      <c r="K29" s="39">
        <v>11</v>
      </c>
      <c r="L29" s="39">
        <v>10</v>
      </c>
      <c r="M29" s="39">
        <v>6</v>
      </c>
      <c r="N29" s="39">
        <v>15</v>
      </c>
      <c r="O29" s="39">
        <v>6</v>
      </c>
      <c r="P29" s="38">
        <v>9</v>
      </c>
      <c r="Q29" s="38">
        <v>8</v>
      </c>
      <c r="R29" s="38">
        <v>10</v>
      </c>
      <c r="S29" s="38">
        <v>16</v>
      </c>
    </row>
    <row r="30" spans="1:19" ht="19.5" customHeight="1">
      <c r="A30" s="350" t="s">
        <v>178</v>
      </c>
      <c r="B30" s="108" t="s">
        <v>42</v>
      </c>
      <c r="C30" s="12">
        <v>7</v>
      </c>
      <c r="D30" s="10">
        <v>9</v>
      </c>
      <c r="E30" s="10">
        <v>8</v>
      </c>
      <c r="F30" s="10">
        <v>9</v>
      </c>
      <c r="G30" s="10">
        <v>7</v>
      </c>
      <c r="H30" s="10">
        <v>7</v>
      </c>
      <c r="I30" s="10">
        <v>8</v>
      </c>
      <c r="J30" s="10">
        <v>10</v>
      </c>
      <c r="K30" s="10">
        <v>8</v>
      </c>
      <c r="L30" s="10">
        <v>10</v>
      </c>
      <c r="M30" s="10">
        <v>11</v>
      </c>
      <c r="N30" s="10">
        <v>7</v>
      </c>
      <c r="O30" s="13" t="s">
        <v>161</v>
      </c>
      <c r="P30" s="13">
        <v>8</v>
      </c>
      <c r="Q30" s="13">
        <v>8</v>
      </c>
      <c r="R30" s="13">
        <v>8</v>
      </c>
      <c r="S30" s="13">
        <v>10</v>
      </c>
    </row>
    <row r="31" spans="1:19" ht="19.5" customHeight="1">
      <c r="A31" s="351"/>
      <c r="B31" s="108"/>
      <c r="C31" s="12">
        <v>12</v>
      </c>
      <c r="D31" s="10">
        <v>9</v>
      </c>
      <c r="E31" s="10">
        <v>8</v>
      </c>
      <c r="F31" s="10">
        <v>8</v>
      </c>
      <c r="G31" s="10">
        <v>7</v>
      </c>
      <c r="H31" s="10">
        <v>7</v>
      </c>
      <c r="I31" s="10">
        <v>6</v>
      </c>
      <c r="J31" s="10">
        <v>9</v>
      </c>
      <c r="K31" s="10">
        <v>8</v>
      </c>
      <c r="L31" s="10">
        <v>8</v>
      </c>
      <c r="M31" s="10">
        <v>9</v>
      </c>
      <c r="N31" s="10">
        <v>6</v>
      </c>
      <c r="O31" s="13">
        <v>8</v>
      </c>
      <c r="P31" s="13">
        <v>8</v>
      </c>
      <c r="Q31" s="13">
        <v>8</v>
      </c>
      <c r="R31" s="13">
        <v>8</v>
      </c>
      <c r="S31" s="13">
        <v>11</v>
      </c>
    </row>
    <row r="32" spans="1:19" ht="19.5" customHeight="1">
      <c r="A32" s="351"/>
      <c r="B32" s="108"/>
      <c r="C32" s="12">
        <v>17</v>
      </c>
      <c r="D32" s="13">
        <v>10</v>
      </c>
      <c r="E32" s="13">
        <v>9</v>
      </c>
      <c r="F32" s="13">
        <v>10</v>
      </c>
      <c r="G32" s="13">
        <v>8</v>
      </c>
      <c r="H32" s="13">
        <v>8</v>
      </c>
      <c r="I32" s="13">
        <v>7</v>
      </c>
      <c r="J32" s="13">
        <v>10</v>
      </c>
      <c r="K32" s="13">
        <v>10</v>
      </c>
      <c r="L32" s="13">
        <v>9</v>
      </c>
      <c r="M32" s="13">
        <v>10</v>
      </c>
      <c r="N32" s="13">
        <v>8</v>
      </c>
      <c r="O32" s="13" t="s">
        <v>161</v>
      </c>
      <c r="P32" s="13">
        <v>9</v>
      </c>
      <c r="Q32" s="13">
        <v>8</v>
      </c>
      <c r="R32" s="13">
        <v>9</v>
      </c>
      <c r="S32" s="13">
        <v>10</v>
      </c>
    </row>
    <row r="33" spans="1:19" ht="19.5" customHeight="1">
      <c r="A33" s="351"/>
      <c r="B33" s="108"/>
      <c r="C33" s="12">
        <v>18</v>
      </c>
      <c r="D33" s="13">
        <v>9</v>
      </c>
      <c r="E33" s="13">
        <v>9</v>
      </c>
      <c r="F33" s="13">
        <v>9</v>
      </c>
      <c r="G33" s="13">
        <v>8</v>
      </c>
      <c r="H33" s="13">
        <v>9</v>
      </c>
      <c r="I33" s="13">
        <v>7</v>
      </c>
      <c r="J33" s="13">
        <v>10</v>
      </c>
      <c r="K33" s="13">
        <v>9</v>
      </c>
      <c r="L33" s="13">
        <v>9</v>
      </c>
      <c r="M33" s="13">
        <v>9</v>
      </c>
      <c r="N33" s="13">
        <v>7</v>
      </c>
      <c r="O33" s="13" t="s">
        <v>161</v>
      </c>
      <c r="P33" s="13">
        <v>9</v>
      </c>
      <c r="Q33" s="13">
        <v>9</v>
      </c>
      <c r="R33" s="13">
        <v>9</v>
      </c>
      <c r="S33" s="13">
        <v>9</v>
      </c>
    </row>
    <row r="34" spans="1:19" ht="19.5" customHeight="1">
      <c r="A34" s="351"/>
      <c r="B34" s="108"/>
      <c r="C34" s="12">
        <v>19</v>
      </c>
      <c r="D34" s="13">
        <v>9</v>
      </c>
      <c r="E34" s="13">
        <v>8</v>
      </c>
      <c r="F34" s="13">
        <v>10</v>
      </c>
      <c r="G34" s="13">
        <v>7</v>
      </c>
      <c r="H34" s="13">
        <v>9</v>
      </c>
      <c r="I34" s="13">
        <v>7</v>
      </c>
      <c r="J34" s="13">
        <v>11</v>
      </c>
      <c r="K34" s="13">
        <v>9</v>
      </c>
      <c r="L34" s="13">
        <v>10</v>
      </c>
      <c r="M34" s="13">
        <v>11</v>
      </c>
      <c r="N34" s="13">
        <v>7</v>
      </c>
      <c r="O34" s="13">
        <v>7</v>
      </c>
      <c r="P34" s="13">
        <v>9</v>
      </c>
      <c r="Q34" s="13">
        <v>9</v>
      </c>
      <c r="R34" s="13">
        <v>9</v>
      </c>
      <c r="S34" s="13">
        <v>9</v>
      </c>
    </row>
    <row r="35" spans="1:19" ht="19.5" customHeight="1">
      <c r="A35" s="351"/>
      <c r="B35" s="108"/>
      <c r="C35" s="12">
        <v>20</v>
      </c>
      <c r="D35" s="13">
        <v>9</v>
      </c>
      <c r="E35" s="13">
        <v>9</v>
      </c>
      <c r="F35" s="13">
        <v>9</v>
      </c>
      <c r="G35" s="13">
        <v>8</v>
      </c>
      <c r="H35" s="13">
        <v>9</v>
      </c>
      <c r="I35" s="13">
        <v>7</v>
      </c>
      <c r="J35" s="13">
        <v>12</v>
      </c>
      <c r="K35" s="13">
        <v>10</v>
      </c>
      <c r="L35" s="13">
        <v>10</v>
      </c>
      <c r="M35" s="13">
        <v>10</v>
      </c>
      <c r="N35" s="13">
        <v>9</v>
      </c>
      <c r="O35" s="13">
        <v>8</v>
      </c>
      <c r="P35" s="13">
        <v>9</v>
      </c>
      <c r="Q35" s="13">
        <v>8</v>
      </c>
      <c r="R35" s="13">
        <v>9</v>
      </c>
      <c r="S35" s="13">
        <v>10</v>
      </c>
    </row>
    <row r="36" spans="1:19" ht="19.5" customHeight="1">
      <c r="A36" s="351"/>
      <c r="B36" s="108"/>
      <c r="C36" s="12">
        <v>21</v>
      </c>
      <c r="D36" s="13">
        <v>9</v>
      </c>
      <c r="E36" s="13">
        <v>9</v>
      </c>
      <c r="F36" s="13">
        <v>10</v>
      </c>
      <c r="G36" s="13">
        <v>7</v>
      </c>
      <c r="H36" s="13">
        <v>9</v>
      </c>
      <c r="I36" s="13">
        <v>7</v>
      </c>
      <c r="J36" s="13">
        <v>10</v>
      </c>
      <c r="K36" s="13">
        <v>9</v>
      </c>
      <c r="L36" s="13">
        <v>9</v>
      </c>
      <c r="M36" s="13">
        <v>10</v>
      </c>
      <c r="N36" s="13">
        <v>7</v>
      </c>
      <c r="O36" s="13">
        <v>8</v>
      </c>
      <c r="P36" s="13">
        <v>8</v>
      </c>
      <c r="Q36" s="13">
        <v>8</v>
      </c>
      <c r="R36" s="13">
        <v>9</v>
      </c>
      <c r="S36" s="13">
        <v>9</v>
      </c>
    </row>
    <row r="37" spans="1:19" ht="19.5" customHeight="1">
      <c r="A37" s="24" t="s">
        <v>146</v>
      </c>
      <c r="B37" s="109"/>
      <c r="C37" s="106">
        <v>22</v>
      </c>
      <c r="D37" s="39">
        <v>9</v>
      </c>
      <c r="E37" s="39">
        <v>9</v>
      </c>
      <c r="F37" s="39">
        <v>9</v>
      </c>
      <c r="G37" s="39">
        <v>8</v>
      </c>
      <c r="H37" s="39">
        <v>11</v>
      </c>
      <c r="I37" s="39">
        <v>7</v>
      </c>
      <c r="J37" s="39">
        <v>11</v>
      </c>
      <c r="K37" s="39">
        <v>9</v>
      </c>
      <c r="L37" s="39">
        <v>9</v>
      </c>
      <c r="M37" s="39">
        <v>10</v>
      </c>
      <c r="N37" s="39">
        <v>8</v>
      </c>
      <c r="O37" s="39">
        <v>8</v>
      </c>
      <c r="P37" s="38">
        <v>9</v>
      </c>
      <c r="Q37" s="38">
        <v>8</v>
      </c>
      <c r="R37" s="38">
        <v>9</v>
      </c>
      <c r="S37" s="38">
        <v>10</v>
      </c>
    </row>
    <row r="38" spans="1:19" ht="16.5" customHeight="1">
      <c r="A38" s="26"/>
      <c r="L38" s="9"/>
      <c r="M38" s="9"/>
      <c r="N38" s="9"/>
      <c r="S38" s="67" t="s">
        <v>180</v>
      </c>
    </row>
  </sheetData>
  <sheetProtection/>
  <mergeCells count="10">
    <mergeCell ref="A6:A12"/>
    <mergeCell ref="A14:A20"/>
    <mergeCell ref="A22:A28"/>
    <mergeCell ref="A30:A36"/>
    <mergeCell ref="A1:S1"/>
    <mergeCell ref="A4:C4"/>
    <mergeCell ref="D4:G4"/>
    <mergeCell ref="H4:I4"/>
    <mergeCell ref="P4:Q4"/>
    <mergeCell ref="A5:C5"/>
  </mergeCells>
  <printOptions/>
  <pageMargins left="0.5905511811023623" right="0.5905511811023623" top="0.7874015748031497" bottom="0.7874015748031497" header="0.5118110236220472" footer="0"/>
  <pageSetup horizontalDpi="600" verticalDpi="600" orientation="portrait" paperSize="9" r:id="rId1"/>
  <headerFooter alignWithMargins="0">
    <oddFooter>&amp;C&amp;12-98-</oddFooter>
  </headerFooter>
</worksheet>
</file>

<file path=xl/worksheets/sheet2.xml><?xml version="1.0" encoding="utf-8"?>
<worksheet xmlns="http://schemas.openxmlformats.org/spreadsheetml/2006/main" xmlns:r="http://schemas.openxmlformats.org/officeDocument/2006/relationships">
  <dimension ref="A1:V41"/>
  <sheetViews>
    <sheetView workbookViewId="0" topLeftCell="A1">
      <selection activeCell="A1" sqref="A1:J1"/>
    </sheetView>
  </sheetViews>
  <sheetFormatPr defaultColWidth="9.00390625" defaultRowHeight="13.5"/>
  <cols>
    <col min="1" max="4" width="9.00390625" style="27" customWidth="1"/>
    <col min="5" max="6" width="10.125" style="27" customWidth="1"/>
    <col min="7" max="10" width="9.00390625" style="27" customWidth="1"/>
    <col min="11" max="11" width="2.25390625" style="26" customWidth="1"/>
    <col min="12" max="12" width="6.25390625" style="26" hidden="1" customWidth="1"/>
    <col min="13" max="15" width="7.50390625" style="26" hidden="1" customWidth="1"/>
    <col min="16" max="16" width="11.00390625" style="26" hidden="1" customWidth="1"/>
    <col min="17" max="17" width="0" style="26" hidden="1" customWidth="1"/>
    <col min="18" max="22" width="9.00390625" style="26" customWidth="1"/>
    <col min="23" max="16384" width="9.00390625" style="27" customWidth="1"/>
  </cols>
  <sheetData>
    <row r="1" spans="1:10" ht="24">
      <c r="A1" s="146" t="s">
        <v>174</v>
      </c>
      <c r="B1" s="146"/>
      <c r="C1" s="146"/>
      <c r="D1" s="146"/>
      <c r="E1" s="146"/>
      <c r="F1" s="146"/>
      <c r="G1" s="146"/>
      <c r="H1" s="146"/>
      <c r="I1" s="146"/>
      <c r="J1" s="146"/>
    </row>
    <row r="2" spans="12:17" ht="16.5" customHeight="1">
      <c r="L2" s="27"/>
      <c r="M2" s="27"/>
      <c r="N2" s="27"/>
      <c r="O2" s="27"/>
      <c r="P2" s="27"/>
      <c r="Q2" s="27"/>
    </row>
    <row r="3" spans="12:17" ht="13.5">
      <c r="L3" s="98"/>
      <c r="M3" s="98" t="s">
        <v>57</v>
      </c>
      <c r="N3" s="98" t="s">
        <v>58</v>
      </c>
      <c r="O3" s="98" t="s">
        <v>59</v>
      </c>
      <c r="P3" s="98" t="s">
        <v>60</v>
      </c>
      <c r="Q3" s="26" t="s">
        <v>0</v>
      </c>
    </row>
    <row r="4" spans="12:17" ht="13.5">
      <c r="L4" s="99" t="s">
        <v>173</v>
      </c>
      <c r="M4" s="99">
        <v>35611</v>
      </c>
      <c r="N4" s="99">
        <v>563</v>
      </c>
      <c r="O4" s="99">
        <v>3233</v>
      </c>
      <c r="P4" s="99">
        <v>4108</v>
      </c>
      <c r="Q4" s="99">
        <v>90528</v>
      </c>
    </row>
    <row r="5" spans="12:17" ht="13.5">
      <c r="L5" s="99">
        <v>12</v>
      </c>
      <c r="M5" s="99">
        <v>44725</v>
      </c>
      <c r="N5" s="99">
        <v>1564</v>
      </c>
      <c r="O5" s="99">
        <v>3092</v>
      </c>
      <c r="P5" s="99">
        <v>2110</v>
      </c>
      <c r="Q5" s="99">
        <v>97188</v>
      </c>
    </row>
    <row r="6" spans="12:22" ht="13.5">
      <c r="L6" s="99">
        <v>17</v>
      </c>
      <c r="M6" s="99">
        <v>44970</v>
      </c>
      <c r="N6" s="99">
        <v>1085</v>
      </c>
      <c r="O6" s="99">
        <v>2403</v>
      </c>
      <c r="P6" s="99">
        <v>4886</v>
      </c>
      <c r="Q6" s="99">
        <v>123411</v>
      </c>
      <c r="R6" s="13"/>
      <c r="S6" s="13"/>
      <c r="T6" s="13"/>
      <c r="U6" s="13"/>
      <c r="V6" s="13"/>
    </row>
    <row r="7" spans="12:22" ht="13.5" customHeight="1">
      <c r="L7" s="99">
        <v>18</v>
      </c>
      <c r="M7" s="99">
        <v>44906</v>
      </c>
      <c r="N7" s="99">
        <v>1130</v>
      </c>
      <c r="O7" s="99">
        <v>2416</v>
      </c>
      <c r="P7" s="99">
        <v>5027</v>
      </c>
      <c r="Q7" s="99">
        <v>125157</v>
      </c>
      <c r="R7" s="13"/>
      <c r="S7" s="13"/>
      <c r="T7" s="13"/>
      <c r="U7" s="13"/>
      <c r="V7" s="13"/>
    </row>
    <row r="8" spans="12:22" ht="13.5">
      <c r="L8" s="99">
        <v>19</v>
      </c>
      <c r="M8" s="99">
        <v>44361</v>
      </c>
      <c r="N8" s="99">
        <v>1062</v>
      </c>
      <c r="O8" s="99">
        <v>2340</v>
      </c>
      <c r="P8" s="99">
        <v>4558</v>
      </c>
      <c r="Q8" s="99">
        <v>126859</v>
      </c>
      <c r="R8" s="13"/>
      <c r="S8" s="13"/>
      <c r="T8" s="13"/>
      <c r="U8" s="13"/>
      <c r="V8" s="13"/>
    </row>
    <row r="9" spans="12:22" ht="13.5">
      <c r="L9" s="99">
        <v>20</v>
      </c>
      <c r="M9" s="99">
        <v>43451</v>
      </c>
      <c r="N9" s="99">
        <v>887</v>
      </c>
      <c r="O9" s="99">
        <v>2109</v>
      </c>
      <c r="P9" s="99">
        <v>4394</v>
      </c>
      <c r="Q9" s="99">
        <v>128729</v>
      </c>
      <c r="R9" s="13"/>
      <c r="S9" s="13"/>
      <c r="T9" s="13"/>
      <c r="U9" s="13"/>
      <c r="V9" s="13"/>
    </row>
    <row r="10" spans="12:22" ht="13.5">
      <c r="L10" s="99">
        <v>21</v>
      </c>
      <c r="M10" s="99">
        <v>42183</v>
      </c>
      <c r="N10" s="99">
        <v>810</v>
      </c>
      <c r="O10" s="99">
        <v>2176</v>
      </c>
      <c r="P10" s="99">
        <v>4387</v>
      </c>
      <c r="Q10" s="99">
        <v>129440</v>
      </c>
      <c r="R10" s="13"/>
      <c r="S10" s="13"/>
      <c r="T10" s="13"/>
      <c r="U10" s="13"/>
      <c r="V10" s="13"/>
    </row>
    <row r="11" spans="12:22" ht="13.5">
      <c r="L11" s="99">
        <v>22</v>
      </c>
      <c r="M11" s="99">
        <v>42132</v>
      </c>
      <c r="N11" s="99">
        <v>836</v>
      </c>
      <c r="O11" s="99">
        <v>2089</v>
      </c>
      <c r="P11" s="99">
        <v>4339</v>
      </c>
      <c r="Q11" s="99">
        <v>129630</v>
      </c>
      <c r="R11" s="13"/>
      <c r="S11" s="13"/>
      <c r="T11" s="13"/>
      <c r="U11" s="13"/>
      <c r="V11" s="13"/>
    </row>
    <row r="12" spans="12:22" ht="13.5">
      <c r="L12" s="98"/>
      <c r="M12" s="98"/>
      <c r="N12" s="98"/>
      <c r="O12" s="98"/>
      <c r="P12" s="98"/>
      <c r="Q12" s="98"/>
      <c r="R12" s="13"/>
      <c r="S12" s="13"/>
      <c r="T12" s="13"/>
      <c r="U12" s="13"/>
      <c r="V12" s="13"/>
    </row>
    <row r="13" spans="12:22" ht="13.5">
      <c r="L13" s="100" t="str">
        <f aca="true" t="shared" si="0" ref="L13:L20">L4</f>
        <v>平成7</v>
      </c>
      <c r="M13" s="98">
        <f aca="true" t="shared" si="1" ref="M13:Q20">M4/10000</f>
        <v>3.5611</v>
      </c>
      <c r="N13" s="98">
        <f t="shared" si="1"/>
        <v>0.0563</v>
      </c>
      <c r="O13" s="98">
        <f t="shared" si="1"/>
        <v>0.3233</v>
      </c>
      <c r="P13" s="98">
        <f t="shared" si="1"/>
        <v>0.4108</v>
      </c>
      <c r="Q13" s="26">
        <f t="shared" si="1"/>
        <v>9.0528</v>
      </c>
      <c r="R13" s="13"/>
      <c r="S13" s="13"/>
      <c r="T13" s="13"/>
      <c r="U13" s="13"/>
      <c r="V13" s="13"/>
    </row>
    <row r="14" spans="12:22" ht="13.5">
      <c r="L14" s="100">
        <f t="shared" si="0"/>
        <v>12</v>
      </c>
      <c r="M14" s="98">
        <f t="shared" si="1"/>
        <v>4.4725</v>
      </c>
      <c r="N14" s="98">
        <f t="shared" si="1"/>
        <v>0.1564</v>
      </c>
      <c r="O14" s="98">
        <f t="shared" si="1"/>
        <v>0.3092</v>
      </c>
      <c r="P14" s="98">
        <f t="shared" si="1"/>
        <v>0.211</v>
      </c>
      <c r="Q14" s="26">
        <f t="shared" si="1"/>
        <v>9.7188</v>
      </c>
      <c r="R14" s="13"/>
      <c r="S14" s="13"/>
      <c r="T14" s="13"/>
      <c r="U14" s="13"/>
      <c r="V14" s="13"/>
    </row>
    <row r="15" spans="12:22" ht="13.5">
      <c r="L15" s="100">
        <f t="shared" si="0"/>
        <v>17</v>
      </c>
      <c r="M15" s="98">
        <f t="shared" si="1"/>
        <v>4.497</v>
      </c>
      <c r="N15" s="98">
        <f t="shared" si="1"/>
        <v>0.1085</v>
      </c>
      <c r="O15" s="98">
        <f t="shared" si="1"/>
        <v>0.2403</v>
      </c>
      <c r="P15" s="98">
        <f t="shared" si="1"/>
        <v>0.4886</v>
      </c>
      <c r="Q15" s="26">
        <f t="shared" si="1"/>
        <v>12.3411</v>
      </c>
      <c r="R15" s="13"/>
      <c r="S15" s="13"/>
      <c r="T15" s="13"/>
      <c r="U15" s="13"/>
      <c r="V15" s="13"/>
    </row>
    <row r="16" spans="12:22" ht="13.5">
      <c r="L16" s="100">
        <f t="shared" si="0"/>
        <v>18</v>
      </c>
      <c r="M16" s="98">
        <f t="shared" si="1"/>
        <v>4.4906</v>
      </c>
      <c r="N16" s="98">
        <f t="shared" si="1"/>
        <v>0.113</v>
      </c>
      <c r="O16" s="98">
        <f t="shared" si="1"/>
        <v>0.2416</v>
      </c>
      <c r="P16" s="98">
        <f t="shared" si="1"/>
        <v>0.5027</v>
      </c>
      <c r="Q16" s="26">
        <f t="shared" si="1"/>
        <v>12.5157</v>
      </c>
      <c r="S16" s="13"/>
      <c r="T16" s="13"/>
      <c r="U16" s="13"/>
      <c r="V16" s="13"/>
    </row>
    <row r="17" spans="12:17" ht="13.5">
      <c r="L17" s="100">
        <f t="shared" si="0"/>
        <v>19</v>
      </c>
      <c r="M17" s="98">
        <f t="shared" si="1"/>
        <v>4.4361</v>
      </c>
      <c r="N17" s="98">
        <f t="shared" si="1"/>
        <v>0.1062</v>
      </c>
      <c r="O17" s="98">
        <f t="shared" si="1"/>
        <v>0.234</v>
      </c>
      <c r="P17" s="98">
        <f t="shared" si="1"/>
        <v>0.4558</v>
      </c>
      <c r="Q17" s="26">
        <f t="shared" si="1"/>
        <v>12.6859</v>
      </c>
    </row>
    <row r="18" spans="12:17" ht="13.5">
      <c r="L18" s="100">
        <f t="shared" si="0"/>
        <v>20</v>
      </c>
      <c r="M18" s="98">
        <f t="shared" si="1"/>
        <v>4.3451</v>
      </c>
      <c r="N18" s="98">
        <f t="shared" si="1"/>
        <v>0.0887</v>
      </c>
      <c r="O18" s="98">
        <f t="shared" si="1"/>
        <v>0.2109</v>
      </c>
      <c r="P18" s="98">
        <f t="shared" si="1"/>
        <v>0.4394</v>
      </c>
      <c r="Q18" s="26">
        <f t="shared" si="1"/>
        <v>12.8729</v>
      </c>
    </row>
    <row r="19" spans="12:17" ht="13.5">
      <c r="L19" s="100">
        <f t="shared" si="0"/>
        <v>21</v>
      </c>
      <c r="M19" s="98">
        <f t="shared" si="1"/>
        <v>4.2183</v>
      </c>
      <c r="N19" s="98">
        <f t="shared" si="1"/>
        <v>0.081</v>
      </c>
      <c r="O19" s="98">
        <f t="shared" si="1"/>
        <v>0.2176</v>
      </c>
      <c r="P19" s="98">
        <f t="shared" si="1"/>
        <v>0.4387</v>
      </c>
      <c r="Q19" s="26">
        <f t="shared" si="1"/>
        <v>12.944</v>
      </c>
    </row>
    <row r="20" spans="12:17" ht="13.5">
      <c r="L20" s="100">
        <f t="shared" si="0"/>
        <v>22</v>
      </c>
      <c r="M20" s="98">
        <f t="shared" si="1"/>
        <v>4.2132</v>
      </c>
      <c r="N20" s="98">
        <f t="shared" si="1"/>
        <v>0.0836</v>
      </c>
      <c r="O20" s="98">
        <f t="shared" si="1"/>
        <v>0.2089</v>
      </c>
      <c r="P20" s="98">
        <f t="shared" si="1"/>
        <v>0.4339</v>
      </c>
      <c r="Q20" s="26">
        <f t="shared" si="1"/>
        <v>12.963</v>
      </c>
    </row>
    <row r="21" spans="12:17" ht="13.5">
      <c r="L21" s="27"/>
      <c r="M21" s="27"/>
      <c r="N21" s="27"/>
      <c r="O21" s="27"/>
      <c r="P21" s="27"/>
      <c r="Q21" s="27"/>
    </row>
    <row r="22" spans="12:17" ht="13.5">
      <c r="L22" s="27"/>
      <c r="M22" s="27"/>
      <c r="N22" s="27"/>
      <c r="O22" s="27"/>
      <c r="P22" s="27"/>
      <c r="Q22" s="27"/>
    </row>
    <row r="23" spans="12:17" ht="13.5">
      <c r="L23" s="27"/>
      <c r="M23" s="27"/>
      <c r="N23" s="27"/>
      <c r="O23" s="27"/>
      <c r="P23" s="27"/>
      <c r="Q23" s="27"/>
    </row>
    <row r="24" spans="12:17" ht="13.5">
      <c r="L24" s="27"/>
      <c r="M24" s="27"/>
      <c r="N24" s="27"/>
      <c r="O24" s="27"/>
      <c r="P24" s="27"/>
      <c r="Q24" s="27"/>
    </row>
    <row r="25" spans="12:16" ht="13.5">
      <c r="L25" s="27"/>
      <c r="M25" s="27"/>
      <c r="N25" s="27"/>
      <c r="O25" s="27"/>
      <c r="P25" s="27"/>
    </row>
    <row r="26" spans="12:16" ht="13.5">
      <c r="L26" s="27"/>
      <c r="M26" s="27"/>
      <c r="N26" s="27"/>
      <c r="O26" s="27"/>
      <c r="P26" s="27"/>
    </row>
    <row r="27" spans="12:17" ht="13.5">
      <c r="L27" s="27"/>
      <c r="M27" s="27"/>
      <c r="N27" s="27"/>
      <c r="O27" s="27"/>
      <c r="P27" s="27"/>
      <c r="Q27" s="27"/>
    </row>
    <row r="28" spans="1:17" ht="13.5">
      <c r="A28" s="81"/>
      <c r="B28" s="81"/>
      <c r="C28" s="81"/>
      <c r="D28" s="81"/>
      <c r="E28" s="81"/>
      <c r="F28" s="81"/>
      <c r="G28" s="81"/>
      <c r="H28" s="81"/>
      <c r="I28" s="81"/>
      <c r="J28" s="81"/>
      <c r="K28" s="98"/>
      <c r="L28" s="27"/>
      <c r="M28" s="27"/>
      <c r="N28" s="27"/>
      <c r="O28" s="27"/>
      <c r="P28" s="27"/>
      <c r="Q28" s="27"/>
    </row>
    <row r="29" spans="11:17" ht="16.5" customHeight="1">
      <c r="K29" s="98"/>
      <c r="L29" s="27"/>
      <c r="M29" s="27"/>
      <c r="N29" s="27"/>
      <c r="O29" s="27"/>
      <c r="P29" s="27"/>
      <c r="Q29" s="27"/>
    </row>
    <row r="30" spans="11:17" ht="13.5">
      <c r="K30" s="98"/>
      <c r="L30" s="27"/>
      <c r="M30" s="27"/>
      <c r="N30" s="27"/>
      <c r="O30" s="27"/>
      <c r="P30" s="27"/>
      <c r="Q30" s="27"/>
    </row>
    <row r="31" spans="11:17" ht="16.5" customHeight="1">
      <c r="K31" s="98"/>
      <c r="L31" s="27"/>
      <c r="M31" s="27"/>
      <c r="N31" s="27"/>
      <c r="O31" s="27"/>
      <c r="P31" s="27"/>
      <c r="Q31" s="27"/>
    </row>
    <row r="32" spans="11:17" ht="13.5">
      <c r="K32" s="98"/>
      <c r="L32" s="27"/>
      <c r="M32" s="27"/>
      <c r="N32" s="27"/>
      <c r="O32" s="27"/>
      <c r="P32" s="27"/>
      <c r="Q32" s="98"/>
    </row>
    <row r="33" spans="11:17" ht="13.5">
      <c r="K33" s="98"/>
      <c r="L33" s="98"/>
      <c r="M33" s="98"/>
      <c r="N33" s="98"/>
      <c r="O33" s="98"/>
      <c r="P33" s="14"/>
      <c r="Q33" s="98"/>
    </row>
    <row r="34" spans="11:17" ht="13.5">
      <c r="K34" s="98"/>
      <c r="L34" s="98"/>
      <c r="M34" s="98"/>
      <c r="N34" s="98"/>
      <c r="O34" s="98"/>
      <c r="P34" s="14"/>
      <c r="Q34" s="98"/>
    </row>
    <row r="35" spans="11:17" ht="13.5">
      <c r="K35" s="98"/>
      <c r="L35" s="98"/>
      <c r="M35" s="98"/>
      <c r="N35" s="98"/>
      <c r="O35" s="98"/>
      <c r="P35" s="14"/>
      <c r="Q35" s="98"/>
    </row>
    <row r="36" spans="11:17" ht="13.5">
      <c r="K36" s="98"/>
      <c r="L36" s="98"/>
      <c r="M36" s="98"/>
      <c r="N36" s="1"/>
      <c r="O36" s="1"/>
      <c r="P36" s="14"/>
      <c r="Q36" s="98"/>
    </row>
    <row r="37" spans="11:17" ht="13.5">
      <c r="K37" s="98"/>
      <c r="L37" s="98"/>
      <c r="M37" s="98"/>
      <c r="N37" s="1"/>
      <c r="O37" s="1"/>
      <c r="P37" s="14"/>
      <c r="Q37" s="98"/>
    </row>
    <row r="38" spans="11:17" ht="13.5">
      <c r="K38" s="98"/>
      <c r="L38" s="98"/>
      <c r="M38" s="98"/>
      <c r="N38" s="1"/>
      <c r="O38" s="1"/>
      <c r="P38" s="98"/>
      <c r="Q38" s="98"/>
    </row>
    <row r="39" spans="11:17" ht="13.5">
      <c r="K39" s="98"/>
      <c r="M39" s="98"/>
      <c r="N39" s="98"/>
      <c r="O39" s="98"/>
      <c r="P39" s="88"/>
      <c r="Q39" s="98"/>
    </row>
    <row r="40" spans="13:17" ht="13.5">
      <c r="M40" s="98"/>
      <c r="N40" s="98"/>
      <c r="O40" s="98"/>
      <c r="P40" s="98"/>
      <c r="Q40" s="98"/>
    </row>
    <row r="41" spans="13:17" ht="13.5">
      <c r="M41" s="98"/>
      <c r="N41" s="98"/>
      <c r="O41" s="98"/>
      <c r="P41" s="98"/>
      <c r="Q41" s="98"/>
    </row>
  </sheetData>
  <sheetProtection/>
  <mergeCells count="1">
    <mergeCell ref="A1:J1"/>
  </mergeCells>
  <printOptions/>
  <pageMargins left="0.5905511811023623" right="0.5905511811023623" top="0.7874015748031497" bottom="0.7874015748031497" header="0.5118110236220472" footer="0"/>
  <pageSetup horizontalDpi="600" verticalDpi="600" orientation="portrait" paperSize="9" r:id="rId2"/>
  <headerFooter alignWithMargins="0">
    <oddFooter>&amp;C&amp;12-90-</oddFooter>
  </headerFooter>
  <drawing r:id="rId1"/>
</worksheet>
</file>

<file path=xl/worksheets/sheet3.xml><?xml version="1.0" encoding="utf-8"?>
<worksheet xmlns="http://schemas.openxmlformats.org/spreadsheetml/2006/main" xmlns:r="http://schemas.openxmlformats.org/officeDocument/2006/relationships">
  <dimension ref="A1:BF61"/>
  <sheetViews>
    <sheetView workbookViewId="0" topLeftCell="A1">
      <selection activeCell="A1" sqref="A1:BF1"/>
    </sheetView>
  </sheetViews>
  <sheetFormatPr defaultColWidth="9.00390625" defaultRowHeight="13.5"/>
  <cols>
    <col min="1" max="1" width="8.50390625" style="27" customWidth="1"/>
    <col min="2" max="2" width="12.125" style="27" customWidth="1"/>
    <col min="3" max="58" width="1.25" style="27" customWidth="1"/>
    <col min="59" max="16384" width="9.00390625" style="27" customWidth="1"/>
  </cols>
  <sheetData>
    <row r="1" spans="1:58" ht="24">
      <c r="A1" s="146" t="s">
        <v>256</v>
      </c>
      <c r="B1" s="146"/>
      <c r="C1" s="146"/>
      <c r="D1" s="146"/>
      <c r="E1" s="146"/>
      <c r="F1" s="146"/>
      <c r="G1" s="146"/>
      <c r="H1" s="146"/>
      <c r="I1" s="146"/>
      <c r="J1" s="146"/>
      <c r="K1" s="146"/>
      <c r="L1" s="146"/>
      <c r="M1" s="146"/>
      <c r="N1" s="146"/>
      <c r="O1" s="146"/>
      <c r="P1" s="146"/>
      <c r="Q1" s="146"/>
      <c r="R1" s="146"/>
      <c r="S1" s="146"/>
      <c r="T1" s="146"/>
      <c r="U1" s="146"/>
      <c r="V1" s="146"/>
      <c r="W1" s="146"/>
      <c r="X1" s="146"/>
      <c r="Y1" s="146"/>
      <c r="Z1" s="146"/>
      <c r="AA1" s="146"/>
      <c r="AB1" s="146"/>
      <c r="AC1" s="146"/>
      <c r="AD1" s="146"/>
      <c r="AE1" s="146"/>
      <c r="AF1" s="146"/>
      <c r="AG1" s="146"/>
      <c r="AH1" s="146"/>
      <c r="AI1" s="146"/>
      <c r="AJ1" s="146"/>
      <c r="AK1" s="146"/>
      <c r="AL1" s="146"/>
      <c r="AM1" s="146"/>
      <c r="AN1" s="146"/>
      <c r="AO1" s="146"/>
      <c r="AP1" s="146"/>
      <c r="AQ1" s="146"/>
      <c r="AR1" s="146"/>
      <c r="AS1" s="146"/>
      <c r="AT1" s="146"/>
      <c r="AU1" s="146"/>
      <c r="AV1" s="146"/>
      <c r="AW1" s="146"/>
      <c r="AX1" s="146"/>
      <c r="AY1" s="146"/>
      <c r="AZ1" s="146"/>
      <c r="BA1" s="146"/>
      <c r="BB1" s="146"/>
      <c r="BC1" s="146"/>
      <c r="BD1" s="146"/>
      <c r="BE1" s="146"/>
      <c r="BF1" s="146"/>
    </row>
    <row r="2" spans="1:58" ht="4.5" customHeight="1">
      <c r="A2" s="81"/>
      <c r="B2" s="81"/>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row>
    <row r="3" spans="1:2" ht="13.5">
      <c r="A3" s="153" t="s">
        <v>272</v>
      </c>
      <c r="B3" s="153"/>
    </row>
    <row r="4" spans="1:58" ht="18" customHeight="1">
      <c r="A4" s="154" t="s">
        <v>206</v>
      </c>
      <c r="B4" s="155"/>
      <c r="C4" s="158" t="s">
        <v>1</v>
      </c>
      <c r="D4" s="159"/>
      <c r="E4" s="159"/>
      <c r="F4" s="159"/>
      <c r="G4" s="159"/>
      <c r="H4" s="159"/>
      <c r="I4" s="159"/>
      <c r="J4" s="162" t="s">
        <v>2</v>
      </c>
      <c r="K4" s="162"/>
      <c r="L4" s="162"/>
      <c r="M4" s="162"/>
      <c r="N4" s="162"/>
      <c r="O4" s="162"/>
      <c r="P4" s="162"/>
      <c r="Q4" s="148" t="s">
        <v>3</v>
      </c>
      <c r="R4" s="148"/>
      <c r="S4" s="148"/>
      <c r="T4" s="148"/>
      <c r="U4" s="148"/>
      <c r="V4" s="148"/>
      <c r="W4" s="148"/>
      <c r="X4" s="162" t="s">
        <v>148</v>
      </c>
      <c r="Y4" s="162"/>
      <c r="Z4" s="162"/>
      <c r="AA4" s="162"/>
      <c r="AB4" s="162"/>
      <c r="AC4" s="162"/>
      <c r="AD4" s="162"/>
      <c r="AE4" s="148" t="s">
        <v>4</v>
      </c>
      <c r="AF4" s="148"/>
      <c r="AG4" s="148"/>
      <c r="AH4" s="148"/>
      <c r="AI4" s="148"/>
      <c r="AJ4" s="148"/>
      <c r="AK4" s="148"/>
      <c r="AL4" s="162" t="s">
        <v>5</v>
      </c>
      <c r="AM4" s="162"/>
      <c r="AN4" s="162"/>
      <c r="AO4" s="162"/>
      <c r="AP4" s="162"/>
      <c r="AQ4" s="162"/>
      <c r="AR4" s="162"/>
      <c r="AS4" s="148" t="s">
        <v>6</v>
      </c>
      <c r="AT4" s="148"/>
      <c r="AU4" s="148"/>
      <c r="AV4" s="148"/>
      <c r="AW4" s="148"/>
      <c r="AX4" s="148"/>
      <c r="AY4" s="148"/>
      <c r="AZ4" s="149" t="s">
        <v>235</v>
      </c>
      <c r="BA4" s="149"/>
      <c r="BB4" s="149"/>
      <c r="BC4" s="149"/>
      <c r="BD4" s="149"/>
      <c r="BE4" s="149"/>
      <c r="BF4" s="149"/>
    </row>
    <row r="5" spans="1:58" ht="18" customHeight="1">
      <c r="A5" s="156"/>
      <c r="B5" s="157"/>
      <c r="C5" s="160"/>
      <c r="D5" s="161"/>
      <c r="E5" s="161"/>
      <c r="F5" s="161"/>
      <c r="G5" s="161"/>
      <c r="H5" s="161"/>
      <c r="I5" s="161"/>
      <c r="J5" s="151" t="s">
        <v>7</v>
      </c>
      <c r="K5" s="151"/>
      <c r="L5" s="151"/>
      <c r="M5" s="151"/>
      <c r="N5" s="151"/>
      <c r="O5" s="151"/>
      <c r="P5" s="151"/>
      <c r="Q5" s="152" t="s">
        <v>7</v>
      </c>
      <c r="R5" s="152"/>
      <c r="S5" s="152"/>
      <c r="T5" s="152"/>
      <c r="U5" s="152"/>
      <c r="V5" s="152"/>
      <c r="W5" s="152"/>
      <c r="X5" s="151"/>
      <c r="Y5" s="151"/>
      <c r="Z5" s="151"/>
      <c r="AA5" s="151"/>
      <c r="AB5" s="151"/>
      <c r="AC5" s="151"/>
      <c r="AD5" s="151"/>
      <c r="AE5" s="152" t="s">
        <v>147</v>
      </c>
      <c r="AF5" s="152"/>
      <c r="AG5" s="152"/>
      <c r="AH5" s="152"/>
      <c r="AI5" s="152"/>
      <c r="AJ5" s="152"/>
      <c r="AK5" s="152"/>
      <c r="AL5" s="151"/>
      <c r="AM5" s="151"/>
      <c r="AN5" s="151"/>
      <c r="AO5" s="151"/>
      <c r="AP5" s="151"/>
      <c r="AQ5" s="151"/>
      <c r="AR5" s="151"/>
      <c r="AS5" s="152" t="s">
        <v>8</v>
      </c>
      <c r="AT5" s="152"/>
      <c r="AU5" s="152"/>
      <c r="AV5" s="152"/>
      <c r="AW5" s="152"/>
      <c r="AX5" s="152"/>
      <c r="AY5" s="152"/>
      <c r="AZ5" s="150"/>
      <c r="BA5" s="150"/>
      <c r="BB5" s="150"/>
      <c r="BC5" s="150"/>
      <c r="BD5" s="150"/>
      <c r="BE5" s="150"/>
      <c r="BF5" s="150"/>
    </row>
    <row r="6" spans="1:58" ht="13.5" customHeight="1">
      <c r="A6" s="165" t="s">
        <v>171</v>
      </c>
      <c r="B6" s="90" t="s">
        <v>236</v>
      </c>
      <c r="C6" s="168">
        <v>2611</v>
      </c>
      <c r="D6" s="163"/>
      <c r="E6" s="163"/>
      <c r="F6" s="163"/>
      <c r="G6" s="163"/>
      <c r="H6" s="163"/>
      <c r="I6" s="163"/>
      <c r="J6" s="163">
        <v>7621</v>
      </c>
      <c r="K6" s="163"/>
      <c r="L6" s="163"/>
      <c r="M6" s="163"/>
      <c r="N6" s="163"/>
      <c r="O6" s="163"/>
      <c r="P6" s="163"/>
      <c r="Q6" s="163">
        <v>1084</v>
      </c>
      <c r="R6" s="163"/>
      <c r="S6" s="163"/>
      <c r="T6" s="163"/>
      <c r="U6" s="163"/>
      <c r="V6" s="163"/>
      <c r="W6" s="163"/>
      <c r="X6" s="163" t="s">
        <v>151</v>
      </c>
      <c r="Y6" s="163"/>
      <c r="Z6" s="163"/>
      <c r="AA6" s="163"/>
      <c r="AB6" s="163"/>
      <c r="AC6" s="163"/>
      <c r="AD6" s="163"/>
      <c r="AE6" s="163">
        <v>1542</v>
      </c>
      <c r="AF6" s="163"/>
      <c r="AG6" s="163"/>
      <c r="AH6" s="163"/>
      <c r="AI6" s="163"/>
      <c r="AJ6" s="163"/>
      <c r="AK6" s="163"/>
      <c r="AL6" s="163">
        <v>2511</v>
      </c>
      <c r="AM6" s="163"/>
      <c r="AN6" s="163"/>
      <c r="AO6" s="163"/>
      <c r="AP6" s="163"/>
      <c r="AQ6" s="163"/>
      <c r="AR6" s="163"/>
      <c r="AS6" s="163">
        <v>3352</v>
      </c>
      <c r="AT6" s="163"/>
      <c r="AU6" s="163"/>
      <c r="AV6" s="163"/>
      <c r="AW6" s="163"/>
      <c r="AX6" s="163"/>
      <c r="AY6" s="163"/>
      <c r="AZ6" s="163" t="s">
        <v>151</v>
      </c>
      <c r="BA6" s="163"/>
      <c r="BB6" s="163"/>
      <c r="BC6" s="163"/>
      <c r="BD6" s="163"/>
      <c r="BE6" s="163"/>
      <c r="BF6" s="163"/>
    </row>
    <row r="7" spans="1:58" ht="13.5" customHeight="1">
      <c r="A7" s="166"/>
      <c r="B7" s="91" t="s">
        <v>237</v>
      </c>
      <c r="C7" s="170">
        <v>2180</v>
      </c>
      <c r="D7" s="147"/>
      <c r="E7" s="147"/>
      <c r="F7" s="147"/>
      <c r="G7" s="147"/>
      <c r="H7" s="147"/>
      <c r="I7" s="147"/>
      <c r="J7" s="147">
        <v>5401</v>
      </c>
      <c r="K7" s="147"/>
      <c r="L7" s="147"/>
      <c r="M7" s="147"/>
      <c r="N7" s="147"/>
      <c r="O7" s="147"/>
      <c r="P7" s="147"/>
      <c r="Q7" s="147">
        <v>791</v>
      </c>
      <c r="R7" s="147"/>
      <c r="S7" s="147"/>
      <c r="T7" s="147"/>
      <c r="U7" s="147"/>
      <c r="V7" s="147"/>
      <c r="W7" s="147"/>
      <c r="X7" s="147" t="s">
        <v>151</v>
      </c>
      <c r="Y7" s="147"/>
      <c r="Z7" s="147"/>
      <c r="AA7" s="147"/>
      <c r="AB7" s="147"/>
      <c r="AC7" s="147"/>
      <c r="AD7" s="147"/>
      <c r="AE7" s="147">
        <v>1047</v>
      </c>
      <c r="AF7" s="147"/>
      <c r="AG7" s="147"/>
      <c r="AH7" s="147"/>
      <c r="AI7" s="147"/>
      <c r="AJ7" s="147"/>
      <c r="AK7" s="147"/>
      <c r="AL7" s="147">
        <v>1502</v>
      </c>
      <c r="AM7" s="147"/>
      <c r="AN7" s="147"/>
      <c r="AO7" s="147"/>
      <c r="AP7" s="147"/>
      <c r="AQ7" s="147"/>
      <c r="AR7" s="147"/>
      <c r="AS7" s="147">
        <v>2489</v>
      </c>
      <c r="AT7" s="147"/>
      <c r="AU7" s="147"/>
      <c r="AV7" s="147"/>
      <c r="AW7" s="147"/>
      <c r="AX7" s="147"/>
      <c r="AY7" s="147"/>
      <c r="AZ7" s="147" t="s">
        <v>151</v>
      </c>
      <c r="BA7" s="147"/>
      <c r="BB7" s="147"/>
      <c r="BC7" s="147"/>
      <c r="BD7" s="147"/>
      <c r="BE7" s="147"/>
      <c r="BF7" s="147"/>
    </row>
    <row r="8" spans="1:58" ht="13.5" customHeight="1">
      <c r="A8" s="167"/>
      <c r="B8" s="89" t="s">
        <v>149</v>
      </c>
      <c r="C8" s="169">
        <v>83.5</v>
      </c>
      <c r="D8" s="164"/>
      <c r="E8" s="164"/>
      <c r="F8" s="164"/>
      <c r="G8" s="164"/>
      <c r="H8" s="164"/>
      <c r="I8" s="164"/>
      <c r="J8" s="164">
        <v>71</v>
      </c>
      <c r="K8" s="164"/>
      <c r="L8" s="164"/>
      <c r="M8" s="164"/>
      <c r="N8" s="164"/>
      <c r="O8" s="164"/>
      <c r="P8" s="164"/>
      <c r="Q8" s="164">
        <v>73</v>
      </c>
      <c r="R8" s="164"/>
      <c r="S8" s="164"/>
      <c r="T8" s="164"/>
      <c r="U8" s="164"/>
      <c r="V8" s="164"/>
      <c r="W8" s="164"/>
      <c r="X8" s="164" t="s">
        <v>151</v>
      </c>
      <c r="Y8" s="164"/>
      <c r="Z8" s="164"/>
      <c r="AA8" s="164"/>
      <c r="AB8" s="164"/>
      <c r="AC8" s="164"/>
      <c r="AD8" s="164"/>
      <c r="AE8" s="164">
        <v>68</v>
      </c>
      <c r="AF8" s="164"/>
      <c r="AG8" s="164"/>
      <c r="AH8" s="164"/>
      <c r="AI8" s="164"/>
      <c r="AJ8" s="164"/>
      <c r="AK8" s="164"/>
      <c r="AL8" s="164">
        <v>60</v>
      </c>
      <c r="AM8" s="164"/>
      <c r="AN8" s="164"/>
      <c r="AO8" s="164"/>
      <c r="AP8" s="164"/>
      <c r="AQ8" s="164"/>
      <c r="AR8" s="164"/>
      <c r="AS8" s="164">
        <v>74</v>
      </c>
      <c r="AT8" s="164"/>
      <c r="AU8" s="164"/>
      <c r="AV8" s="164"/>
      <c r="AW8" s="164"/>
      <c r="AX8" s="164"/>
      <c r="AY8" s="164"/>
      <c r="AZ8" s="164" t="s">
        <v>151</v>
      </c>
      <c r="BA8" s="164"/>
      <c r="BB8" s="164"/>
      <c r="BC8" s="164"/>
      <c r="BD8" s="164"/>
      <c r="BE8" s="164"/>
      <c r="BF8" s="164"/>
    </row>
    <row r="9" spans="1:58" ht="13.5" customHeight="1">
      <c r="A9" s="165">
        <v>12</v>
      </c>
      <c r="B9" s="90" t="s">
        <v>236</v>
      </c>
      <c r="C9" s="168">
        <v>2665</v>
      </c>
      <c r="D9" s="163"/>
      <c r="E9" s="163"/>
      <c r="F9" s="163"/>
      <c r="G9" s="163"/>
      <c r="H9" s="163"/>
      <c r="I9" s="163"/>
      <c r="J9" s="163">
        <v>6970</v>
      </c>
      <c r="K9" s="163"/>
      <c r="L9" s="163"/>
      <c r="M9" s="163"/>
      <c r="N9" s="163"/>
      <c r="O9" s="163"/>
      <c r="P9" s="163"/>
      <c r="Q9" s="163">
        <v>1218</v>
      </c>
      <c r="R9" s="163"/>
      <c r="S9" s="163"/>
      <c r="T9" s="163"/>
      <c r="U9" s="163"/>
      <c r="V9" s="163"/>
      <c r="W9" s="163"/>
      <c r="X9" s="163" t="s">
        <v>151</v>
      </c>
      <c r="Y9" s="163"/>
      <c r="Z9" s="163"/>
      <c r="AA9" s="163"/>
      <c r="AB9" s="163"/>
      <c r="AC9" s="163"/>
      <c r="AD9" s="163"/>
      <c r="AE9" s="163">
        <v>1516</v>
      </c>
      <c r="AF9" s="163"/>
      <c r="AG9" s="163"/>
      <c r="AH9" s="163"/>
      <c r="AI9" s="163"/>
      <c r="AJ9" s="163"/>
      <c r="AK9" s="163"/>
      <c r="AL9" s="163">
        <v>2479</v>
      </c>
      <c r="AM9" s="163"/>
      <c r="AN9" s="163"/>
      <c r="AO9" s="163"/>
      <c r="AP9" s="163"/>
      <c r="AQ9" s="163"/>
      <c r="AR9" s="163"/>
      <c r="AS9" s="163">
        <v>7017</v>
      </c>
      <c r="AT9" s="163"/>
      <c r="AU9" s="163"/>
      <c r="AV9" s="163"/>
      <c r="AW9" s="163"/>
      <c r="AX9" s="163"/>
      <c r="AY9" s="163"/>
      <c r="AZ9" s="163" t="s">
        <v>151</v>
      </c>
      <c r="BA9" s="163"/>
      <c r="BB9" s="163"/>
      <c r="BC9" s="163"/>
      <c r="BD9" s="163"/>
      <c r="BE9" s="163"/>
      <c r="BF9" s="163"/>
    </row>
    <row r="10" spans="1:58" ht="13.5" customHeight="1">
      <c r="A10" s="166"/>
      <c r="B10" s="91" t="s">
        <v>237</v>
      </c>
      <c r="C10" s="170">
        <v>1893</v>
      </c>
      <c r="D10" s="147"/>
      <c r="E10" s="147"/>
      <c r="F10" s="147"/>
      <c r="G10" s="147"/>
      <c r="H10" s="147"/>
      <c r="I10" s="147"/>
      <c r="J10" s="147">
        <v>4296</v>
      </c>
      <c r="K10" s="147"/>
      <c r="L10" s="147"/>
      <c r="M10" s="147"/>
      <c r="N10" s="147"/>
      <c r="O10" s="147"/>
      <c r="P10" s="147"/>
      <c r="Q10" s="147">
        <v>663</v>
      </c>
      <c r="R10" s="147"/>
      <c r="S10" s="147"/>
      <c r="T10" s="147"/>
      <c r="U10" s="147"/>
      <c r="V10" s="147"/>
      <c r="W10" s="147"/>
      <c r="X10" s="147" t="s">
        <v>151</v>
      </c>
      <c r="Y10" s="147"/>
      <c r="Z10" s="147"/>
      <c r="AA10" s="147"/>
      <c r="AB10" s="147"/>
      <c r="AC10" s="147"/>
      <c r="AD10" s="147"/>
      <c r="AE10" s="147">
        <v>1043</v>
      </c>
      <c r="AF10" s="147"/>
      <c r="AG10" s="147"/>
      <c r="AH10" s="147"/>
      <c r="AI10" s="147"/>
      <c r="AJ10" s="147"/>
      <c r="AK10" s="147"/>
      <c r="AL10" s="147">
        <v>1305</v>
      </c>
      <c r="AM10" s="147"/>
      <c r="AN10" s="147"/>
      <c r="AO10" s="147"/>
      <c r="AP10" s="147"/>
      <c r="AQ10" s="147"/>
      <c r="AR10" s="147"/>
      <c r="AS10" s="147">
        <v>3719</v>
      </c>
      <c r="AT10" s="147"/>
      <c r="AU10" s="147"/>
      <c r="AV10" s="147"/>
      <c r="AW10" s="147"/>
      <c r="AX10" s="147"/>
      <c r="AY10" s="147"/>
      <c r="AZ10" s="147" t="s">
        <v>151</v>
      </c>
      <c r="BA10" s="147"/>
      <c r="BB10" s="147"/>
      <c r="BC10" s="147"/>
      <c r="BD10" s="147"/>
      <c r="BE10" s="147"/>
      <c r="BF10" s="147"/>
    </row>
    <row r="11" spans="1:58" ht="13.5" customHeight="1">
      <c r="A11" s="167"/>
      <c r="B11" s="89" t="s">
        <v>149</v>
      </c>
      <c r="C11" s="169">
        <v>71</v>
      </c>
      <c r="D11" s="164"/>
      <c r="E11" s="164"/>
      <c r="F11" s="164"/>
      <c r="G11" s="164"/>
      <c r="H11" s="164"/>
      <c r="I11" s="164"/>
      <c r="J11" s="164">
        <v>61.6</v>
      </c>
      <c r="K11" s="164"/>
      <c r="L11" s="164"/>
      <c r="M11" s="164"/>
      <c r="N11" s="164"/>
      <c r="O11" s="164"/>
      <c r="P11" s="164"/>
      <c r="Q11" s="164">
        <v>54.4</v>
      </c>
      <c r="R11" s="164"/>
      <c r="S11" s="164"/>
      <c r="T11" s="164"/>
      <c r="U11" s="164"/>
      <c r="V11" s="164"/>
      <c r="W11" s="164"/>
      <c r="X11" s="164" t="s">
        <v>151</v>
      </c>
      <c r="Y11" s="164"/>
      <c r="Z11" s="164"/>
      <c r="AA11" s="164"/>
      <c r="AB11" s="164"/>
      <c r="AC11" s="164"/>
      <c r="AD11" s="164"/>
      <c r="AE11" s="164">
        <v>68.8</v>
      </c>
      <c r="AF11" s="164"/>
      <c r="AG11" s="164"/>
      <c r="AH11" s="164"/>
      <c r="AI11" s="164"/>
      <c r="AJ11" s="164"/>
      <c r="AK11" s="164"/>
      <c r="AL11" s="164">
        <v>52.6</v>
      </c>
      <c r="AM11" s="164"/>
      <c r="AN11" s="164"/>
      <c r="AO11" s="164"/>
      <c r="AP11" s="164"/>
      <c r="AQ11" s="164"/>
      <c r="AR11" s="164"/>
      <c r="AS11" s="164">
        <v>53</v>
      </c>
      <c r="AT11" s="164"/>
      <c r="AU11" s="164"/>
      <c r="AV11" s="164"/>
      <c r="AW11" s="164"/>
      <c r="AX11" s="164"/>
      <c r="AY11" s="164"/>
      <c r="AZ11" s="164" t="s">
        <v>151</v>
      </c>
      <c r="BA11" s="164"/>
      <c r="BB11" s="164"/>
      <c r="BC11" s="164"/>
      <c r="BD11" s="164"/>
      <c r="BE11" s="164"/>
      <c r="BF11" s="164"/>
    </row>
    <row r="12" spans="1:58" ht="13.5" customHeight="1">
      <c r="A12" s="165">
        <v>17</v>
      </c>
      <c r="B12" s="90" t="s">
        <v>236</v>
      </c>
      <c r="C12" s="168">
        <v>2945</v>
      </c>
      <c r="D12" s="163"/>
      <c r="E12" s="163"/>
      <c r="F12" s="163"/>
      <c r="G12" s="163"/>
      <c r="H12" s="163"/>
      <c r="I12" s="163"/>
      <c r="J12" s="163">
        <v>7284</v>
      </c>
      <c r="K12" s="163"/>
      <c r="L12" s="163"/>
      <c r="M12" s="163"/>
      <c r="N12" s="163"/>
      <c r="O12" s="163"/>
      <c r="P12" s="163"/>
      <c r="Q12" s="163">
        <v>1333</v>
      </c>
      <c r="R12" s="163"/>
      <c r="S12" s="163"/>
      <c r="T12" s="163"/>
      <c r="U12" s="163"/>
      <c r="V12" s="163"/>
      <c r="W12" s="163"/>
      <c r="X12" s="163" t="s">
        <v>151</v>
      </c>
      <c r="Y12" s="163"/>
      <c r="Z12" s="163"/>
      <c r="AA12" s="163"/>
      <c r="AB12" s="163"/>
      <c r="AC12" s="163"/>
      <c r="AD12" s="163"/>
      <c r="AE12" s="163">
        <v>1566</v>
      </c>
      <c r="AF12" s="163"/>
      <c r="AG12" s="163"/>
      <c r="AH12" s="163"/>
      <c r="AI12" s="163"/>
      <c r="AJ12" s="163"/>
      <c r="AK12" s="163"/>
      <c r="AL12" s="163">
        <v>2172</v>
      </c>
      <c r="AM12" s="163"/>
      <c r="AN12" s="163"/>
      <c r="AO12" s="163"/>
      <c r="AP12" s="163"/>
      <c r="AQ12" s="163"/>
      <c r="AR12" s="163"/>
      <c r="AS12" s="163">
        <v>6662</v>
      </c>
      <c r="AT12" s="163"/>
      <c r="AU12" s="163"/>
      <c r="AV12" s="163"/>
      <c r="AW12" s="163"/>
      <c r="AX12" s="163"/>
      <c r="AY12" s="163"/>
      <c r="AZ12" s="163">
        <v>18386</v>
      </c>
      <c r="BA12" s="163"/>
      <c r="BB12" s="163"/>
      <c r="BC12" s="163"/>
      <c r="BD12" s="163"/>
      <c r="BE12" s="163"/>
      <c r="BF12" s="163"/>
    </row>
    <row r="13" spans="1:58" ht="13.5" customHeight="1">
      <c r="A13" s="166"/>
      <c r="B13" s="91" t="s">
        <v>237</v>
      </c>
      <c r="C13" s="170">
        <v>2528</v>
      </c>
      <c r="D13" s="147"/>
      <c r="E13" s="147"/>
      <c r="F13" s="147"/>
      <c r="G13" s="147"/>
      <c r="H13" s="147"/>
      <c r="I13" s="147"/>
      <c r="J13" s="147">
        <v>5224</v>
      </c>
      <c r="K13" s="147"/>
      <c r="L13" s="147"/>
      <c r="M13" s="147"/>
      <c r="N13" s="147"/>
      <c r="O13" s="147"/>
      <c r="P13" s="147"/>
      <c r="Q13" s="147">
        <v>648</v>
      </c>
      <c r="R13" s="147"/>
      <c r="S13" s="147"/>
      <c r="T13" s="147"/>
      <c r="U13" s="147"/>
      <c r="V13" s="147"/>
      <c r="W13" s="147"/>
      <c r="X13" s="147" t="s">
        <v>151</v>
      </c>
      <c r="Y13" s="147"/>
      <c r="Z13" s="147"/>
      <c r="AA13" s="147"/>
      <c r="AB13" s="147"/>
      <c r="AC13" s="147"/>
      <c r="AD13" s="147"/>
      <c r="AE13" s="147">
        <v>1264</v>
      </c>
      <c r="AF13" s="147"/>
      <c r="AG13" s="147"/>
      <c r="AH13" s="147"/>
      <c r="AI13" s="147"/>
      <c r="AJ13" s="147"/>
      <c r="AK13" s="147"/>
      <c r="AL13" s="147">
        <v>1863</v>
      </c>
      <c r="AM13" s="147"/>
      <c r="AN13" s="147"/>
      <c r="AO13" s="147"/>
      <c r="AP13" s="147"/>
      <c r="AQ13" s="147"/>
      <c r="AR13" s="147"/>
      <c r="AS13" s="147">
        <v>1357</v>
      </c>
      <c r="AT13" s="147"/>
      <c r="AU13" s="147"/>
      <c r="AV13" s="147"/>
      <c r="AW13" s="147"/>
      <c r="AX13" s="147"/>
      <c r="AY13" s="147"/>
      <c r="AZ13" s="147">
        <v>9747</v>
      </c>
      <c r="BA13" s="147"/>
      <c r="BB13" s="147"/>
      <c r="BC13" s="147"/>
      <c r="BD13" s="147"/>
      <c r="BE13" s="147"/>
      <c r="BF13" s="147"/>
    </row>
    <row r="14" spans="1:58" ht="13.5" customHeight="1">
      <c r="A14" s="167"/>
      <c r="B14" s="89" t="s">
        <v>149</v>
      </c>
      <c r="C14" s="169">
        <v>85.8</v>
      </c>
      <c r="D14" s="164"/>
      <c r="E14" s="164"/>
      <c r="F14" s="164"/>
      <c r="G14" s="164"/>
      <c r="H14" s="164"/>
      <c r="I14" s="164"/>
      <c r="J14" s="164">
        <v>71.7</v>
      </c>
      <c r="K14" s="164"/>
      <c r="L14" s="164"/>
      <c r="M14" s="164"/>
      <c r="N14" s="164"/>
      <c r="O14" s="164"/>
      <c r="P14" s="164"/>
      <c r="Q14" s="164">
        <v>48.6</v>
      </c>
      <c r="R14" s="164"/>
      <c r="S14" s="164"/>
      <c r="T14" s="164"/>
      <c r="U14" s="164"/>
      <c r="V14" s="164"/>
      <c r="W14" s="164"/>
      <c r="X14" s="164" t="s">
        <v>151</v>
      </c>
      <c r="Y14" s="164"/>
      <c r="Z14" s="164"/>
      <c r="AA14" s="164"/>
      <c r="AB14" s="164"/>
      <c r="AC14" s="164"/>
      <c r="AD14" s="164"/>
      <c r="AE14" s="164">
        <v>80.7</v>
      </c>
      <c r="AF14" s="164"/>
      <c r="AG14" s="164"/>
      <c r="AH14" s="164"/>
      <c r="AI14" s="164"/>
      <c r="AJ14" s="164"/>
      <c r="AK14" s="164"/>
      <c r="AL14" s="164">
        <v>85.8</v>
      </c>
      <c r="AM14" s="164"/>
      <c r="AN14" s="164"/>
      <c r="AO14" s="164"/>
      <c r="AP14" s="164"/>
      <c r="AQ14" s="164"/>
      <c r="AR14" s="164"/>
      <c r="AS14" s="164">
        <v>20.4</v>
      </c>
      <c r="AT14" s="164"/>
      <c r="AU14" s="164"/>
      <c r="AV14" s="164"/>
      <c r="AW14" s="164"/>
      <c r="AX14" s="164"/>
      <c r="AY14" s="164"/>
      <c r="AZ14" s="164">
        <v>53</v>
      </c>
      <c r="BA14" s="164"/>
      <c r="BB14" s="164"/>
      <c r="BC14" s="164"/>
      <c r="BD14" s="164"/>
      <c r="BE14" s="164"/>
      <c r="BF14" s="164"/>
    </row>
    <row r="15" spans="1:58" ht="13.5" customHeight="1">
      <c r="A15" s="165">
        <v>18</v>
      </c>
      <c r="B15" s="90" t="s">
        <v>236</v>
      </c>
      <c r="C15" s="168">
        <v>2966</v>
      </c>
      <c r="D15" s="163"/>
      <c r="E15" s="163"/>
      <c r="F15" s="163"/>
      <c r="G15" s="163"/>
      <c r="H15" s="163"/>
      <c r="I15" s="163"/>
      <c r="J15" s="163">
        <v>7249</v>
      </c>
      <c r="K15" s="163"/>
      <c r="L15" s="163"/>
      <c r="M15" s="163"/>
      <c r="N15" s="163"/>
      <c r="O15" s="163"/>
      <c r="P15" s="163"/>
      <c r="Q15" s="163">
        <v>1333</v>
      </c>
      <c r="R15" s="163"/>
      <c r="S15" s="163"/>
      <c r="T15" s="163"/>
      <c r="U15" s="163"/>
      <c r="V15" s="163"/>
      <c r="W15" s="163"/>
      <c r="X15" s="163">
        <v>2496</v>
      </c>
      <c r="Y15" s="163"/>
      <c r="Z15" s="163"/>
      <c r="AA15" s="163"/>
      <c r="AB15" s="163"/>
      <c r="AC15" s="163"/>
      <c r="AD15" s="163"/>
      <c r="AE15" s="163" t="s">
        <v>151</v>
      </c>
      <c r="AF15" s="163"/>
      <c r="AG15" s="163"/>
      <c r="AH15" s="163"/>
      <c r="AI15" s="163"/>
      <c r="AJ15" s="163"/>
      <c r="AK15" s="163"/>
      <c r="AL15" s="163" t="s">
        <v>151</v>
      </c>
      <c r="AM15" s="163"/>
      <c r="AN15" s="163"/>
      <c r="AO15" s="163"/>
      <c r="AP15" s="163"/>
      <c r="AQ15" s="163"/>
      <c r="AR15" s="163"/>
      <c r="AS15" s="163">
        <v>4954</v>
      </c>
      <c r="AT15" s="163"/>
      <c r="AU15" s="163"/>
      <c r="AV15" s="163"/>
      <c r="AW15" s="163"/>
      <c r="AX15" s="163"/>
      <c r="AY15" s="163"/>
      <c r="AZ15" s="163">
        <v>19045</v>
      </c>
      <c r="BA15" s="163"/>
      <c r="BB15" s="163"/>
      <c r="BC15" s="163"/>
      <c r="BD15" s="163"/>
      <c r="BE15" s="163"/>
      <c r="BF15" s="163"/>
    </row>
    <row r="16" spans="1:58" ht="13.5" customHeight="1">
      <c r="A16" s="166"/>
      <c r="B16" s="91" t="s">
        <v>237</v>
      </c>
      <c r="C16" s="170">
        <v>2274</v>
      </c>
      <c r="D16" s="147"/>
      <c r="E16" s="147"/>
      <c r="F16" s="147"/>
      <c r="G16" s="147"/>
      <c r="H16" s="147"/>
      <c r="I16" s="147"/>
      <c r="J16" s="147">
        <v>5465</v>
      </c>
      <c r="K16" s="147"/>
      <c r="L16" s="147"/>
      <c r="M16" s="147"/>
      <c r="N16" s="147"/>
      <c r="O16" s="147"/>
      <c r="P16" s="147"/>
      <c r="Q16" s="147">
        <v>670</v>
      </c>
      <c r="R16" s="147"/>
      <c r="S16" s="147"/>
      <c r="T16" s="147"/>
      <c r="U16" s="147"/>
      <c r="V16" s="147"/>
      <c r="W16" s="147"/>
      <c r="X16" s="147">
        <v>1876</v>
      </c>
      <c r="Y16" s="147"/>
      <c r="Z16" s="147"/>
      <c r="AA16" s="147"/>
      <c r="AB16" s="147"/>
      <c r="AC16" s="147"/>
      <c r="AD16" s="147"/>
      <c r="AE16" s="147" t="s">
        <v>151</v>
      </c>
      <c r="AF16" s="147"/>
      <c r="AG16" s="147"/>
      <c r="AH16" s="147"/>
      <c r="AI16" s="147"/>
      <c r="AJ16" s="147"/>
      <c r="AK16" s="147"/>
      <c r="AL16" s="147" t="s">
        <v>151</v>
      </c>
      <c r="AM16" s="147"/>
      <c r="AN16" s="147"/>
      <c r="AO16" s="147"/>
      <c r="AP16" s="147"/>
      <c r="AQ16" s="147"/>
      <c r="AR16" s="147"/>
      <c r="AS16" s="147">
        <v>265</v>
      </c>
      <c r="AT16" s="147"/>
      <c r="AU16" s="147"/>
      <c r="AV16" s="147"/>
      <c r="AW16" s="147"/>
      <c r="AX16" s="147"/>
      <c r="AY16" s="147"/>
      <c r="AZ16" s="147">
        <v>9994</v>
      </c>
      <c r="BA16" s="147"/>
      <c r="BB16" s="147"/>
      <c r="BC16" s="147"/>
      <c r="BD16" s="147"/>
      <c r="BE16" s="147"/>
      <c r="BF16" s="147"/>
    </row>
    <row r="17" spans="1:58" ht="13.5" customHeight="1">
      <c r="A17" s="167"/>
      <c r="B17" s="89" t="s">
        <v>149</v>
      </c>
      <c r="C17" s="169">
        <v>76.66891436277815</v>
      </c>
      <c r="D17" s="164"/>
      <c r="E17" s="164"/>
      <c r="F17" s="164"/>
      <c r="G17" s="164"/>
      <c r="H17" s="164"/>
      <c r="I17" s="164"/>
      <c r="J17" s="164">
        <v>75.38970892536902</v>
      </c>
      <c r="K17" s="164"/>
      <c r="L17" s="164"/>
      <c r="M17" s="164"/>
      <c r="N17" s="164"/>
      <c r="O17" s="164"/>
      <c r="P17" s="164"/>
      <c r="Q17" s="164">
        <v>50.26256564141035</v>
      </c>
      <c r="R17" s="164"/>
      <c r="S17" s="164"/>
      <c r="T17" s="164"/>
      <c r="U17" s="164"/>
      <c r="V17" s="164"/>
      <c r="W17" s="164"/>
      <c r="X17" s="164">
        <v>75</v>
      </c>
      <c r="Y17" s="164"/>
      <c r="Z17" s="164"/>
      <c r="AA17" s="164"/>
      <c r="AB17" s="164"/>
      <c r="AC17" s="164"/>
      <c r="AD17" s="164"/>
      <c r="AE17" s="164" t="s">
        <v>151</v>
      </c>
      <c r="AF17" s="164"/>
      <c r="AG17" s="164"/>
      <c r="AH17" s="164"/>
      <c r="AI17" s="164"/>
      <c r="AJ17" s="164"/>
      <c r="AK17" s="164"/>
      <c r="AL17" s="164" t="s">
        <v>151</v>
      </c>
      <c r="AM17" s="164"/>
      <c r="AN17" s="164"/>
      <c r="AO17" s="164"/>
      <c r="AP17" s="164"/>
      <c r="AQ17" s="164"/>
      <c r="AR17" s="164"/>
      <c r="AS17" s="164">
        <v>5</v>
      </c>
      <c r="AT17" s="164"/>
      <c r="AU17" s="164"/>
      <c r="AV17" s="164"/>
      <c r="AW17" s="164"/>
      <c r="AX17" s="164"/>
      <c r="AY17" s="164"/>
      <c r="AZ17" s="164">
        <v>52</v>
      </c>
      <c r="BA17" s="164"/>
      <c r="BB17" s="164"/>
      <c r="BC17" s="164"/>
      <c r="BD17" s="164"/>
      <c r="BE17" s="164"/>
      <c r="BF17" s="164"/>
    </row>
    <row r="18" spans="1:58" ht="13.5" customHeight="1">
      <c r="A18" s="165">
        <v>19</v>
      </c>
      <c r="B18" s="90" t="s">
        <v>236</v>
      </c>
      <c r="C18" s="168">
        <v>2705</v>
      </c>
      <c r="D18" s="163"/>
      <c r="E18" s="163"/>
      <c r="F18" s="163"/>
      <c r="G18" s="163"/>
      <c r="H18" s="163"/>
      <c r="I18" s="163"/>
      <c r="J18" s="163">
        <v>6016</v>
      </c>
      <c r="K18" s="163"/>
      <c r="L18" s="163"/>
      <c r="M18" s="163"/>
      <c r="N18" s="163"/>
      <c r="O18" s="163"/>
      <c r="P18" s="163"/>
      <c r="Q18" s="163">
        <v>1271</v>
      </c>
      <c r="R18" s="163"/>
      <c r="S18" s="163"/>
      <c r="T18" s="163"/>
      <c r="U18" s="163"/>
      <c r="V18" s="163"/>
      <c r="W18" s="163"/>
      <c r="X18" s="163">
        <v>2692</v>
      </c>
      <c r="Y18" s="163"/>
      <c r="Z18" s="163"/>
      <c r="AA18" s="163"/>
      <c r="AB18" s="163"/>
      <c r="AC18" s="163"/>
      <c r="AD18" s="163"/>
      <c r="AE18" s="163" t="s">
        <v>208</v>
      </c>
      <c r="AF18" s="163"/>
      <c r="AG18" s="163"/>
      <c r="AH18" s="163"/>
      <c r="AI18" s="163"/>
      <c r="AJ18" s="163"/>
      <c r="AK18" s="163"/>
      <c r="AL18" s="163" t="s">
        <v>208</v>
      </c>
      <c r="AM18" s="163"/>
      <c r="AN18" s="163"/>
      <c r="AO18" s="163"/>
      <c r="AP18" s="163"/>
      <c r="AQ18" s="163"/>
      <c r="AR18" s="163"/>
      <c r="AS18" s="163">
        <v>3887</v>
      </c>
      <c r="AT18" s="163"/>
      <c r="AU18" s="163"/>
      <c r="AV18" s="163"/>
      <c r="AW18" s="163"/>
      <c r="AX18" s="163"/>
      <c r="AY18" s="163"/>
      <c r="AZ18" s="163">
        <v>19045</v>
      </c>
      <c r="BA18" s="163"/>
      <c r="BB18" s="163"/>
      <c r="BC18" s="163"/>
      <c r="BD18" s="163"/>
      <c r="BE18" s="163"/>
      <c r="BF18" s="163"/>
    </row>
    <row r="19" spans="1:58" ht="13.5" customHeight="1">
      <c r="A19" s="166"/>
      <c r="B19" s="91" t="s">
        <v>237</v>
      </c>
      <c r="C19" s="170">
        <v>2645</v>
      </c>
      <c r="D19" s="147"/>
      <c r="E19" s="147"/>
      <c r="F19" s="147"/>
      <c r="G19" s="147"/>
      <c r="H19" s="147"/>
      <c r="I19" s="147"/>
      <c r="J19" s="147">
        <v>5611</v>
      </c>
      <c r="K19" s="147"/>
      <c r="L19" s="147"/>
      <c r="M19" s="147"/>
      <c r="N19" s="147"/>
      <c r="O19" s="147"/>
      <c r="P19" s="147"/>
      <c r="Q19" s="147">
        <v>581</v>
      </c>
      <c r="R19" s="147"/>
      <c r="S19" s="147"/>
      <c r="T19" s="147"/>
      <c r="U19" s="147"/>
      <c r="V19" s="147"/>
      <c r="W19" s="147"/>
      <c r="X19" s="147">
        <v>2310</v>
      </c>
      <c r="Y19" s="147"/>
      <c r="Z19" s="147"/>
      <c r="AA19" s="147"/>
      <c r="AB19" s="147"/>
      <c r="AC19" s="147"/>
      <c r="AD19" s="147"/>
      <c r="AE19" s="147" t="s">
        <v>238</v>
      </c>
      <c r="AF19" s="147"/>
      <c r="AG19" s="147"/>
      <c r="AH19" s="147"/>
      <c r="AI19" s="147"/>
      <c r="AJ19" s="147"/>
      <c r="AK19" s="147"/>
      <c r="AL19" s="147" t="s">
        <v>238</v>
      </c>
      <c r="AM19" s="147"/>
      <c r="AN19" s="147"/>
      <c r="AO19" s="147"/>
      <c r="AP19" s="147"/>
      <c r="AQ19" s="147"/>
      <c r="AR19" s="147"/>
      <c r="AS19" s="147">
        <v>980</v>
      </c>
      <c r="AT19" s="147"/>
      <c r="AU19" s="147"/>
      <c r="AV19" s="147"/>
      <c r="AW19" s="147"/>
      <c r="AX19" s="147"/>
      <c r="AY19" s="147"/>
      <c r="AZ19" s="147">
        <v>11016</v>
      </c>
      <c r="BA19" s="147"/>
      <c r="BB19" s="147"/>
      <c r="BC19" s="147"/>
      <c r="BD19" s="147"/>
      <c r="BE19" s="147"/>
      <c r="BF19" s="147"/>
    </row>
    <row r="20" spans="1:58" ht="13.5" customHeight="1">
      <c r="A20" s="167"/>
      <c r="B20" s="89" t="s">
        <v>149</v>
      </c>
      <c r="C20" s="169">
        <v>98</v>
      </c>
      <c r="D20" s="164"/>
      <c r="E20" s="164"/>
      <c r="F20" s="164"/>
      <c r="G20" s="164"/>
      <c r="H20" s="164"/>
      <c r="I20" s="164"/>
      <c r="J20" s="164">
        <v>93</v>
      </c>
      <c r="K20" s="164"/>
      <c r="L20" s="164"/>
      <c r="M20" s="164"/>
      <c r="N20" s="164"/>
      <c r="O20" s="164"/>
      <c r="P20" s="164"/>
      <c r="Q20" s="164">
        <v>46</v>
      </c>
      <c r="R20" s="164"/>
      <c r="S20" s="164"/>
      <c r="T20" s="164"/>
      <c r="U20" s="164"/>
      <c r="V20" s="164"/>
      <c r="W20" s="164"/>
      <c r="X20" s="164">
        <v>86</v>
      </c>
      <c r="Y20" s="164"/>
      <c r="Z20" s="164"/>
      <c r="AA20" s="164"/>
      <c r="AB20" s="164"/>
      <c r="AC20" s="164"/>
      <c r="AD20" s="164"/>
      <c r="AE20" s="164" t="s">
        <v>162</v>
      </c>
      <c r="AF20" s="164"/>
      <c r="AG20" s="164"/>
      <c r="AH20" s="164"/>
      <c r="AI20" s="164"/>
      <c r="AJ20" s="164"/>
      <c r="AK20" s="164"/>
      <c r="AL20" s="164" t="s">
        <v>163</v>
      </c>
      <c r="AM20" s="164"/>
      <c r="AN20" s="164"/>
      <c r="AO20" s="164"/>
      <c r="AP20" s="164"/>
      <c r="AQ20" s="164"/>
      <c r="AR20" s="164"/>
      <c r="AS20" s="164">
        <v>25</v>
      </c>
      <c r="AT20" s="164"/>
      <c r="AU20" s="164"/>
      <c r="AV20" s="164"/>
      <c r="AW20" s="164"/>
      <c r="AX20" s="164"/>
      <c r="AY20" s="164"/>
      <c r="AZ20" s="164">
        <v>58</v>
      </c>
      <c r="BA20" s="164"/>
      <c r="BB20" s="164"/>
      <c r="BC20" s="164"/>
      <c r="BD20" s="164"/>
      <c r="BE20" s="164"/>
      <c r="BF20" s="164"/>
    </row>
    <row r="21" spans="1:58" ht="13.5" customHeight="1">
      <c r="A21" s="165">
        <v>20</v>
      </c>
      <c r="B21" s="90" t="s">
        <v>236</v>
      </c>
      <c r="C21" s="168">
        <v>2782</v>
      </c>
      <c r="D21" s="163"/>
      <c r="E21" s="163"/>
      <c r="F21" s="163"/>
      <c r="G21" s="163"/>
      <c r="H21" s="163"/>
      <c r="I21" s="163"/>
      <c r="J21" s="163">
        <v>5531</v>
      </c>
      <c r="K21" s="163"/>
      <c r="L21" s="163"/>
      <c r="M21" s="163"/>
      <c r="N21" s="163"/>
      <c r="O21" s="163"/>
      <c r="P21" s="163"/>
      <c r="Q21" s="163">
        <v>1363</v>
      </c>
      <c r="R21" s="163"/>
      <c r="S21" s="163"/>
      <c r="T21" s="163"/>
      <c r="U21" s="163"/>
      <c r="V21" s="163"/>
      <c r="W21" s="163"/>
      <c r="X21" s="163">
        <v>2809</v>
      </c>
      <c r="Y21" s="163"/>
      <c r="Z21" s="163"/>
      <c r="AA21" s="163"/>
      <c r="AB21" s="163"/>
      <c r="AC21" s="163"/>
      <c r="AD21" s="163"/>
      <c r="AE21" s="163">
        <v>1345</v>
      </c>
      <c r="AF21" s="163"/>
      <c r="AG21" s="163"/>
      <c r="AH21" s="163"/>
      <c r="AI21" s="163"/>
      <c r="AJ21" s="163"/>
      <c r="AK21" s="163"/>
      <c r="AL21" s="163">
        <v>1113</v>
      </c>
      <c r="AM21" s="163"/>
      <c r="AN21" s="163"/>
      <c r="AO21" s="163"/>
      <c r="AP21" s="163"/>
      <c r="AQ21" s="163"/>
      <c r="AR21" s="163"/>
      <c r="AS21" s="163">
        <v>5079</v>
      </c>
      <c r="AT21" s="163"/>
      <c r="AU21" s="163"/>
      <c r="AV21" s="163"/>
      <c r="AW21" s="163"/>
      <c r="AX21" s="163"/>
      <c r="AY21" s="163"/>
      <c r="AZ21" s="163">
        <v>20272</v>
      </c>
      <c r="BA21" s="163"/>
      <c r="BB21" s="163"/>
      <c r="BC21" s="163"/>
      <c r="BD21" s="163"/>
      <c r="BE21" s="163"/>
      <c r="BF21" s="163"/>
    </row>
    <row r="22" spans="1:58" ht="13.5" customHeight="1">
      <c r="A22" s="166"/>
      <c r="B22" s="91" t="s">
        <v>237</v>
      </c>
      <c r="C22" s="170">
        <v>2831</v>
      </c>
      <c r="D22" s="147"/>
      <c r="E22" s="147"/>
      <c r="F22" s="147"/>
      <c r="G22" s="147"/>
      <c r="H22" s="147"/>
      <c r="I22" s="147"/>
      <c r="J22" s="147">
        <v>5509</v>
      </c>
      <c r="K22" s="147"/>
      <c r="L22" s="147"/>
      <c r="M22" s="147"/>
      <c r="N22" s="147"/>
      <c r="O22" s="147"/>
      <c r="P22" s="147"/>
      <c r="Q22" s="147">
        <v>693</v>
      </c>
      <c r="R22" s="147"/>
      <c r="S22" s="147"/>
      <c r="T22" s="147"/>
      <c r="U22" s="147"/>
      <c r="V22" s="147"/>
      <c r="W22" s="147"/>
      <c r="X22" s="147">
        <v>2256</v>
      </c>
      <c r="Y22" s="147"/>
      <c r="Z22" s="147"/>
      <c r="AA22" s="147"/>
      <c r="AB22" s="147"/>
      <c r="AC22" s="147"/>
      <c r="AD22" s="147"/>
      <c r="AE22" s="147">
        <v>936</v>
      </c>
      <c r="AF22" s="147"/>
      <c r="AG22" s="147"/>
      <c r="AH22" s="147"/>
      <c r="AI22" s="147"/>
      <c r="AJ22" s="147"/>
      <c r="AK22" s="147"/>
      <c r="AL22" s="147">
        <v>884</v>
      </c>
      <c r="AM22" s="147"/>
      <c r="AN22" s="147"/>
      <c r="AO22" s="147"/>
      <c r="AP22" s="147"/>
      <c r="AQ22" s="147"/>
      <c r="AR22" s="147"/>
      <c r="AS22" s="147">
        <v>1982</v>
      </c>
      <c r="AT22" s="147"/>
      <c r="AU22" s="147"/>
      <c r="AV22" s="147"/>
      <c r="AW22" s="147"/>
      <c r="AX22" s="147"/>
      <c r="AY22" s="147"/>
      <c r="AZ22" s="147">
        <v>11823</v>
      </c>
      <c r="BA22" s="147"/>
      <c r="BB22" s="147"/>
      <c r="BC22" s="147"/>
      <c r="BD22" s="147"/>
      <c r="BE22" s="147"/>
      <c r="BF22" s="147"/>
    </row>
    <row r="23" spans="1:58" ht="13.5" customHeight="1">
      <c r="A23" s="167"/>
      <c r="B23" s="89" t="s">
        <v>149</v>
      </c>
      <c r="C23" s="169">
        <v>101</v>
      </c>
      <c r="D23" s="164"/>
      <c r="E23" s="164"/>
      <c r="F23" s="164"/>
      <c r="G23" s="164"/>
      <c r="H23" s="164"/>
      <c r="I23" s="164"/>
      <c r="J23" s="164">
        <v>99</v>
      </c>
      <c r="K23" s="164"/>
      <c r="L23" s="164"/>
      <c r="M23" s="164"/>
      <c r="N23" s="164"/>
      <c r="O23" s="164"/>
      <c r="P23" s="164"/>
      <c r="Q23" s="164">
        <v>50</v>
      </c>
      <c r="R23" s="164"/>
      <c r="S23" s="164"/>
      <c r="T23" s="164"/>
      <c r="U23" s="164"/>
      <c r="V23" s="164"/>
      <c r="W23" s="164"/>
      <c r="X23" s="164">
        <v>80</v>
      </c>
      <c r="Y23" s="164"/>
      <c r="Z23" s="164"/>
      <c r="AA23" s="164"/>
      <c r="AB23" s="164"/>
      <c r="AC23" s="164"/>
      <c r="AD23" s="164"/>
      <c r="AE23" s="164">
        <v>69</v>
      </c>
      <c r="AF23" s="164"/>
      <c r="AG23" s="164"/>
      <c r="AH23" s="164"/>
      <c r="AI23" s="164"/>
      <c r="AJ23" s="164"/>
      <c r="AK23" s="164"/>
      <c r="AL23" s="164">
        <v>79</v>
      </c>
      <c r="AM23" s="164"/>
      <c r="AN23" s="164"/>
      <c r="AO23" s="164"/>
      <c r="AP23" s="164"/>
      <c r="AQ23" s="164"/>
      <c r="AR23" s="164"/>
      <c r="AS23" s="164">
        <v>39</v>
      </c>
      <c r="AT23" s="164"/>
      <c r="AU23" s="164"/>
      <c r="AV23" s="164"/>
      <c r="AW23" s="164"/>
      <c r="AX23" s="164"/>
      <c r="AY23" s="164"/>
      <c r="AZ23" s="164">
        <v>58</v>
      </c>
      <c r="BA23" s="164"/>
      <c r="BB23" s="164"/>
      <c r="BC23" s="164"/>
      <c r="BD23" s="164"/>
      <c r="BE23" s="164"/>
      <c r="BF23" s="164"/>
    </row>
    <row r="24" spans="1:58" ht="13.5" customHeight="1">
      <c r="A24" s="165">
        <v>21</v>
      </c>
      <c r="B24" s="90" t="s">
        <v>236</v>
      </c>
      <c r="C24" s="168">
        <v>2610</v>
      </c>
      <c r="D24" s="163"/>
      <c r="E24" s="163"/>
      <c r="F24" s="163"/>
      <c r="G24" s="163"/>
      <c r="H24" s="163"/>
      <c r="I24" s="163"/>
      <c r="J24" s="163">
        <v>5284</v>
      </c>
      <c r="K24" s="163"/>
      <c r="L24" s="163"/>
      <c r="M24" s="163"/>
      <c r="N24" s="163"/>
      <c r="O24" s="163"/>
      <c r="P24" s="163"/>
      <c r="Q24" s="163">
        <v>1077</v>
      </c>
      <c r="R24" s="163"/>
      <c r="S24" s="163"/>
      <c r="T24" s="163"/>
      <c r="U24" s="163"/>
      <c r="V24" s="163"/>
      <c r="W24" s="163"/>
      <c r="X24" s="163">
        <v>2684</v>
      </c>
      <c r="Y24" s="163"/>
      <c r="Z24" s="163"/>
      <c r="AA24" s="163"/>
      <c r="AB24" s="163"/>
      <c r="AC24" s="163"/>
      <c r="AD24" s="163"/>
      <c r="AE24" s="163">
        <v>1136</v>
      </c>
      <c r="AF24" s="163"/>
      <c r="AG24" s="163"/>
      <c r="AH24" s="163"/>
      <c r="AI24" s="163"/>
      <c r="AJ24" s="163"/>
      <c r="AK24" s="163"/>
      <c r="AL24" s="163">
        <v>1138</v>
      </c>
      <c r="AM24" s="163"/>
      <c r="AN24" s="163"/>
      <c r="AO24" s="163"/>
      <c r="AP24" s="163"/>
      <c r="AQ24" s="163"/>
      <c r="AR24" s="163"/>
      <c r="AS24" s="163">
        <v>5081</v>
      </c>
      <c r="AT24" s="163"/>
      <c r="AU24" s="163"/>
      <c r="AV24" s="163"/>
      <c r="AW24" s="163"/>
      <c r="AX24" s="163"/>
      <c r="AY24" s="163"/>
      <c r="AZ24" s="163">
        <v>21113</v>
      </c>
      <c r="BA24" s="163"/>
      <c r="BB24" s="163"/>
      <c r="BC24" s="163"/>
      <c r="BD24" s="163"/>
      <c r="BE24" s="163"/>
      <c r="BF24" s="163"/>
    </row>
    <row r="25" spans="1:58" ht="13.5" customHeight="1">
      <c r="A25" s="166"/>
      <c r="B25" s="91" t="s">
        <v>237</v>
      </c>
      <c r="C25" s="170">
        <v>2586</v>
      </c>
      <c r="D25" s="147"/>
      <c r="E25" s="147"/>
      <c r="F25" s="147"/>
      <c r="G25" s="147"/>
      <c r="H25" s="147"/>
      <c r="I25" s="147"/>
      <c r="J25" s="147">
        <v>5624</v>
      </c>
      <c r="K25" s="147"/>
      <c r="L25" s="147"/>
      <c r="M25" s="147"/>
      <c r="N25" s="147"/>
      <c r="O25" s="147"/>
      <c r="P25" s="147"/>
      <c r="Q25" s="147">
        <v>782</v>
      </c>
      <c r="R25" s="147"/>
      <c r="S25" s="147"/>
      <c r="T25" s="147"/>
      <c r="U25" s="147"/>
      <c r="V25" s="147"/>
      <c r="W25" s="147"/>
      <c r="X25" s="147">
        <v>2532</v>
      </c>
      <c r="Y25" s="147"/>
      <c r="Z25" s="147"/>
      <c r="AA25" s="147"/>
      <c r="AB25" s="147"/>
      <c r="AC25" s="147"/>
      <c r="AD25" s="147"/>
      <c r="AE25" s="147">
        <v>1010</v>
      </c>
      <c r="AF25" s="147"/>
      <c r="AG25" s="147"/>
      <c r="AH25" s="147"/>
      <c r="AI25" s="147"/>
      <c r="AJ25" s="147"/>
      <c r="AK25" s="147"/>
      <c r="AL25" s="147">
        <v>800</v>
      </c>
      <c r="AM25" s="147"/>
      <c r="AN25" s="147"/>
      <c r="AO25" s="147"/>
      <c r="AP25" s="147"/>
      <c r="AQ25" s="147"/>
      <c r="AR25" s="147"/>
      <c r="AS25" s="147">
        <v>3979</v>
      </c>
      <c r="AT25" s="147"/>
      <c r="AU25" s="147"/>
      <c r="AV25" s="147"/>
      <c r="AW25" s="147"/>
      <c r="AX25" s="147"/>
      <c r="AY25" s="147"/>
      <c r="AZ25" s="147">
        <v>11212</v>
      </c>
      <c r="BA25" s="147"/>
      <c r="BB25" s="147"/>
      <c r="BC25" s="147"/>
      <c r="BD25" s="147"/>
      <c r="BE25" s="147"/>
      <c r="BF25" s="147"/>
    </row>
    <row r="26" spans="1:58" ht="13.5" customHeight="1">
      <c r="A26" s="167"/>
      <c r="B26" s="89" t="s">
        <v>149</v>
      </c>
      <c r="C26" s="169">
        <v>99.1</v>
      </c>
      <c r="D26" s="164"/>
      <c r="E26" s="164"/>
      <c r="F26" s="164"/>
      <c r="G26" s="164"/>
      <c r="H26" s="164"/>
      <c r="I26" s="164"/>
      <c r="J26" s="164">
        <v>106.4</v>
      </c>
      <c r="K26" s="164"/>
      <c r="L26" s="164"/>
      <c r="M26" s="164"/>
      <c r="N26" s="164"/>
      <c r="O26" s="164"/>
      <c r="P26" s="164"/>
      <c r="Q26" s="164">
        <v>72.6</v>
      </c>
      <c r="R26" s="164"/>
      <c r="S26" s="164"/>
      <c r="T26" s="164"/>
      <c r="U26" s="164"/>
      <c r="V26" s="164"/>
      <c r="W26" s="164"/>
      <c r="X26" s="164">
        <v>94.3</v>
      </c>
      <c r="Y26" s="164"/>
      <c r="Z26" s="164"/>
      <c r="AA26" s="164"/>
      <c r="AB26" s="164"/>
      <c r="AC26" s="164"/>
      <c r="AD26" s="164"/>
      <c r="AE26" s="164">
        <v>88.9</v>
      </c>
      <c r="AF26" s="164"/>
      <c r="AG26" s="164"/>
      <c r="AH26" s="164"/>
      <c r="AI26" s="164"/>
      <c r="AJ26" s="164"/>
      <c r="AK26" s="164"/>
      <c r="AL26" s="164">
        <v>70.3</v>
      </c>
      <c r="AM26" s="164"/>
      <c r="AN26" s="164"/>
      <c r="AO26" s="164"/>
      <c r="AP26" s="164"/>
      <c r="AQ26" s="164"/>
      <c r="AR26" s="164"/>
      <c r="AS26" s="164">
        <v>78.3</v>
      </c>
      <c r="AT26" s="164"/>
      <c r="AU26" s="164"/>
      <c r="AV26" s="164"/>
      <c r="AW26" s="164"/>
      <c r="AX26" s="164"/>
      <c r="AY26" s="164"/>
      <c r="AZ26" s="164">
        <v>53.1</v>
      </c>
      <c r="BA26" s="164"/>
      <c r="BB26" s="164"/>
      <c r="BC26" s="164"/>
      <c r="BD26" s="164"/>
      <c r="BE26" s="164"/>
      <c r="BF26" s="164"/>
    </row>
    <row r="27" spans="1:58" ht="13.5" customHeight="1">
      <c r="A27" s="165">
        <v>22</v>
      </c>
      <c r="B27" s="90" t="s">
        <v>236</v>
      </c>
      <c r="C27" s="168">
        <v>3152</v>
      </c>
      <c r="D27" s="163"/>
      <c r="E27" s="163"/>
      <c r="F27" s="163"/>
      <c r="G27" s="163"/>
      <c r="H27" s="163"/>
      <c r="I27" s="163"/>
      <c r="J27" s="163">
        <v>5756</v>
      </c>
      <c r="K27" s="163"/>
      <c r="L27" s="163"/>
      <c r="M27" s="163"/>
      <c r="N27" s="163"/>
      <c r="O27" s="163"/>
      <c r="P27" s="163"/>
      <c r="Q27" s="163">
        <v>1221</v>
      </c>
      <c r="R27" s="163"/>
      <c r="S27" s="163"/>
      <c r="T27" s="163"/>
      <c r="U27" s="163"/>
      <c r="V27" s="163"/>
      <c r="W27" s="163"/>
      <c r="X27" s="163">
        <v>2766</v>
      </c>
      <c r="Y27" s="163"/>
      <c r="Z27" s="163"/>
      <c r="AA27" s="163"/>
      <c r="AB27" s="163"/>
      <c r="AC27" s="163"/>
      <c r="AD27" s="163"/>
      <c r="AE27" s="163">
        <v>1144</v>
      </c>
      <c r="AF27" s="163"/>
      <c r="AG27" s="163"/>
      <c r="AH27" s="163"/>
      <c r="AI27" s="163"/>
      <c r="AJ27" s="163"/>
      <c r="AK27" s="163"/>
      <c r="AL27" s="163">
        <v>1073</v>
      </c>
      <c r="AM27" s="163"/>
      <c r="AN27" s="163"/>
      <c r="AO27" s="163"/>
      <c r="AP27" s="163"/>
      <c r="AQ27" s="163"/>
      <c r="AR27" s="163"/>
      <c r="AS27" s="163">
        <v>3862</v>
      </c>
      <c r="AT27" s="163"/>
      <c r="AU27" s="163"/>
      <c r="AV27" s="163"/>
      <c r="AW27" s="163"/>
      <c r="AX27" s="163"/>
      <c r="AY27" s="163"/>
      <c r="AZ27" s="163">
        <v>21830</v>
      </c>
      <c r="BA27" s="163"/>
      <c r="BB27" s="163"/>
      <c r="BC27" s="163"/>
      <c r="BD27" s="163"/>
      <c r="BE27" s="163"/>
      <c r="BF27" s="163"/>
    </row>
    <row r="28" spans="1:58" ht="13.5" customHeight="1">
      <c r="A28" s="166"/>
      <c r="B28" s="91" t="s">
        <v>237</v>
      </c>
      <c r="C28" s="170">
        <v>2537</v>
      </c>
      <c r="D28" s="147"/>
      <c r="E28" s="147"/>
      <c r="F28" s="147"/>
      <c r="G28" s="147"/>
      <c r="H28" s="147"/>
      <c r="I28" s="147"/>
      <c r="J28" s="147">
        <v>5648</v>
      </c>
      <c r="K28" s="147"/>
      <c r="L28" s="147"/>
      <c r="M28" s="147"/>
      <c r="N28" s="147"/>
      <c r="O28" s="147"/>
      <c r="P28" s="147"/>
      <c r="Q28" s="147">
        <v>814</v>
      </c>
      <c r="R28" s="147"/>
      <c r="S28" s="147"/>
      <c r="T28" s="147"/>
      <c r="U28" s="147"/>
      <c r="V28" s="147"/>
      <c r="W28" s="147"/>
      <c r="X28" s="147">
        <v>2553</v>
      </c>
      <c r="Y28" s="147"/>
      <c r="Z28" s="147"/>
      <c r="AA28" s="147"/>
      <c r="AB28" s="147"/>
      <c r="AC28" s="147"/>
      <c r="AD28" s="147"/>
      <c r="AE28" s="147">
        <v>999</v>
      </c>
      <c r="AF28" s="147"/>
      <c r="AG28" s="147"/>
      <c r="AH28" s="147"/>
      <c r="AI28" s="147"/>
      <c r="AJ28" s="147"/>
      <c r="AK28" s="147"/>
      <c r="AL28" s="147">
        <v>833</v>
      </c>
      <c r="AM28" s="147"/>
      <c r="AN28" s="147"/>
      <c r="AO28" s="147"/>
      <c r="AP28" s="147"/>
      <c r="AQ28" s="147"/>
      <c r="AR28" s="147"/>
      <c r="AS28" s="147">
        <v>5795</v>
      </c>
      <c r="AT28" s="147"/>
      <c r="AU28" s="147"/>
      <c r="AV28" s="147"/>
      <c r="AW28" s="147"/>
      <c r="AX28" s="147"/>
      <c r="AY28" s="147"/>
      <c r="AZ28" s="147">
        <v>12597</v>
      </c>
      <c r="BA28" s="147"/>
      <c r="BB28" s="147"/>
      <c r="BC28" s="147"/>
      <c r="BD28" s="147"/>
      <c r="BE28" s="147"/>
      <c r="BF28" s="147"/>
    </row>
    <row r="29" spans="1:58" ht="13.5" customHeight="1">
      <c r="A29" s="167"/>
      <c r="B29" s="89" t="s">
        <v>149</v>
      </c>
      <c r="C29" s="169">
        <v>80.5</v>
      </c>
      <c r="D29" s="164"/>
      <c r="E29" s="164"/>
      <c r="F29" s="164"/>
      <c r="G29" s="164"/>
      <c r="H29" s="164"/>
      <c r="I29" s="164"/>
      <c r="J29" s="164">
        <v>98.1</v>
      </c>
      <c r="K29" s="164"/>
      <c r="L29" s="164"/>
      <c r="M29" s="164"/>
      <c r="N29" s="164"/>
      <c r="O29" s="164"/>
      <c r="P29" s="164"/>
      <c r="Q29" s="164">
        <v>66.7</v>
      </c>
      <c r="R29" s="164"/>
      <c r="S29" s="164"/>
      <c r="T29" s="164"/>
      <c r="U29" s="164"/>
      <c r="V29" s="164"/>
      <c r="W29" s="164"/>
      <c r="X29" s="164">
        <v>92.3</v>
      </c>
      <c r="Y29" s="164"/>
      <c r="Z29" s="164"/>
      <c r="AA29" s="164"/>
      <c r="AB29" s="164"/>
      <c r="AC29" s="164"/>
      <c r="AD29" s="164"/>
      <c r="AE29" s="164">
        <v>87.3</v>
      </c>
      <c r="AF29" s="164"/>
      <c r="AG29" s="164"/>
      <c r="AH29" s="164"/>
      <c r="AI29" s="164"/>
      <c r="AJ29" s="164"/>
      <c r="AK29" s="164"/>
      <c r="AL29" s="164">
        <v>77.6</v>
      </c>
      <c r="AM29" s="164"/>
      <c r="AN29" s="164"/>
      <c r="AO29" s="164"/>
      <c r="AP29" s="164"/>
      <c r="AQ29" s="164"/>
      <c r="AR29" s="164"/>
      <c r="AS29" s="164">
        <v>150.1</v>
      </c>
      <c r="AT29" s="164"/>
      <c r="AU29" s="164"/>
      <c r="AV29" s="164"/>
      <c r="AW29" s="164"/>
      <c r="AX29" s="164"/>
      <c r="AY29" s="164"/>
      <c r="AZ29" s="164">
        <v>57.7</v>
      </c>
      <c r="BA29" s="164"/>
      <c r="BB29" s="164"/>
      <c r="BC29" s="164"/>
      <c r="BD29" s="164"/>
      <c r="BE29" s="164"/>
      <c r="BF29" s="164"/>
    </row>
    <row r="30" spans="1:58" ht="13.5">
      <c r="A30" s="7" t="s">
        <v>200</v>
      </c>
      <c r="K30" s="9"/>
      <c r="L30" s="9"/>
      <c r="M30" s="9"/>
      <c r="N30" s="9"/>
      <c r="O30" s="9"/>
      <c r="P30" s="9"/>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9"/>
      <c r="BC30" s="9"/>
      <c r="BD30" s="9"/>
      <c r="BE30" s="9"/>
      <c r="BF30" s="67" t="s">
        <v>86</v>
      </c>
    </row>
    <row r="31" spans="1:58" ht="13.5">
      <c r="A31" s="7" t="s">
        <v>226</v>
      </c>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c r="BE31" s="9"/>
      <c r="BF31" s="9"/>
    </row>
    <row r="32" spans="1:58" ht="13.5">
      <c r="A32" s="7" t="s">
        <v>233</v>
      </c>
      <c r="K32" s="9"/>
      <c r="L32" s="9"/>
      <c r="M32" s="9"/>
      <c r="N32" s="9"/>
      <c r="O32" s="9"/>
      <c r="P32" s="9"/>
      <c r="Q32" s="9"/>
      <c r="R32" s="9"/>
      <c r="S32" s="9"/>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c r="AX32" s="9"/>
      <c r="AY32" s="9"/>
      <c r="AZ32" s="9"/>
      <c r="BA32" s="9"/>
      <c r="BB32" s="9"/>
      <c r="BC32" s="9"/>
      <c r="BD32" s="9"/>
      <c r="BE32" s="9"/>
      <c r="BF32" s="9"/>
    </row>
    <row r="33" spans="1:58" ht="13.5">
      <c r="A33" s="7" t="s">
        <v>201</v>
      </c>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c r="AY33" s="9"/>
      <c r="AZ33" s="9"/>
      <c r="BA33" s="9"/>
      <c r="BB33" s="9"/>
      <c r="BC33" s="9"/>
      <c r="BD33" s="9"/>
      <c r="BE33" s="9"/>
      <c r="BF33" s="9"/>
    </row>
    <row r="34" spans="1:58" ht="13.5">
      <c r="A34" s="7" t="s">
        <v>202</v>
      </c>
      <c r="K34" s="9"/>
      <c r="L34" s="9"/>
      <c r="M34" s="9"/>
      <c r="N34" s="9"/>
      <c r="O34" s="9"/>
      <c r="P34" s="9"/>
      <c r="Q34" s="9"/>
      <c r="R34" s="9"/>
      <c r="S34" s="9"/>
      <c r="T34" s="9"/>
      <c r="U34" s="9"/>
      <c r="V34" s="9"/>
      <c r="W34" s="9"/>
      <c r="X34" s="9"/>
      <c r="Y34" s="9"/>
      <c r="Z34" s="9"/>
      <c r="AA34" s="9"/>
      <c r="AB34" s="9"/>
      <c r="AC34" s="9"/>
      <c r="AD34" s="9"/>
      <c r="AE34" s="9"/>
      <c r="AF34" s="9"/>
      <c r="AG34" s="9"/>
      <c r="AH34" s="9"/>
      <c r="AI34" s="9"/>
      <c r="AJ34" s="9"/>
      <c r="AK34" s="9"/>
      <c r="AL34" s="9"/>
      <c r="AM34" s="9"/>
      <c r="AN34" s="9"/>
      <c r="AO34" s="9"/>
      <c r="AP34" s="9"/>
      <c r="AQ34" s="9"/>
      <c r="AR34" s="9"/>
      <c r="AS34" s="9"/>
      <c r="AT34" s="9"/>
      <c r="AU34" s="9"/>
      <c r="AV34" s="9"/>
      <c r="AW34" s="9"/>
      <c r="AX34" s="9"/>
      <c r="AY34" s="9"/>
      <c r="AZ34" s="9"/>
      <c r="BA34" s="9"/>
      <c r="BB34" s="9"/>
      <c r="BC34" s="9"/>
      <c r="BD34" s="9"/>
      <c r="BE34" s="9"/>
      <c r="BF34" s="9"/>
    </row>
    <row r="35" spans="1:58" ht="13.5">
      <c r="A35" s="7" t="s">
        <v>234</v>
      </c>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c r="AY35" s="9"/>
      <c r="AZ35" s="9"/>
      <c r="BA35" s="9"/>
      <c r="BB35" s="9"/>
      <c r="BC35" s="9"/>
      <c r="BD35" s="9"/>
      <c r="BE35" s="9"/>
      <c r="BF35" s="9"/>
    </row>
    <row r="36" ht="21" customHeight="1"/>
    <row r="37" spans="1:58" ht="24">
      <c r="A37" s="146" t="s">
        <v>257</v>
      </c>
      <c r="B37" s="146"/>
      <c r="C37" s="146"/>
      <c r="D37" s="146"/>
      <c r="E37" s="146"/>
      <c r="F37" s="146"/>
      <c r="G37" s="146"/>
      <c r="H37" s="146"/>
      <c r="I37" s="146"/>
      <c r="J37" s="146"/>
      <c r="K37" s="146"/>
      <c r="L37" s="146"/>
      <c r="M37" s="146"/>
      <c r="N37" s="146"/>
      <c r="O37" s="146"/>
      <c r="P37" s="146"/>
      <c r="Q37" s="146"/>
      <c r="R37" s="146"/>
      <c r="S37" s="146"/>
      <c r="T37" s="146"/>
      <c r="U37" s="146"/>
      <c r="V37" s="146"/>
      <c r="W37" s="146"/>
      <c r="X37" s="146"/>
      <c r="Y37" s="146"/>
      <c r="Z37" s="146"/>
      <c r="AA37" s="146"/>
      <c r="AB37" s="146"/>
      <c r="AC37" s="146"/>
      <c r="AD37" s="146"/>
      <c r="AE37" s="146"/>
      <c r="AF37" s="146"/>
      <c r="AG37" s="146"/>
      <c r="AH37" s="146"/>
      <c r="AI37" s="146"/>
      <c r="AJ37" s="146"/>
      <c r="AK37" s="146"/>
      <c r="AL37" s="146"/>
      <c r="AM37" s="146"/>
      <c r="AN37" s="146"/>
      <c r="AO37" s="146"/>
      <c r="AP37" s="146"/>
      <c r="AQ37" s="146"/>
      <c r="AR37" s="146"/>
      <c r="AS37" s="146"/>
      <c r="AT37" s="146"/>
      <c r="AU37" s="146"/>
      <c r="AV37" s="146"/>
      <c r="AW37" s="146"/>
      <c r="AX37" s="146"/>
      <c r="AY37" s="146"/>
      <c r="AZ37" s="146"/>
      <c r="BA37" s="146"/>
      <c r="BB37" s="146"/>
      <c r="BC37" s="146"/>
      <c r="BD37" s="146"/>
      <c r="BE37" s="146"/>
      <c r="BF37" s="146"/>
    </row>
    <row r="38" spans="1:58" ht="4.5" customHeight="1">
      <c r="A38" s="81"/>
      <c r="B38" s="72"/>
      <c r="C38" s="72"/>
      <c r="D38" s="72"/>
      <c r="E38" s="72"/>
      <c r="F38" s="72"/>
      <c r="G38" s="72"/>
      <c r="H38" s="72"/>
      <c r="I38" s="72"/>
      <c r="J38" s="72"/>
      <c r="K38" s="72"/>
      <c r="L38" s="72"/>
      <c r="M38" s="72"/>
      <c r="N38" s="72"/>
      <c r="O38" s="72"/>
      <c r="P38" s="72"/>
      <c r="Q38" s="72"/>
      <c r="R38" s="72"/>
      <c r="S38" s="72"/>
      <c r="T38" s="72"/>
      <c r="U38" s="72"/>
      <c r="V38" s="72"/>
      <c r="W38" s="72"/>
      <c r="X38" s="72"/>
      <c r="Y38" s="72"/>
      <c r="Z38" s="72"/>
      <c r="AA38" s="72"/>
      <c r="AB38" s="72"/>
      <c r="AC38" s="72"/>
      <c r="AD38" s="72"/>
      <c r="AE38" s="72"/>
      <c r="AF38" s="72"/>
      <c r="AG38" s="72"/>
      <c r="AH38" s="72"/>
      <c r="AI38" s="72"/>
      <c r="AJ38" s="72"/>
      <c r="AK38" s="72"/>
      <c r="AL38" s="72"/>
      <c r="AM38" s="72"/>
      <c r="AN38" s="72"/>
      <c r="AO38" s="72"/>
      <c r="AP38" s="72"/>
      <c r="AQ38" s="72"/>
      <c r="AR38" s="72"/>
      <c r="AS38" s="72"/>
      <c r="AT38" s="72"/>
      <c r="AU38" s="72"/>
      <c r="AV38" s="72"/>
      <c r="AW38" s="72"/>
      <c r="AX38" s="72"/>
      <c r="AY38" s="72"/>
      <c r="AZ38" s="72"/>
      <c r="BA38" s="72"/>
      <c r="BB38" s="72"/>
      <c r="BC38" s="72"/>
      <c r="BD38" s="72"/>
      <c r="BE38" s="72"/>
      <c r="BF38" s="72"/>
    </row>
    <row r="39" spans="1:2" ht="13.5">
      <c r="A39" s="153" t="s">
        <v>272</v>
      </c>
      <c r="B39" s="153"/>
    </row>
    <row r="40" spans="1:58" ht="18" customHeight="1">
      <c r="A40" s="174" t="s">
        <v>207</v>
      </c>
      <c r="B40" s="176" t="s">
        <v>150</v>
      </c>
      <c r="C40" s="148" t="s">
        <v>13</v>
      </c>
      <c r="D40" s="148"/>
      <c r="E40" s="148"/>
      <c r="F40" s="148"/>
      <c r="G40" s="148"/>
      <c r="H40" s="148"/>
      <c r="I40" s="148"/>
      <c r="J40" s="148"/>
      <c r="K40" s="148"/>
      <c r="L40" s="148"/>
      <c r="M40" s="148" t="s">
        <v>15</v>
      </c>
      <c r="N40" s="148"/>
      <c r="O40" s="148"/>
      <c r="P40" s="148"/>
      <c r="Q40" s="148"/>
      <c r="R40" s="148"/>
      <c r="S40" s="148"/>
      <c r="T40" s="148"/>
      <c r="U40" s="148"/>
      <c r="V40" s="148"/>
      <c r="W40" s="159" t="s">
        <v>17</v>
      </c>
      <c r="X40" s="159"/>
      <c r="Y40" s="159"/>
      <c r="Z40" s="159"/>
      <c r="AA40" s="159"/>
      <c r="AB40" s="159"/>
      <c r="AC40" s="159"/>
      <c r="AD40" s="159"/>
      <c r="AE40" s="159"/>
      <c r="AF40" s="159"/>
      <c r="AG40" s="159"/>
      <c r="AH40" s="159"/>
      <c r="AI40" s="159"/>
      <c r="AJ40" s="159"/>
      <c r="AK40" s="159"/>
      <c r="AL40" s="159"/>
      <c r="AM40" s="159"/>
      <c r="AN40" s="159"/>
      <c r="AO40" s="159"/>
      <c r="AP40" s="159"/>
      <c r="AQ40" s="159"/>
      <c r="AR40" s="159"/>
      <c r="AS40" s="159"/>
      <c r="AT40" s="159"/>
      <c r="AU40" s="159"/>
      <c r="AV40" s="159"/>
      <c r="AW40" s="159"/>
      <c r="AX40" s="159"/>
      <c r="AY40" s="159"/>
      <c r="AZ40" s="159"/>
      <c r="BA40" s="159"/>
      <c r="BB40" s="159"/>
      <c r="BC40" s="159"/>
      <c r="BD40" s="159"/>
      <c r="BE40" s="159"/>
      <c r="BF40" s="159"/>
    </row>
    <row r="41" spans="1:58" ht="18" customHeight="1">
      <c r="A41" s="175"/>
      <c r="B41" s="177"/>
      <c r="C41" s="152"/>
      <c r="D41" s="152"/>
      <c r="E41" s="152"/>
      <c r="F41" s="152"/>
      <c r="G41" s="152"/>
      <c r="H41" s="152"/>
      <c r="I41" s="152"/>
      <c r="J41" s="152"/>
      <c r="K41" s="152"/>
      <c r="L41" s="152"/>
      <c r="M41" s="152"/>
      <c r="N41" s="152"/>
      <c r="O41" s="152"/>
      <c r="P41" s="152"/>
      <c r="Q41" s="152"/>
      <c r="R41" s="152"/>
      <c r="S41" s="152"/>
      <c r="T41" s="152"/>
      <c r="U41" s="152"/>
      <c r="V41" s="152"/>
      <c r="W41" s="171" t="s">
        <v>18</v>
      </c>
      <c r="X41" s="172"/>
      <c r="Y41" s="172"/>
      <c r="Z41" s="172"/>
      <c r="AA41" s="172"/>
      <c r="AB41" s="172"/>
      <c r="AC41" s="172"/>
      <c r="AD41" s="172"/>
      <c r="AE41" s="172"/>
      <c r="AF41" s="173" t="s">
        <v>19</v>
      </c>
      <c r="AG41" s="173"/>
      <c r="AH41" s="173"/>
      <c r="AI41" s="173"/>
      <c r="AJ41" s="173"/>
      <c r="AK41" s="173"/>
      <c r="AL41" s="173"/>
      <c r="AM41" s="173"/>
      <c r="AN41" s="173"/>
      <c r="AO41" s="173" t="s">
        <v>20</v>
      </c>
      <c r="AP41" s="173"/>
      <c r="AQ41" s="173"/>
      <c r="AR41" s="173"/>
      <c r="AS41" s="173"/>
      <c r="AT41" s="173"/>
      <c r="AU41" s="173"/>
      <c r="AV41" s="173"/>
      <c r="AW41" s="173"/>
      <c r="AX41" s="181" t="s">
        <v>21</v>
      </c>
      <c r="AY41" s="181"/>
      <c r="AZ41" s="181"/>
      <c r="BA41" s="181"/>
      <c r="BB41" s="181"/>
      <c r="BC41" s="181"/>
      <c r="BD41" s="181"/>
      <c r="BE41" s="181"/>
      <c r="BF41" s="181"/>
    </row>
    <row r="42" spans="1:58" ht="13.5" customHeight="1">
      <c r="A42" s="165" t="s">
        <v>239</v>
      </c>
      <c r="B42" s="16" t="s">
        <v>22</v>
      </c>
      <c r="C42" s="182">
        <v>14568</v>
      </c>
      <c r="D42" s="180"/>
      <c r="E42" s="180"/>
      <c r="F42" s="180"/>
      <c r="G42" s="180"/>
      <c r="H42" s="180"/>
      <c r="I42" s="180"/>
      <c r="J42" s="180"/>
      <c r="K42" s="180"/>
      <c r="L42" s="180"/>
      <c r="M42" s="180">
        <v>2515</v>
      </c>
      <c r="N42" s="180"/>
      <c r="O42" s="180"/>
      <c r="P42" s="180"/>
      <c r="Q42" s="180"/>
      <c r="R42" s="180"/>
      <c r="S42" s="180"/>
      <c r="T42" s="180"/>
      <c r="U42" s="180"/>
      <c r="V42" s="180"/>
      <c r="W42" s="180">
        <v>1506</v>
      </c>
      <c r="X42" s="180"/>
      <c r="Y42" s="180"/>
      <c r="Z42" s="180"/>
      <c r="AA42" s="180"/>
      <c r="AB42" s="180"/>
      <c r="AC42" s="180"/>
      <c r="AD42" s="180"/>
      <c r="AE42" s="180"/>
      <c r="AF42" s="180">
        <v>435</v>
      </c>
      <c r="AG42" s="180"/>
      <c r="AH42" s="180"/>
      <c r="AI42" s="180"/>
      <c r="AJ42" s="180"/>
      <c r="AK42" s="180"/>
      <c r="AL42" s="180"/>
      <c r="AM42" s="180"/>
      <c r="AN42" s="180"/>
      <c r="AO42" s="180">
        <v>574</v>
      </c>
      <c r="AP42" s="180"/>
      <c r="AQ42" s="180"/>
      <c r="AR42" s="180"/>
      <c r="AS42" s="180"/>
      <c r="AT42" s="180"/>
      <c r="AU42" s="180"/>
      <c r="AV42" s="180"/>
      <c r="AW42" s="180"/>
      <c r="AX42" s="180">
        <v>27</v>
      </c>
      <c r="AY42" s="180"/>
      <c r="AZ42" s="180"/>
      <c r="BA42" s="180"/>
      <c r="BB42" s="180"/>
      <c r="BC42" s="180"/>
      <c r="BD42" s="180"/>
      <c r="BE42" s="180"/>
      <c r="BF42" s="180"/>
    </row>
    <row r="43" spans="1:58" ht="13.5" customHeight="1">
      <c r="A43" s="167"/>
      <c r="B43" s="23" t="s">
        <v>23</v>
      </c>
      <c r="C43" s="178">
        <v>19860</v>
      </c>
      <c r="D43" s="179"/>
      <c r="E43" s="179"/>
      <c r="F43" s="179"/>
      <c r="G43" s="179"/>
      <c r="H43" s="179"/>
      <c r="I43" s="179"/>
      <c r="J43" s="179"/>
      <c r="K43" s="179"/>
      <c r="L43" s="179"/>
      <c r="M43" s="179">
        <v>6691</v>
      </c>
      <c r="N43" s="179"/>
      <c r="O43" s="179"/>
      <c r="P43" s="179"/>
      <c r="Q43" s="179"/>
      <c r="R43" s="179"/>
      <c r="S43" s="179"/>
      <c r="T43" s="179"/>
      <c r="U43" s="179"/>
      <c r="V43" s="179"/>
      <c r="W43" s="179">
        <v>1741</v>
      </c>
      <c r="X43" s="179"/>
      <c r="Y43" s="179"/>
      <c r="Z43" s="179"/>
      <c r="AA43" s="179"/>
      <c r="AB43" s="179"/>
      <c r="AC43" s="179"/>
      <c r="AD43" s="179"/>
      <c r="AE43" s="179"/>
      <c r="AF43" s="179">
        <v>2457</v>
      </c>
      <c r="AG43" s="179"/>
      <c r="AH43" s="179"/>
      <c r="AI43" s="179"/>
      <c r="AJ43" s="179"/>
      <c r="AK43" s="179"/>
      <c r="AL43" s="179"/>
      <c r="AM43" s="179"/>
      <c r="AN43" s="179"/>
      <c r="AO43" s="179">
        <v>2493</v>
      </c>
      <c r="AP43" s="179"/>
      <c r="AQ43" s="179"/>
      <c r="AR43" s="179"/>
      <c r="AS43" s="179"/>
      <c r="AT43" s="179"/>
      <c r="AU43" s="179"/>
      <c r="AV43" s="179"/>
      <c r="AW43" s="179"/>
      <c r="AX43" s="179">
        <v>1202</v>
      </c>
      <c r="AY43" s="179"/>
      <c r="AZ43" s="179"/>
      <c r="BA43" s="179"/>
      <c r="BB43" s="179"/>
      <c r="BC43" s="179"/>
      <c r="BD43" s="179"/>
      <c r="BE43" s="179"/>
      <c r="BF43" s="179"/>
    </row>
    <row r="44" spans="1:58" ht="13.5" customHeight="1">
      <c r="A44" s="165">
        <v>12</v>
      </c>
      <c r="B44" s="16" t="s">
        <v>22</v>
      </c>
      <c r="C44" s="182">
        <v>14780</v>
      </c>
      <c r="D44" s="180"/>
      <c r="E44" s="180"/>
      <c r="F44" s="180"/>
      <c r="G44" s="180"/>
      <c r="H44" s="180"/>
      <c r="I44" s="180"/>
      <c r="J44" s="180"/>
      <c r="K44" s="180"/>
      <c r="L44" s="180"/>
      <c r="M44" s="180">
        <v>1972</v>
      </c>
      <c r="N44" s="180"/>
      <c r="O44" s="180"/>
      <c r="P44" s="180"/>
      <c r="Q44" s="180"/>
      <c r="R44" s="180"/>
      <c r="S44" s="180"/>
      <c r="T44" s="180"/>
      <c r="U44" s="180"/>
      <c r="V44" s="180"/>
      <c r="W44" s="180">
        <v>1240</v>
      </c>
      <c r="X44" s="180"/>
      <c r="Y44" s="180"/>
      <c r="Z44" s="180"/>
      <c r="AA44" s="180"/>
      <c r="AB44" s="180"/>
      <c r="AC44" s="180"/>
      <c r="AD44" s="180"/>
      <c r="AE44" s="180"/>
      <c r="AF44" s="180">
        <v>306</v>
      </c>
      <c r="AG44" s="180"/>
      <c r="AH44" s="180"/>
      <c r="AI44" s="180"/>
      <c r="AJ44" s="180"/>
      <c r="AK44" s="180"/>
      <c r="AL44" s="180"/>
      <c r="AM44" s="180"/>
      <c r="AN44" s="180"/>
      <c r="AO44" s="180">
        <v>426</v>
      </c>
      <c r="AP44" s="180"/>
      <c r="AQ44" s="180"/>
      <c r="AR44" s="180"/>
      <c r="AS44" s="180"/>
      <c r="AT44" s="180"/>
      <c r="AU44" s="180"/>
      <c r="AV44" s="180"/>
      <c r="AW44" s="180"/>
      <c r="AX44" s="180" t="s">
        <v>172</v>
      </c>
      <c r="AY44" s="180"/>
      <c r="AZ44" s="180"/>
      <c r="BA44" s="180"/>
      <c r="BB44" s="180"/>
      <c r="BC44" s="180"/>
      <c r="BD44" s="180"/>
      <c r="BE44" s="180"/>
      <c r="BF44" s="180"/>
    </row>
    <row r="45" spans="1:58" ht="13.5" customHeight="1">
      <c r="A45" s="167"/>
      <c r="B45" s="23" t="s">
        <v>23</v>
      </c>
      <c r="C45" s="178">
        <v>21423</v>
      </c>
      <c r="D45" s="179"/>
      <c r="E45" s="179"/>
      <c r="F45" s="179"/>
      <c r="G45" s="179"/>
      <c r="H45" s="179"/>
      <c r="I45" s="179"/>
      <c r="J45" s="179"/>
      <c r="K45" s="179"/>
      <c r="L45" s="179"/>
      <c r="M45" s="179">
        <v>5341</v>
      </c>
      <c r="N45" s="179"/>
      <c r="O45" s="179"/>
      <c r="P45" s="179"/>
      <c r="Q45" s="179"/>
      <c r="R45" s="179"/>
      <c r="S45" s="179"/>
      <c r="T45" s="179"/>
      <c r="U45" s="179"/>
      <c r="V45" s="179"/>
      <c r="W45" s="179">
        <v>1209</v>
      </c>
      <c r="X45" s="179"/>
      <c r="Y45" s="179"/>
      <c r="Z45" s="179"/>
      <c r="AA45" s="179"/>
      <c r="AB45" s="179"/>
      <c r="AC45" s="179"/>
      <c r="AD45" s="179"/>
      <c r="AE45" s="179"/>
      <c r="AF45" s="179">
        <v>2135</v>
      </c>
      <c r="AG45" s="179"/>
      <c r="AH45" s="179"/>
      <c r="AI45" s="179"/>
      <c r="AJ45" s="179"/>
      <c r="AK45" s="179"/>
      <c r="AL45" s="179"/>
      <c r="AM45" s="179"/>
      <c r="AN45" s="179"/>
      <c r="AO45" s="179">
        <v>1997</v>
      </c>
      <c r="AP45" s="179"/>
      <c r="AQ45" s="179"/>
      <c r="AR45" s="179"/>
      <c r="AS45" s="179"/>
      <c r="AT45" s="179"/>
      <c r="AU45" s="179"/>
      <c r="AV45" s="179"/>
      <c r="AW45" s="179"/>
      <c r="AX45" s="179" t="s">
        <v>172</v>
      </c>
      <c r="AY45" s="179"/>
      <c r="AZ45" s="179"/>
      <c r="BA45" s="179"/>
      <c r="BB45" s="179"/>
      <c r="BC45" s="179"/>
      <c r="BD45" s="179"/>
      <c r="BE45" s="179"/>
      <c r="BF45" s="179"/>
    </row>
    <row r="46" spans="1:58" ht="13.5" customHeight="1">
      <c r="A46" s="165">
        <v>17</v>
      </c>
      <c r="B46" s="16" t="s">
        <v>22</v>
      </c>
      <c r="C46" s="182">
        <v>20936</v>
      </c>
      <c r="D46" s="180"/>
      <c r="E46" s="180"/>
      <c r="F46" s="180"/>
      <c r="G46" s="180"/>
      <c r="H46" s="180"/>
      <c r="I46" s="180"/>
      <c r="J46" s="180"/>
      <c r="K46" s="180"/>
      <c r="L46" s="180"/>
      <c r="M46" s="180">
        <v>1944</v>
      </c>
      <c r="N46" s="180"/>
      <c r="O46" s="180"/>
      <c r="P46" s="180"/>
      <c r="Q46" s="180"/>
      <c r="R46" s="180"/>
      <c r="S46" s="180"/>
      <c r="T46" s="180"/>
      <c r="U46" s="180"/>
      <c r="V46" s="180"/>
      <c r="W46" s="180">
        <v>1139</v>
      </c>
      <c r="X46" s="180"/>
      <c r="Y46" s="180"/>
      <c r="Z46" s="180"/>
      <c r="AA46" s="180"/>
      <c r="AB46" s="180"/>
      <c r="AC46" s="180"/>
      <c r="AD46" s="180"/>
      <c r="AE46" s="180"/>
      <c r="AF46" s="180">
        <v>431</v>
      </c>
      <c r="AG46" s="180"/>
      <c r="AH46" s="180"/>
      <c r="AI46" s="180"/>
      <c r="AJ46" s="180"/>
      <c r="AK46" s="180"/>
      <c r="AL46" s="180"/>
      <c r="AM46" s="180"/>
      <c r="AN46" s="180"/>
      <c r="AO46" s="180">
        <v>284</v>
      </c>
      <c r="AP46" s="180"/>
      <c r="AQ46" s="180"/>
      <c r="AR46" s="180"/>
      <c r="AS46" s="180"/>
      <c r="AT46" s="180"/>
      <c r="AU46" s="180"/>
      <c r="AV46" s="180"/>
      <c r="AW46" s="180"/>
      <c r="AX46" s="180" t="s">
        <v>172</v>
      </c>
      <c r="AY46" s="180"/>
      <c r="AZ46" s="180"/>
      <c r="BA46" s="180"/>
      <c r="BB46" s="180"/>
      <c r="BC46" s="180"/>
      <c r="BD46" s="180"/>
      <c r="BE46" s="180"/>
      <c r="BF46" s="180"/>
    </row>
    <row r="47" spans="1:58" ht="13.5" customHeight="1">
      <c r="A47" s="167"/>
      <c r="B47" s="23" t="s">
        <v>23</v>
      </c>
      <c r="C47" s="178">
        <v>37646</v>
      </c>
      <c r="D47" s="179"/>
      <c r="E47" s="179"/>
      <c r="F47" s="179"/>
      <c r="G47" s="179"/>
      <c r="H47" s="179"/>
      <c r="I47" s="179"/>
      <c r="J47" s="179"/>
      <c r="K47" s="179"/>
      <c r="L47" s="179"/>
      <c r="M47" s="179">
        <v>9476</v>
      </c>
      <c r="N47" s="179"/>
      <c r="O47" s="179"/>
      <c r="P47" s="179"/>
      <c r="Q47" s="179"/>
      <c r="R47" s="179"/>
      <c r="S47" s="179"/>
      <c r="T47" s="179"/>
      <c r="U47" s="179"/>
      <c r="V47" s="179"/>
      <c r="W47" s="179">
        <v>2041</v>
      </c>
      <c r="X47" s="179"/>
      <c r="Y47" s="179"/>
      <c r="Z47" s="179"/>
      <c r="AA47" s="179"/>
      <c r="AB47" s="179"/>
      <c r="AC47" s="179"/>
      <c r="AD47" s="179"/>
      <c r="AE47" s="179"/>
      <c r="AF47" s="179">
        <v>3839</v>
      </c>
      <c r="AG47" s="179"/>
      <c r="AH47" s="179"/>
      <c r="AI47" s="179"/>
      <c r="AJ47" s="179"/>
      <c r="AK47" s="179"/>
      <c r="AL47" s="179"/>
      <c r="AM47" s="179"/>
      <c r="AN47" s="179"/>
      <c r="AO47" s="179">
        <v>2633</v>
      </c>
      <c r="AP47" s="179"/>
      <c r="AQ47" s="179"/>
      <c r="AR47" s="179"/>
      <c r="AS47" s="179"/>
      <c r="AT47" s="179"/>
      <c r="AU47" s="179"/>
      <c r="AV47" s="179"/>
      <c r="AW47" s="179"/>
      <c r="AX47" s="179">
        <v>963</v>
      </c>
      <c r="AY47" s="179"/>
      <c r="AZ47" s="179"/>
      <c r="BA47" s="179"/>
      <c r="BB47" s="179"/>
      <c r="BC47" s="179"/>
      <c r="BD47" s="179"/>
      <c r="BE47" s="179"/>
      <c r="BF47" s="179"/>
    </row>
    <row r="48" spans="1:58" ht="13.5" customHeight="1">
      <c r="A48" s="165">
        <v>18</v>
      </c>
      <c r="B48" s="16" t="s">
        <v>22</v>
      </c>
      <c r="C48" s="182">
        <v>24079</v>
      </c>
      <c r="D48" s="180"/>
      <c r="E48" s="180"/>
      <c r="F48" s="180"/>
      <c r="G48" s="180"/>
      <c r="H48" s="180"/>
      <c r="I48" s="180"/>
      <c r="J48" s="180"/>
      <c r="K48" s="180"/>
      <c r="L48" s="180"/>
      <c r="M48" s="180">
        <v>2055</v>
      </c>
      <c r="N48" s="180"/>
      <c r="O48" s="180"/>
      <c r="P48" s="180"/>
      <c r="Q48" s="180"/>
      <c r="R48" s="180"/>
      <c r="S48" s="180"/>
      <c r="T48" s="180"/>
      <c r="U48" s="180"/>
      <c r="V48" s="180"/>
      <c r="W48" s="180">
        <v>1259</v>
      </c>
      <c r="X48" s="180"/>
      <c r="Y48" s="180"/>
      <c r="Z48" s="180"/>
      <c r="AA48" s="180"/>
      <c r="AB48" s="180"/>
      <c r="AC48" s="180"/>
      <c r="AD48" s="180"/>
      <c r="AE48" s="180"/>
      <c r="AF48" s="180">
        <v>403</v>
      </c>
      <c r="AG48" s="180"/>
      <c r="AH48" s="180"/>
      <c r="AI48" s="180"/>
      <c r="AJ48" s="180"/>
      <c r="AK48" s="180"/>
      <c r="AL48" s="180"/>
      <c r="AM48" s="180"/>
      <c r="AN48" s="180"/>
      <c r="AO48" s="180">
        <v>393</v>
      </c>
      <c r="AP48" s="180"/>
      <c r="AQ48" s="180"/>
      <c r="AR48" s="180"/>
      <c r="AS48" s="180"/>
      <c r="AT48" s="180"/>
      <c r="AU48" s="180"/>
      <c r="AV48" s="180"/>
      <c r="AW48" s="180"/>
      <c r="AX48" s="180" t="s">
        <v>172</v>
      </c>
      <c r="AY48" s="180"/>
      <c r="AZ48" s="180"/>
      <c r="BA48" s="180"/>
      <c r="BB48" s="180"/>
      <c r="BC48" s="180"/>
      <c r="BD48" s="180"/>
      <c r="BE48" s="180"/>
      <c r="BF48" s="180"/>
    </row>
    <row r="49" spans="1:58" ht="13.5" customHeight="1">
      <c r="A49" s="167"/>
      <c r="B49" s="23" t="s">
        <v>23</v>
      </c>
      <c r="C49" s="178">
        <v>41454</v>
      </c>
      <c r="D49" s="179"/>
      <c r="E49" s="179"/>
      <c r="F49" s="179"/>
      <c r="G49" s="179"/>
      <c r="H49" s="179"/>
      <c r="I49" s="179"/>
      <c r="J49" s="179"/>
      <c r="K49" s="179"/>
      <c r="L49" s="179"/>
      <c r="M49" s="179">
        <v>7615</v>
      </c>
      <c r="N49" s="179"/>
      <c r="O49" s="179"/>
      <c r="P49" s="179"/>
      <c r="Q49" s="179"/>
      <c r="R49" s="179"/>
      <c r="S49" s="179"/>
      <c r="T49" s="179"/>
      <c r="U49" s="179"/>
      <c r="V49" s="179"/>
      <c r="W49" s="179">
        <v>1637</v>
      </c>
      <c r="X49" s="179"/>
      <c r="Y49" s="179"/>
      <c r="Z49" s="179"/>
      <c r="AA49" s="179"/>
      <c r="AB49" s="179"/>
      <c r="AC49" s="179"/>
      <c r="AD49" s="179"/>
      <c r="AE49" s="179"/>
      <c r="AF49" s="179">
        <v>3698</v>
      </c>
      <c r="AG49" s="179"/>
      <c r="AH49" s="179"/>
      <c r="AI49" s="179"/>
      <c r="AJ49" s="179"/>
      <c r="AK49" s="179"/>
      <c r="AL49" s="179"/>
      <c r="AM49" s="179"/>
      <c r="AN49" s="179"/>
      <c r="AO49" s="179">
        <v>2280</v>
      </c>
      <c r="AP49" s="179"/>
      <c r="AQ49" s="179"/>
      <c r="AR49" s="179"/>
      <c r="AS49" s="179"/>
      <c r="AT49" s="179"/>
      <c r="AU49" s="179"/>
      <c r="AV49" s="179"/>
      <c r="AW49" s="179"/>
      <c r="AX49" s="179" t="s">
        <v>172</v>
      </c>
      <c r="AY49" s="179"/>
      <c r="AZ49" s="179"/>
      <c r="BA49" s="179"/>
      <c r="BB49" s="179"/>
      <c r="BC49" s="179"/>
      <c r="BD49" s="179"/>
      <c r="BE49" s="179"/>
      <c r="BF49" s="179"/>
    </row>
    <row r="50" spans="1:58" ht="13.5" customHeight="1">
      <c r="A50" s="165">
        <v>19</v>
      </c>
      <c r="B50" s="16" t="s">
        <v>22</v>
      </c>
      <c r="C50" s="182">
        <v>24090</v>
      </c>
      <c r="D50" s="180"/>
      <c r="E50" s="180"/>
      <c r="F50" s="180"/>
      <c r="G50" s="180"/>
      <c r="H50" s="180"/>
      <c r="I50" s="180"/>
      <c r="J50" s="180"/>
      <c r="K50" s="180"/>
      <c r="L50" s="180"/>
      <c r="M50" s="180">
        <v>2054</v>
      </c>
      <c r="N50" s="180"/>
      <c r="O50" s="180"/>
      <c r="P50" s="180"/>
      <c r="Q50" s="180"/>
      <c r="R50" s="180"/>
      <c r="S50" s="180"/>
      <c r="T50" s="180"/>
      <c r="U50" s="180"/>
      <c r="V50" s="180"/>
      <c r="W50" s="180">
        <v>1224</v>
      </c>
      <c r="X50" s="180"/>
      <c r="Y50" s="180"/>
      <c r="Z50" s="180"/>
      <c r="AA50" s="180"/>
      <c r="AB50" s="180"/>
      <c r="AC50" s="180"/>
      <c r="AD50" s="180"/>
      <c r="AE50" s="180"/>
      <c r="AF50" s="180">
        <v>434</v>
      </c>
      <c r="AG50" s="180"/>
      <c r="AH50" s="180"/>
      <c r="AI50" s="180"/>
      <c r="AJ50" s="180"/>
      <c r="AK50" s="180"/>
      <c r="AL50" s="180"/>
      <c r="AM50" s="180"/>
      <c r="AN50" s="180"/>
      <c r="AO50" s="180">
        <v>396</v>
      </c>
      <c r="AP50" s="180"/>
      <c r="AQ50" s="180"/>
      <c r="AR50" s="180"/>
      <c r="AS50" s="180"/>
      <c r="AT50" s="180"/>
      <c r="AU50" s="180"/>
      <c r="AV50" s="180"/>
      <c r="AW50" s="180"/>
      <c r="AX50" s="180" t="s">
        <v>172</v>
      </c>
      <c r="AY50" s="180"/>
      <c r="AZ50" s="180"/>
      <c r="BA50" s="180"/>
      <c r="BB50" s="180"/>
      <c r="BC50" s="180"/>
      <c r="BD50" s="180"/>
      <c r="BE50" s="180"/>
      <c r="BF50" s="180"/>
    </row>
    <row r="51" spans="1:58" ht="13.5" customHeight="1">
      <c r="A51" s="167"/>
      <c r="B51" s="23" t="s">
        <v>23</v>
      </c>
      <c r="C51" s="178">
        <v>41898</v>
      </c>
      <c r="D51" s="179"/>
      <c r="E51" s="179"/>
      <c r="F51" s="179"/>
      <c r="G51" s="179"/>
      <c r="H51" s="179"/>
      <c r="I51" s="179"/>
      <c r="J51" s="179"/>
      <c r="K51" s="179"/>
      <c r="L51" s="179"/>
      <c r="M51" s="179">
        <v>7567</v>
      </c>
      <c r="N51" s="179"/>
      <c r="O51" s="179"/>
      <c r="P51" s="179"/>
      <c r="Q51" s="179"/>
      <c r="R51" s="179"/>
      <c r="S51" s="179"/>
      <c r="T51" s="179"/>
      <c r="U51" s="179"/>
      <c r="V51" s="179"/>
      <c r="W51" s="179">
        <v>1754</v>
      </c>
      <c r="X51" s="179"/>
      <c r="Y51" s="179"/>
      <c r="Z51" s="179"/>
      <c r="AA51" s="179"/>
      <c r="AB51" s="179"/>
      <c r="AC51" s="179"/>
      <c r="AD51" s="179"/>
      <c r="AE51" s="179"/>
      <c r="AF51" s="179">
        <v>3816</v>
      </c>
      <c r="AG51" s="179"/>
      <c r="AH51" s="179"/>
      <c r="AI51" s="179"/>
      <c r="AJ51" s="179"/>
      <c r="AK51" s="179"/>
      <c r="AL51" s="179"/>
      <c r="AM51" s="179"/>
      <c r="AN51" s="179"/>
      <c r="AO51" s="179">
        <v>1997</v>
      </c>
      <c r="AP51" s="179"/>
      <c r="AQ51" s="179"/>
      <c r="AR51" s="179"/>
      <c r="AS51" s="179"/>
      <c r="AT51" s="179"/>
      <c r="AU51" s="179"/>
      <c r="AV51" s="179"/>
      <c r="AW51" s="179"/>
      <c r="AX51" s="179" t="s">
        <v>172</v>
      </c>
      <c r="AY51" s="179"/>
      <c r="AZ51" s="179"/>
      <c r="BA51" s="179"/>
      <c r="BB51" s="179"/>
      <c r="BC51" s="179"/>
      <c r="BD51" s="179"/>
      <c r="BE51" s="179"/>
      <c r="BF51" s="179"/>
    </row>
    <row r="52" spans="1:58" ht="13.5" customHeight="1">
      <c r="A52" s="165">
        <v>20</v>
      </c>
      <c r="B52" s="16" t="s">
        <v>22</v>
      </c>
      <c r="C52" s="182">
        <v>43058</v>
      </c>
      <c r="D52" s="180"/>
      <c r="E52" s="180"/>
      <c r="F52" s="180"/>
      <c r="G52" s="180"/>
      <c r="H52" s="180"/>
      <c r="I52" s="180"/>
      <c r="J52" s="180"/>
      <c r="K52" s="180"/>
      <c r="L52" s="180"/>
      <c r="M52" s="180">
        <v>1827</v>
      </c>
      <c r="N52" s="180"/>
      <c r="O52" s="180"/>
      <c r="P52" s="180"/>
      <c r="Q52" s="180"/>
      <c r="R52" s="180"/>
      <c r="S52" s="180"/>
      <c r="T52" s="180"/>
      <c r="U52" s="180"/>
      <c r="V52" s="180"/>
      <c r="W52" s="180" t="s">
        <v>172</v>
      </c>
      <c r="X52" s="180"/>
      <c r="Y52" s="180"/>
      <c r="Z52" s="180"/>
      <c r="AA52" s="180"/>
      <c r="AB52" s="180"/>
      <c r="AC52" s="180"/>
      <c r="AD52" s="180"/>
      <c r="AE52" s="180"/>
      <c r="AF52" s="180" t="s">
        <v>172</v>
      </c>
      <c r="AG52" s="180"/>
      <c r="AH52" s="180"/>
      <c r="AI52" s="180"/>
      <c r="AJ52" s="180"/>
      <c r="AK52" s="180"/>
      <c r="AL52" s="180"/>
      <c r="AM52" s="180"/>
      <c r="AN52" s="180"/>
      <c r="AO52" s="180" t="s">
        <v>172</v>
      </c>
      <c r="AP52" s="180"/>
      <c r="AQ52" s="180"/>
      <c r="AR52" s="180"/>
      <c r="AS52" s="180"/>
      <c r="AT52" s="180"/>
      <c r="AU52" s="180"/>
      <c r="AV52" s="180"/>
      <c r="AW52" s="180"/>
      <c r="AX52" s="180" t="s">
        <v>172</v>
      </c>
      <c r="AY52" s="180"/>
      <c r="AZ52" s="180"/>
      <c r="BA52" s="180"/>
      <c r="BB52" s="180"/>
      <c r="BC52" s="180"/>
      <c r="BD52" s="180"/>
      <c r="BE52" s="180"/>
      <c r="BF52" s="180"/>
    </row>
    <row r="53" spans="1:58" ht="13.5" customHeight="1">
      <c r="A53" s="167"/>
      <c r="B53" s="23" t="s">
        <v>23</v>
      </c>
      <c r="C53" s="178">
        <v>574</v>
      </c>
      <c r="D53" s="179"/>
      <c r="E53" s="179"/>
      <c r="F53" s="179"/>
      <c r="G53" s="179"/>
      <c r="H53" s="179"/>
      <c r="I53" s="179"/>
      <c r="J53" s="179"/>
      <c r="K53" s="179"/>
      <c r="L53" s="179"/>
      <c r="M53" s="179">
        <v>22</v>
      </c>
      <c r="N53" s="179"/>
      <c r="O53" s="179"/>
      <c r="P53" s="179"/>
      <c r="Q53" s="179"/>
      <c r="R53" s="179"/>
      <c r="S53" s="179"/>
      <c r="T53" s="179"/>
      <c r="U53" s="179"/>
      <c r="V53" s="179"/>
      <c r="W53" s="179" t="s">
        <v>172</v>
      </c>
      <c r="X53" s="179"/>
      <c r="Y53" s="179"/>
      <c r="Z53" s="179"/>
      <c r="AA53" s="179"/>
      <c r="AB53" s="179"/>
      <c r="AC53" s="179"/>
      <c r="AD53" s="179"/>
      <c r="AE53" s="179"/>
      <c r="AF53" s="179" t="s">
        <v>172</v>
      </c>
      <c r="AG53" s="179"/>
      <c r="AH53" s="179"/>
      <c r="AI53" s="179"/>
      <c r="AJ53" s="179"/>
      <c r="AK53" s="179"/>
      <c r="AL53" s="179"/>
      <c r="AM53" s="179"/>
      <c r="AN53" s="179"/>
      <c r="AO53" s="179" t="s">
        <v>172</v>
      </c>
      <c r="AP53" s="179"/>
      <c r="AQ53" s="179"/>
      <c r="AR53" s="179"/>
      <c r="AS53" s="179"/>
      <c r="AT53" s="179"/>
      <c r="AU53" s="179"/>
      <c r="AV53" s="179"/>
      <c r="AW53" s="179"/>
      <c r="AX53" s="179" t="s">
        <v>172</v>
      </c>
      <c r="AY53" s="179"/>
      <c r="AZ53" s="179"/>
      <c r="BA53" s="179"/>
      <c r="BB53" s="179"/>
      <c r="BC53" s="179"/>
      <c r="BD53" s="179"/>
      <c r="BE53" s="179"/>
      <c r="BF53" s="179"/>
    </row>
    <row r="54" spans="1:58" ht="13.5" customHeight="1">
      <c r="A54" s="165">
        <v>21</v>
      </c>
      <c r="B54" s="16" t="s">
        <v>22</v>
      </c>
      <c r="C54" s="182">
        <v>40314</v>
      </c>
      <c r="D54" s="180"/>
      <c r="E54" s="180"/>
      <c r="F54" s="180"/>
      <c r="G54" s="180"/>
      <c r="H54" s="180"/>
      <c r="I54" s="180"/>
      <c r="J54" s="180"/>
      <c r="K54" s="180"/>
      <c r="L54" s="180"/>
      <c r="M54" s="180">
        <v>1749</v>
      </c>
      <c r="N54" s="180"/>
      <c r="O54" s="180"/>
      <c r="P54" s="180"/>
      <c r="Q54" s="180"/>
      <c r="R54" s="180"/>
      <c r="S54" s="180"/>
      <c r="T54" s="180"/>
      <c r="U54" s="180"/>
      <c r="V54" s="180"/>
      <c r="W54" s="180" t="s">
        <v>172</v>
      </c>
      <c r="X54" s="180"/>
      <c r="Y54" s="180"/>
      <c r="Z54" s="180"/>
      <c r="AA54" s="180"/>
      <c r="AB54" s="180"/>
      <c r="AC54" s="180"/>
      <c r="AD54" s="180"/>
      <c r="AE54" s="180"/>
      <c r="AF54" s="180" t="s">
        <v>172</v>
      </c>
      <c r="AG54" s="180"/>
      <c r="AH54" s="180"/>
      <c r="AI54" s="180"/>
      <c r="AJ54" s="180"/>
      <c r="AK54" s="180"/>
      <c r="AL54" s="180"/>
      <c r="AM54" s="180"/>
      <c r="AN54" s="180"/>
      <c r="AO54" s="180" t="s">
        <v>172</v>
      </c>
      <c r="AP54" s="180"/>
      <c r="AQ54" s="180"/>
      <c r="AR54" s="180"/>
      <c r="AS54" s="180"/>
      <c r="AT54" s="180"/>
      <c r="AU54" s="180"/>
      <c r="AV54" s="180"/>
      <c r="AW54" s="180"/>
      <c r="AX54" s="180" t="s">
        <v>172</v>
      </c>
      <c r="AY54" s="180"/>
      <c r="AZ54" s="180"/>
      <c r="BA54" s="180"/>
      <c r="BB54" s="180"/>
      <c r="BC54" s="180"/>
      <c r="BD54" s="180"/>
      <c r="BE54" s="180"/>
      <c r="BF54" s="180"/>
    </row>
    <row r="55" spans="1:58" ht="13.5" customHeight="1">
      <c r="A55" s="167"/>
      <c r="B55" s="23" t="s">
        <v>23</v>
      </c>
      <c r="C55" s="178">
        <v>819</v>
      </c>
      <c r="D55" s="179"/>
      <c r="E55" s="179"/>
      <c r="F55" s="179"/>
      <c r="G55" s="179"/>
      <c r="H55" s="179"/>
      <c r="I55" s="179"/>
      <c r="J55" s="179"/>
      <c r="K55" s="179"/>
      <c r="L55" s="179"/>
      <c r="M55" s="179">
        <v>29</v>
      </c>
      <c r="N55" s="179"/>
      <c r="O55" s="179"/>
      <c r="P55" s="179"/>
      <c r="Q55" s="179"/>
      <c r="R55" s="179"/>
      <c r="S55" s="179"/>
      <c r="T55" s="179"/>
      <c r="U55" s="179"/>
      <c r="V55" s="179"/>
      <c r="W55" s="179" t="s">
        <v>172</v>
      </c>
      <c r="X55" s="179"/>
      <c r="Y55" s="179"/>
      <c r="Z55" s="179"/>
      <c r="AA55" s="179"/>
      <c r="AB55" s="179"/>
      <c r="AC55" s="179"/>
      <c r="AD55" s="179"/>
      <c r="AE55" s="179"/>
      <c r="AF55" s="179" t="s">
        <v>172</v>
      </c>
      <c r="AG55" s="179"/>
      <c r="AH55" s="179"/>
      <c r="AI55" s="179"/>
      <c r="AJ55" s="179"/>
      <c r="AK55" s="179"/>
      <c r="AL55" s="179"/>
      <c r="AM55" s="179"/>
      <c r="AN55" s="179"/>
      <c r="AO55" s="179" t="s">
        <v>172</v>
      </c>
      <c r="AP55" s="179"/>
      <c r="AQ55" s="179"/>
      <c r="AR55" s="179"/>
      <c r="AS55" s="179"/>
      <c r="AT55" s="179"/>
      <c r="AU55" s="179"/>
      <c r="AV55" s="179"/>
      <c r="AW55" s="179"/>
      <c r="AX55" s="179" t="s">
        <v>172</v>
      </c>
      <c r="AY55" s="179"/>
      <c r="AZ55" s="179"/>
      <c r="BA55" s="179"/>
      <c r="BB55" s="179"/>
      <c r="BC55" s="179"/>
      <c r="BD55" s="179"/>
      <c r="BE55" s="179"/>
      <c r="BF55" s="179"/>
    </row>
    <row r="56" spans="1:58" ht="13.5" customHeight="1">
      <c r="A56" s="165">
        <v>22</v>
      </c>
      <c r="B56" s="16" t="s">
        <v>22</v>
      </c>
      <c r="C56" s="182">
        <v>42330</v>
      </c>
      <c r="D56" s="180"/>
      <c r="E56" s="180"/>
      <c r="F56" s="180"/>
      <c r="G56" s="180"/>
      <c r="H56" s="180"/>
      <c r="I56" s="180"/>
      <c r="J56" s="180"/>
      <c r="K56" s="180"/>
      <c r="L56" s="180"/>
      <c r="M56" s="180">
        <v>1566</v>
      </c>
      <c r="N56" s="180"/>
      <c r="O56" s="180"/>
      <c r="P56" s="180"/>
      <c r="Q56" s="180"/>
      <c r="R56" s="180"/>
      <c r="S56" s="180"/>
      <c r="T56" s="180"/>
      <c r="U56" s="180"/>
      <c r="V56" s="180"/>
      <c r="W56" s="180" t="s">
        <v>172</v>
      </c>
      <c r="X56" s="180"/>
      <c r="Y56" s="180"/>
      <c r="Z56" s="180"/>
      <c r="AA56" s="180"/>
      <c r="AB56" s="180"/>
      <c r="AC56" s="180"/>
      <c r="AD56" s="180"/>
      <c r="AE56" s="180"/>
      <c r="AF56" s="180" t="s">
        <v>172</v>
      </c>
      <c r="AG56" s="180"/>
      <c r="AH56" s="180"/>
      <c r="AI56" s="180"/>
      <c r="AJ56" s="180"/>
      <c r="AK56" s="180"/>
      <c r="AL56" s="180"/>
      <c r="AM56" s="180"/>
      <c r="AN56" s="180"/>
      <c r="AO56" s="180" t="s">
        <v>172</v>
      </c>
      <c r="AP56" s="180"/>
      <c r="AQ56" s="180"/>
      <c r="AR56" s="180"/>
      <c r="AS56" s="180"/>
      <c r="AT56" s="180"/>
      <c r="AU56" s="180"/>
      <c r="AV56" s="180"/>
      <c r="AW56" s="180"/>
      <c r="AX56" s="180" t="s">
        <v>172</v>
      </c>
      <c r="AY56" s="180"/>
      <c r="AZ56" s="180"/>
      <c r="BA56" s="180"/>
      <c r="BB56" s="180"/>
      <c r="BC56" s="180"/>
      <c r="BD56" s="180"/>
      <c r="BE56" s="180"/>
      <c r="BF56" s="180"/>
    </row>
    <row r="57" spans="1:58" ht="13.5" customHeight="1">
      <c r="A57" s="167"/>
      <c r="B57" s="23" t="s">
        <v>23</v>
      </c>
      <c r="C57" s="178">
        <v>913</v>
      </c>
      <c r="D57" s="179"/>
      <c r="E57" s="179"/>
      <c r="F57" s="179"/>
      <c r="G57" s="179"/>
      <c r="H57" s="179"/>
      <c r="I57" s="179"/>
      <c r="J57" s="179"/>
      <c r="K57" s="179"/>
      <c r="L57" s="179"/>
      <c r="M57" s="179">
        <v>17</v>
      </c>
      <c r="N57" s="179"/>
      <c r="O57" s="179"/>
      <c r="P57" s="179"/>
      <c r="Q57" s="179"/>
      <c r="R57" s="179"/>
      <c r="S57" s="179"/>
      <c r="T57" s="179"/>
      <c r="U57" s="179"/>
      <c r="V57" s="179"/>
      <c r="W57" s="179" t="s">
        <v>172</v>
      </c>
      <c r="X57" s="179"/>
      <c r="Y57" s="179"/>
      <c r="Z57" s="179"/>
      <c r="AA57" s="179"/>
      <c r="AB57" s="179"/>
      <c r="AC57" s="179"/>
      <c r="AD57" s="179"/>
      <c r="AE57" s="179"/>
      <c r="AF57" s="179" t="s">
        <v>172</v>
      </c>
      <c r="AG57" s="179"/>
      <c r="AH57" s="179"/>
      <c r="AI57" s="179"/>
      <c r="AJ57" s="179"/>
      <c r="AK57" s="179"/>
      <c r="AL57" s="179"/>
      <c r="AM57" s="179"/>
      <c r="AN57" s="179"/>
      <c r="AO57" s="179" t="s">
        <v>172</v>
      </c>
      <c r="AP57" s="179"/>
      <c r="AQ57" s="179"/>
      <c r="AR57" s="179"/>
      <c r="AS57" s="179"/>
      <c r="AT57" s="179"/>
      <c r="AU57" s="179"/>
      <c r="AV57" s="179"/>
      <c r="AW57" s="179"/>
      <c r="AX57" s="179" t="s">
        <v>172</v>
      </c>
      <c r="AY57" s="179"/>
      <c r="AZ57" s="179"/>
      <c r="BA57" s="179"/>
      <c r="BB57" s="179"/>
      <c r="BC57" s="179"/>
      <c r="BD57" s="179"/>
      <c r="BE57" s="179"/>
      <c r="BF57" s="179"/>
    </row>
    <row r="58" spans="1:58" ht="13.5">
      <c r="A58" s="7" t="s">
        <v>227</v>
      </c>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c r="AK58" s="9"/>
      <c r="AL58" s="9"/>
      <c r="AM58" s="9"/>
      <c r="AN58" s="9"/>
      <c r="AO58" s="9"/>
      <c r="AP58" s="9"/>
      <c r="AQ58" s="9"/>
      <c r="AR58" s="9"/>
      <c r="AS58" s="9"/>
      <c r="AT58" s="9"/>
      <c r="AU58" s="9"/>
      <c r="AV58" s="9"/>
      <c r="AW58" s="9"/>
      <c r="AX58" s="9"/>
      <c r="AY58" s="9"/>
      <c r="AZ58" s="9"/>
      <c r="BA58" s="9"/>
      <c r="BB58" s="9"/>
      <c r="BC58" s="9"/>
      <c r="BD58" s="9"/>
      <c r="BF58" s="67" t="s">
        <v>86</v>
      </c>
    </row>
    <row r="59" spans="1:58" ht="13.5">
      <c r="A59" s="7" t="s">
        <v>203</v>
      </c>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row>
    <row r="60" spans="1:58" ht="13.5">
      <c r="A60" s="7" t="s">
        <v>204</v>
      </c>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c r="AK60" s="9"/>
      <c r="AL60" s="9"/>
      <c r="AM60" s="9"/>
      <c r="AN60" s="9"/>
      <c r="AO60" s="9"/>
      <c r="AP60" s="9"/>
      <c r="AQ60" s="9"/>
      <c r="AR60" s="9"/>
      <c r="AS60" s="9"/>
      <c r="AT60" s="9"/>
      <c r="AU60" s="9"/>
      <c r="AV60" s="9"/>
      <c r="AW60" s="9"/>
      <c r="AX60" s="9"/>
      <c r="AY60" s="9"/>
      <c r="AZ60" s="9"/>
      <c r="BA60" s="9"/>
      <c r="BB60" s="9"/>
      <c r="BC60" s="9"/>
      <c r="BD60" s="9"/>
      <c r="BE60" s="9"/>
      <c r="BF60" s="9"/>
    </row>
    <row r="61" spans="1:58" ht="13.5">
      <c r="A61" s="7" t="s">
        <v>205</v>
      </c>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9"/>
      <c r="AL61" s="9"/>
      <c r="AM61" s="9"/>
      <c r="AN61" s="9"/>
      <c r="AO61" s="9"/>
      <c r="AP61" s="9"/>
      <c r="AQ61" s="9"/>
      <c r="AR61" s="9"/>
      <c r="AS61" s="9"/>
      <c r="AT61" s="9"/>
      <c r="AU61" s="9"/>
      <c r="AV61" s="9"/>
      <c r="AW61" s="9"/>
      <c r="AX61" s="9"/>
      <c r="AY61" s="9"/>
      <c r="AZ61" s="9"/>
      <c r="BA61" s="9"/>
      <c r="BB61" s="9"/>
      <c r="BC61" s="9"/>
      <c r="BD61" s="9"/>
      <c r="BE61" s="9"/>
      <c r="BF61" s="9"/>
    </row>
  </sheetData>
  <sheetProtection/>
  <mergeCells count="330">
    <mergeCell ref="A54:A55"/>
    <mergeCell ref="AF56:AN56"/>
    <mergeCell ref="AO56:AW56"/>
    <mergeCell ref="AX56:BF56"/>
    <mergeCell ref="C54:L54"/>
    <mergeCell ref="A56:A57"/>
    <mergeCell ref="C57:L57"/>
    <mergeCell ref="AO57:AW57"/>
    <mergeCell ref="AX57:BF57"/>
    <mergeCell ref="C55:L55"/>
    <mergeCell ref="AX53:BF53"/>
    <mergeCell ref="AX54:BF54"/>
    <mergeCell ref="AO55:AW55"/>
    <mergeCell ref="AX55:BF55"/>
    <mergeCell ref="M54:V54"/>
    <mergeCell ref="W54:AE54"/>
    <mergeCell ref="AF54:AN54"/>
    <mergeCell ref="AO54:AW54"/>
    <mergeCell ref="M55:V55"/>
    <mergeCell ref="W55:AE55"/>
    <mergeCell ref="AF55:AN55"/>
    <mergeCell ref="M57:V57"/>
    <mergeCell ref="W57:AE57"/>
    <mergeCell ref="AF57:AN57"/>
    <mergeCell ref="C56:L56"/>
    <mergeCell ref="M56:V56"/>
    <mergeCell ref="W56:AE56"/>
    <mergeCell ref="A50:A51"/>
    <mergeCell ref="AF52:AN52"/>
    <mergeCell ref="AO52:AW52"/>
    <mergeCell ref="AX52:BF52"/>
    <mergeCell ref="C50:L50"/>
    <mergeCell ref="M50:V50"/>
    <mergeCell ref="W50:AE50"/>
    <mergeCell ref="A52:A53"/>
    <mergeCell ref="AF53:AN53"/>
    <mergeCell ref="AO53:AW53"/>
    <mergeCell ref="C52:L52"/>
    <mergeCell ref="M52:V52"/>
    <mergeCell ref="W52:AE52"/>
    <mergeCell ref="C53:L53"/>
    <mergeCell ref="M53:V53"/>
    <mergeCell ref="W53:AE53"/>
    <mergeCell ref="AX49:BF49"/>
    <mergeCell ref="AX50:BF50"/>
    <mergeCell ref="C51:L51"/>
    <mergeCell ref="M51:V51"/>
    <mergeCell ref="W51:AE51"/>
    <mergeCell ref="AF51:AN51"/>
    <mergeCell ref="AO51:AW51"/>
    <mergeCell ref="AX51:BF51"/>
    <mergeCell ref="AF50:AN50"/>
    <mergeCell ref="AO50:AW50"/>
    <mergeCell ref="A46:A47"/>
    <mergeCell ref="AF48:AN48"/>
    <mergeCell ref="AO48:AW48"/>
    <mergeCell ref="AX48:BF48"/>
    <mergeCell ref="C46:L46"/>
    <mergeCell ref="M46:V46"/>
    <mergeCell ref="W46:AE46"/>
    <mergeCell ref="A48:A49"/>
    <mergeCell ref="AF49:AN49"/>
    <mergeCell ref="AO49:AW49"/>
    <mergeCell ref="C48:L48"/>
    <mergeCell ref="M48:V48"/>
    <mergeCell ref="W48:AE48"/>
    <mergeCell ref="C49:L49"/>
    <mergeCell ref="M49:V49"/>
    <mergeCell ref="W49:AE49"/>
    <mergeCell ref="AX46:BF46"/>
    <mergeCell ref="C47:L47"/>
    <mergeCell ref="M47:V47"/>
    <mergeCell ref="W47:AE47"/>
    <mergeCell ref="AF47:AN47"/>
    <mergeCell ref="AO47:AW47"/>
    <mergeCell ref="AX47:BF47"/>
    <mergeCell ref="AF46:AN46"/>
    <mergeCell ref="AO46:AW46"/>
    <mergeCell ref="AF44:AN44"/>
    <mergeCell ref="AO44:AW44"/>
    <mergeCell ref="AX44:BF44"/>
    <mergeCell ref="M42:V42"/>
    <mergeCell ref="W42:AE42"/>
    <mergeCell ref="A44:A45"/>
    <mergeCell ref="C44:L44"/>
    <mergeCell ref="AF45:AN45"/>
    <mergeCell ref="AO45:AW45"/>
    <mergeCell ref="AX45:BF45"/>
    <mergeCell ref="M44:V44"/>
    <mergeCell ref="W44:AE44"/>
    <mergeCell ref="C45:L45"/>
    <mergeCell ref="M45:V45"/>
    <mergeCell ref="W45:AE45"/>
    <mergeCell ref="A42:A43"/>
    <mergeCell ref="C42:L42"/>
    <mergeCell ref="W43:AE43"/>
    <mergeCell ref="AF43:AN43"/>
    <mergeCell ref="AO41:AW41"/>
    <mergeCell ref="AF42:AN42"/>
    <mergeCell ref="AO42:AW42"/>
    <mergeCell ref="AX41:BF41"/>
    <mergeCell ref="AX42:BF42"/>
    <mergeCell ref="AO43:AW43"/>
    <mergeCell ref="AX43:BF43"/>
    <mergeCell ref="A39:B39"/>
    <mergeCell ref="A40:A41"/>
    <mergeCell ref="B40:B41"/>
    <mergeCell ref="C40:L41"/>
    <mergeCell ref="C43:L43"/>
    <mergeCell ref="M43:V43"/>
    <mergeCell ref="M40:V41"/>
    <mergeCell ref="W40:BF40"/>
    <mergeCell ref="W41:AE41"/>
    <mergeCell ref="AF41:AN41"/>
    <mergeCell ref="AS29:AY29"/>
    <mergeCell ref="AZ29:BF29"/>
    <mergeCell ref="AS28:AY28"/>
    <mergeCell ref="AZ28:BF28"/>
    <mergeCell ref="C29:I29"/>
    <mergeCell ref="J29:P29"/>
    <mergeCell ref="Q29:W29"/>
    <mergeCell ref="X29:AD29"/>
    <mergeCell ref="AE29:AK29"/>
    <mergeCell ref="AL29:AR29"/>
    <mergeCell ref="AE27:AK27"/>
    <mergeCell ref="AL27:AR27"/>
    <mergeCell ref="AS27:AY27"/>
    <mergeCell ref="AZ27:BF27"/>
    <mergeCell ref="C28:I28"/>
    <mergeCell ref="J28:P28"/>
    <mergeCell ref="Q28:W28"/>
    <mergeCell ref="X28:AD28"/>
    <mergeCell ref="AE28:AK28"/>
    <mergeCell ref="AL28:AR28"/>
    <mergeCell ref="X26:AD26"/>
    <mergeCell ref="AE26:AK26"/>
    <mergeCell ref="AL26:AR26"/>
    <mergeCell ref="AS26:AY26"/>
    <mergeCell ref="AZ26:BF26"/>
    <mergeCell ref="A27:A29"/>
    <mergeCell ref="C27:I27"/>
    <mergeCell ref="J27:P27"/>
    <mergeCell ref="Q27:W27"/>
    <mergeCell ref="X27:AD27"/>
    <mergeCell ref="AZ24:BF24"/>
    <mergeCell ref="C25:I25"/>
    <mergeCell ref="J25:P25"/>
    <mergeCell ref="Q25:W25"/>
    <mergeCell ref="X25:AD25"/>
    <mergeCell ref="AE25:AK25"/>
    <mergeCell ref="AL25:AR25"/>
    <mergeCell ref="AS25:AY25"/>
    <mergeCell ref="AZ25:BF25"/>
    <mergeCell ref="X24:AD24"/>
    <mergeCell ref="AE24:AK24"/>
    <mergeCell ref="AL24:AR24"/>
    <mergeCell ref="AS24:AY24"/>
    <mergeCell ref="A24:A26"/>
    <mergeCell ref="C24:I24"/>
    <mergeCell ref="J24:P24"/>
    <mergeCell ref="Q24:W24"/>
    <mergeCell ref="C26:I26"/>
    <mergeCell ref="J26:P26"/>
    <mergeCell ref="Q26:W26"/>
    <mergeCell ref="AE21:AK21"/>
    <mergeCell ref="AS21:AY21"/>
    <mergeCell ref="AZ21:BF21"/>
    <mergeCell ref="AS22:AY22"/>
    <mergeCell ref="AZ22:BF22"/>
    <mergeCell ref="AE23:AK23"/>
    <mergeCell ref="AL23:AR23"/>
    <mergeCell ref="AS23:AY23"/>
    <mergeCell ref="AZ23:BF23"/>
    <mergeCell ref="AL21:AR21"/>
    <mergeCell ref="C23:I23"/>
    <mergeCell ref="J23:P23"/>
    <mergeCell ref="Q23:W23"/>
    <mergeCell ref="X23:AD23"/>
    <mergeCell ref="C22:I22"/>
    <mergeCell ref="J22:P22"/>
    <mergeCell ref="Q22:W22"/>
    <mergeCell ref="X22:AD22"/>
    <mergeCell ref="X20:AD20"/>
    <mergeCell ref="AE20:AK20"/>
    <mergeCell ref="AL20:AR20"/>
    <mergeCell ref="AS20:AY20"/>
    <mergeCell ref="AZ20:BF20"/>
    <mergeCell ref="A21:A23"/>
    <mergeCell ref="C21:I21"/>
    <mergeCell ref="J21:P21"/>
    <mergeCell ref="Q21:W21"/>
    <mergeCell ref="X21:AD21"/>
    <mergeCell ref="AZ18:BF18"/>
    <mergeCell ref="C19:I19"/>
    <mergeCell ref="J19:P19"/>
    <mergeCell ref="Q19:W19"/>
    <mergeCell ref="X19:AD19"/>
    <mergeCell ref="AE19:AK19"/>
    <mergeCell ref="AL19:AR19"/>
    <mergeCell ref="AS19:AY19"/>
    <mergeCell ref="AZ19:BF19"/>
    <mergeCell ref="X18:AD18"/>
    <mergeCell ref="AE18:AK18"/>
    <mergeCell ref="AL18:AR18"/>
    <mergeCell ref="AS18:AY18"/>
    <mergeCell ref="A18:A20"/>
    <mergeCell ref="C18:I18"/>
    <mergeCell ref="J18:P18"/>
    <mergeCell ref="Q18:W18"/>
    <mergeCell ref="C20:I20"/>
    <mergeCell ref="J20:P20"/>
    <mergeCell ref="Q20:W20"/>
    <mergeCell ref="AZ16:BF16"/>
    <mergeCell ref="C17:I17"/>
    <mergeCell ref="J17:P17"/>
    <mergeCell ref="Q17:W17"/>
    <mergeCell ref="X17:AD17"/>
    <mergeCell ref="AE17:AK17"/>
    <mergeCell ref="AL17:AR17"/>
    <mergeCell ref="AS17:AY17"/>
    <mergeCell ref="AZ17:BF17"/>
    <mergeCell ref="AL15:AR15"/>
    <mergeCell ref="AS15:AY15"/>
    <mergeCell ref="AZ15:BF15"/>
    <mergeCell ref="C16:I16"/>
    <mergeCell ref="J16:P16"/>
    <mergeCell ref="Q16:W16"/>
    <mergeCell ref="X16:AD16"/>
    <mergeCell ref="AE16:AK16"/>
    <mergeCell ref="AL16:AR16"/>
    <mergeCell ref="AS16:AY16"/>
    <mergeCell ref="A15:A17"/>
    <mergeCell ref="C15:I15"/>
    <mergeCell ref="J15:P15"/>
    <mergeCell ref="Q15:W15"/>
    <mergeCell ref="X15:AD15"/>
    <mergeCell ref="AE15:AK15"/>
    <mergeCell ref="X12:AD12"/>
    <mergeCell ref="X14:AD14"/>
    <mergeCell ref="AE14:AK14"/>
    <mergeCell ref="AL14:AR14"/>
    <mergeCell ref="AS14:AY14"/>
    <mergeCell ref="AZ14:BF14"/>
    <mergeCell ref="Q14:W14"/>
    <mergeCell ref="AZ12:BF12"/>
    <mergeCell ref="C13:I13"/>
    <mergeCell ref="J13:P13"/>
    <mergeCell ref="Q13:W13"/>
    <mergeCell ref="X13:AD13"/>
    <mergeCell ref="AE13:AK13"/>
    <mergeCell ref="AL13:AR13"/>
    <mergeCell ref="AS13:AY13"/>
    <mergeCell ref="AZ13:BF13"/>
    <mergeCell ref="AZ11:BF11"/>
    <mergeCell ref="AE12:AK12"/>
    <mergeCell ref="AL12:AR12"/>
    <mergeCell ref="AS12:AY12"/>
    <mergeCell ref="A12:A14"/>
    <mergeCell ref="C12:I12"/>
    <mergeCell ref="J12:P12"/>
    <mergeCell ref="Q12:W12"/>
    <mergeCell ref="C14:I14"/>
    <mergeCell ref="J14:P14"/>
    <mergeCell ref="AZ9:BF9"/>
    <mergeCell ref="AE10:AK10"/>
    <mergeCell ref="AL10:AR10"/>
    <mergeCell ref="AS10:AY10"/>
    <mergeCell ref="AZ10:BF10"/>
    <mergeCell ref="C11:I11"/>
    <mergeCell ref="J11:P11"/>
    <mergeCell ref="Q11:W11"/>
    <mergeCell ref="X11:AD11"/>
    <mergeCell ref="AE11:AK11"/>
    <mergeCell ref="A9:A11"/>
    <mergeCell ref="C9:I9"/>
    <mergeCell ref="J9:P9"/>
    <mergeCell ref="Q9:W9"/>
    <mergeCell ref="AL9:AR9"/>
    <mergeCell ref="AS9:AY9"/>
    <mergeCell ref="AL11:AR11"/>
    <mergeCell ref="AS11:AY11"/>
    <mergeCell ref="X9:AD9"/>
    <mergeCell ref="AE9:AK9"/>
    <mergeCell ref="C10:I10"/>
    <mergeCell ref="J10:P10"/>
    <mergeCell ref="Q10:W10"/>
    <mergeCell ref="X10:AD10"/>
    <mergeCell ref="Q7:W7"/>
    <mergeCell ref="X7:AD7"/>
    <mergeCell ref="C7:I7"/>
    <mergeCell ref="AE7:AK7"/>
    <mergeCell ref="AZ8:BF8"/>
    <mergeCell ref="Q8:W8"/>
    <mergeCell ref="AS7:AY7"/>
    <mergeCell ref="AZ7:BF7"/>
    <mergeCell ref="X6:AD6"/>
    <mergeCell ref="AE6:AK6"/>
    <mergeCell ref="AL6:AR6"/>
    <mergeCell ref="AS6:AY6"/>
    <mergeCell ref="AS8:AY8"/>
    <mergeCell ref="AZ6:BF6"/>
    <mergeCell ref="AL8:AR8"/>
    <mergeCell ref="A6:A8"/>
    <mergeCell ref="C6:I6"/>
    <mergeCell ref="J6:P6"/>
    <mergeCell ref="Q6:W6"/>
    <mergeCell ref="C8:I8"/>
    <mergeCell ref="J8:P8"/>
    <mergeCell ref="X8:AD8"/>
    <mergeCell ref="AE8:AK8"/>
    <mergeCell ref="A3:B3"/>
    <mergeCell ref="A4:B5"/>
    <mergeCell ref="C4:I5"/>
    <mergeCell ref="J4:P4"/>
    <mergeCell ref="AL4:AR5"/>
    <mergeCell ref="AL7:AR7"/>
    <mergeCell ref="Q4:W4"/>
    <mergeCell ref="X4:AD5"/>
    <mergeCell ref="AE4:AK4"/>
    <mergeCell ref="J7:P7"/>
    <mergeCell ref="AE22:AK22"/>
    <mergeCell ref="AL22:AR22"/>
    <mergeCell ref="A1:BF1"/>
    <mergeCell ref="A37:BF37"/>
    <mergeCell ref="AS4:AY4"/>
    <mergeCell ref="AZ4:BF5"/>
    <mergeCell ref="J5:P5"/>
    <mergeCell ref="Q5:W5"/>
    <mergeCell ref="AE5:AK5"/>
    <mergeCell ref="AS5:AY5"/>
  </mergeCells>
  <printOptions/>
  <pageMargins left="0.6299212598425197" right="0.6299212598425197" top="0.1968503937007874" bottom="0.5905511811023623" header="0.5118110236220472" footer="0"/>
  <pageSetup horizontalDpi="600" verticalDpi="600" orientation="portrait" paperSize="9" r:id="rId1"/>
  <headerFooter alignWithMargins="0">
    <oddFooter>&amp;C&amp;12-91-</oddFooter>
  </headerFooter>
</worksheet>
</file>

<file path=xl/worksheets/sheet4.xml><?xml version="1.0" encoding="utf-8"?>
<worksheet xmlns="http://schemas.openxmlformats.org/spreadsheetml/2006/main" xmlns:r="http://schemas.openxmlformats.org/officeDocument/2006/relationships">
  <dimension ref="A1:L57"/>
  <sheetViews>
    <sheetView workbookViewId="0" topLeftCell="A1">
      <selection activeCell="A1" sqref="A1:L1"/>
    </sheetView>
  </sheetViews>
  <sheetFormatPr defaultColWidth="9.00390625" defaultRowHeight="13.5"/>
  <cols>
    <col min="1" max="1" width="8.125" style="27" customWidth="1"/>
    <col min="2" max="2" width="15.625" style="27" customWidth="1"/>
    <col min="3" max="3" width="13.50390625" style="27" customWidth="1"/>
    <col min="4" max="4" width="6.625" style="29" bestFit="1" customWidth="1"/>
    <col min="5" max="5" width="4.00390625" style="27" customWidth="1"/>
    <col min="6" max="6" width="3.125" style="27" customWidth="1"/>
    <col min="7" max="7" width="8.125" style="27" customWidth="1"/>
    <col min="8" max="9" width="5.625" style="27" customWidth="1"/>
    <col min="10" max="10" width="8.125" style="27" customWidth="1"/>
    <col min="11" max="11" width="3.125" style="27" customWidth="1"/>
    <col min="12" max="12" width="10.625" style="27" customWidth="1"/>
    <col min="13" max="16384" width="9.00390625" style="27" customWidth="1"/>
  </cols>
  <sheetData>
    <row r="1" spans="1:12" ht="24">
      <c r="A1" s="146" t="s">
        <v>258</v>
      </c>
      <c r="B1" s="146"/>
      <c r="C1" s="146"/>
      <c r="D1" s="146"/>
      <c r="E1" s="146"/>
      <c r="F1" s="146"/>
      <c r="G1" s="146"/>
      <c r="H1" s="146"/>
      <c r="I1" s="146"/>
      <c r="J1" s="146"/>
      <c r="K1" s="146"/>
      <c r="L1" s="146"/>
    </row>
    <row r="2" ht="9" customHeight="1"/>
    <row r="3" spans="1:12" ht="16.5" customHeight="1">
      <c r="A3" s="183" t="s">
        <v>24</v>
      </c>
      <c r="B3" s="183"/>
      <c r="C3" s="183"/>
      <c r="D3" s="183"/>
      <c r="E3" s="183"/>
      <c r="F3" s="183"/>
      <c r="G3" s="183"/>
      <c r="H3" s="183"/>
      <c r="I3" s="183"/>
      <c r="J3" s="183"/>
      <c r="K3" s="183"/>
      <c r="L3" s="183"/>
    </row>
    <row r="4" spans="1:12" ht="15" customHeight="1">
      <c r="A4" s="174" t="s">
        <v>217</v>
      </c>
      <c r="B4" s="184" t="s">
        <v>61</v>
      </c>
      <c r="C4" s="184" t="s">
        <v>25</v>
      </c>
      <c r="D4" s="186" t="s">
        <v>26</v>
      </c>
      <c r="E4" s="187"/>
      <c r="F4" s="187"/>
      <c r="G4" s="187"/>
      <c r="H4" s="187"/>
      <c r="I4" s="187"/>
      <c r="J4" s="187"/>
      <c r="K4" s="187"/>
      <c r="L4" s="187"/>
    </row>
    <row r="5" spans="1:12" ht="15" customHeight="1">
      <c r="A5" s="175"/>
      <c r="B5" s="185"/>
      <c r="C5" s="185"/>
      <c r="D5" s="188" t="s">
        <v>27</v>
      </c>
      <c r="E5" s="189"/>
      <c r="F5" s="185" t="s">
        <v>28</v>
      </c>
      <c r="G5" s="185"/>
      <c r="H5" s="185" t="s">
        <v>29</v>
      </c>
      <c r="I5" s="185"/>
      <c r="J5" s="185" t="s">
        <v>30</v>
      </c>
      <c r="K5" s="185"/>
      <c r="L5" s="54" t="s">
        <v>18</v>
      </c>
    </row>
    <row r="6" spans="1:12" ht="14.25" customHeight="1">
      <c r="A6" s="10" t="s">
        <v>209</v>
      </c>
      <c r="B6" s="117">
        <v>2049</v>
      </c>
      <c r="C6" s="126">
        <v>255</v>
      </c>
      <c r="D6" s="127"/>
      <c r="E6" s="126">
        <v>2</v>
      </c>
      <c r="F6" s="191">
        <v>28</v>
      </c>
      <c r="G6" s="191"/>
      <c r="H6" s="191">
        <v>6</v>
      </c>
      <c r="I6" s="191"/>
      <c r="J6" s="191">
        <v>38</v>
      </c>
      <c r="K6" s="191"/>
      <c r="L6" s="126">
        <v>173</v>
      </c>
    </row>
    <row r="7" spans="1:12" s="26" customFormat="1" ht="14.25" customHeight="1">
      <c r="A7" s="12">
        <v>12</v>
      </c>
      <c r="B7" s="117">
        <v>1965</v>
      </c>
      <c r="C7" s="118">
        <v>134</v>
      </c>
      <c r="D7" s="119"/>
      <c r="E7" s="118" t="s">
        <v>210</v>
      </c>
      <c r="F7" s="190">
        <v>33</v>
      </c>
      <c r="G7" s="190"/>
      <c r="H7" s="190">
        <v>6</v>
      </c>
      <c r="I7" s="190"/>
      <c r="J7" s="190">
        <v>41</v>
      </c>
      <c r="K7" s="190"/>
      <c r="L7" s="118">
        <v>39</v>
      </c>
    </row>
    <row r="8" spans="1:12" s="26" customFormat="1" ht="14.25" customHeight="1">
      <c r="A8" s="12">
        <v>17</v>
      </c>
      <c r="B8" s="117">
        <v>5247</v>
      </c>
      <c r="C8" s="118">
        <v>388</v>
      </c>
      <c r="D8" s="119"/>
      <c r="E8" s="118">
        <v>6</v>
      </c>
      <c r="F8" s="192">
        <v>83</v>
      </c>
      <c r="G8" s="192"/>
      <c r="H8" s="192">
        <v>32</v>
      </c>
      <c r="I8" s="192"/>
      <c r="J8" s="192">
        <v>149</v>
      </c>
      <c r="K8" s="192"/>
      <c r="L8" s="118">
        <v>74</v>
      </c>
    </row>
    <row r="9" spans="1:12" s="26" customFormat="1" ht="14.25" customHeight="1">
      <c r="A9" s="12">
        <v>18</v>
      </c>
      <c r="B9" s="120">
        <v>5156</v>
      </c>
      <c r="C9" s="121">
        <v>241</v>
      </c>
      <c r="D9" s="122" t="s">
        <v>170</v>
      </c>
      <c r="E9" s="121">
        <v>11</v>
      </c>
      <c r="F9" s="192">
        <v>82</v>
      </c>
      <c r="G9" s="192"/>
      <c r="H9" s="192">
        <v>23</v>
      </c>
      <c r="I9" s="192"/>
      <c r="J9" s="192">
        <v>74</v>
      </c>
      <c r="K9" s="192"/>
      <c r="L9" s="121">
        <v>21</v>
      </c>
    </row>
    <row r="10" spans="1:12" s="26" customFormat="1" ht="14.25" customHeight="1">
      <c r="A10" s="12">
        <v>19</v>
      </c>
      <c r="B10" s="120">
        <v>5472</v>
      </c>
      <c r="C10" s="121">
        <v>289</v>
      </c>
      <c r="D10" s="122"/>
      <c r="E10" s="121">
        <v>5</v>
      </c>
      <c r="F10" s="192">
        <v>113</v>
      </c>
      <c r="G10" s="192"/>
      <c r="H10" s="192">
        <v>27</v>
      </c>
      <c r="I10" s="192"/>
      <c r="J10" s="192">
        <v>64</v>
      </c>
      <c r="K10" s="192"/>
      <c r="L10" s="121">
        <v>28</v>
      </c>
    </row>
    <row r="11" spans="1:12" s="26" customFormat="1" ht="14.25" customHeight="1">
      <c r="A11" s="12">
        <v>20</v>
      </c>
      <c r="B11" s="121">
        <v>5579</v>
      </c>
      <c r="C11" s="121">
        <v>211</v>
      </c>
      <c r="D11" s="122" t="s">
        <v>170</v>
      </c>
      <c r="E11" s="128">
        <f>3+2</f>
        <v>5</v>
      </c>
      <c r="F11" s="192">
        <v>111</v>
      </c>
      <c r="G11" s="192"/>
      <c r="H11" s="192">
        <v>19</v>
      </c>
      <c r="I11" s="192"/>
      <c r="J11" s="192">
        <v>18</v>
      </c>
      <c r="K11" s="192"/>
      <c r="L11" s="121">
        <v>39</v>
      </c>
    </row>
    <row r="12" spans="1:12" s="26" customFormat="1" ht="14.25" customHeight="1">
      <c r="A12" s="12">
        <v>21</v>
      </c>
      <c r="B12" s="120">
        <v>5817</v>
      </c>
      <c r="C12" s="121">
        <v>203</v>
      </c>
      <c r="D12" s="122"/>
      <c r="E12" s="128">
        <v>5</v>
      </c>
      <c r="F12" s="192">
        <v>55</v>
      </c>
      <c r="G12" s="192"/>
      <c r="H12" s="192">
        <v>13</v>
      </c>
      <c r="I12" s="192"/>
      <c r="J12" s="192">
        <v>168</v>
      </c>
      <c r="K12" s="192"/>
      <c r="L12" s="121">
        <v>15</v>
      </c>
    </row>
    <row r="13" spans="1:12" s="26" customFormat="1" ht="14.25" customHeight="1">
      <c r="A13" s="12">
        <v>22</v>
      </c>
      <c r="B13" s="123">
        <v>5653</v>
      </c>
      <c r="C13" s="124">
        <v>291</v>
      </c>
      <c r="D13" s="125" t="s">
        <v>240</v>
      </c>
      <c r="E13" s="129">
        <v>2</v>
      </c>
      <c r="F13" s="193">
        <v>37</v>
      </c>
      <c r="G13" s="193"/>
      <c r="H13" s="193">
        <v>12</v>
      </c>
      <c r="I13" s="193"/>
      <c r="J13" s="193">
        <v>205</v>
      </c>
      <c r="K13" s="193"/>
      <c r="L13" s="124">
        <v>22</v>
      </c>
    </row>
    <row r="14" spans="1:12" ht="22.5" customHeight="1">
      <c r="A14" s="75"/>
      <c r="B14" s="68"/>
      <c r="C14" s="68"/>
      <c r="D14" s="101"/>
      <c r="E14" s="68"/>
      <c r="G14" s="68"/>
      <c r="I14" s="68"/>
      <c r="K14" s="68"/>
      <c r="L14" s="68"/>
    </row>
    <row r="15" spans="1:12" ht="16.5" customHeight="1">
      <c r="A15" s="183" t="s">
        <v>31</v>
      </c>
      <c r="B15" s="183"/>
      <c r="C15" s="183"/>
      <c r="D15" s="183"/>
      <c r="E15" s="183"/>
      <c r="F15" s="183"/>
      <c r="G15" s="183"/>
      <c r="H15" s="183"/>
      <c r="I15" s="183"/>
      <c r="J15" s="183"/>
      <c r="K15" s="183"/>
      <c r="L15" s="183"/>
    </row>
    <row r="16" spans="1:12" ht="15" customHeight="1">
      <c r="A16" s="174" t="s">
        <v>217</v>
      </c>
      <c r="B16" s="184" t="s">
        <v>61</v>
      </c>
      <c r="C16" s="184" t="s">
        <v>25</v>
      </c>
      <c r="D16" s="186" t="s">
        <v>26</v>
      </c>
      <c r="E16" s="187"/>
      <c r="F16" s="187"/>
      <c r="G16" s="187"/>
      <c r="H16" s="187"/>
      <c r="I16" s="187"/>
      <c r="J16" s="187"/>
      <c r="K16" s="187"/>
      <c r="L16" s="187"/>
    </row>
    <row r="17" spans="1:12" ht="15" customHeight="1">
      <c r="A17" s="175"/>
      <c r="B17" s="185"/>
      <c r="C17" s="185"/>
      <c r="D17" s="188" t="s">
        <v>32</v>
      </c>
      <c r="E17" s="194"/>
      <c r="F17" s="189"/>
      <c r="G17" s="185" t="s">
        <v>33</v>
      </c>
      <c r="H17" s="185"/>
      <c r="I17" s="185" t="s">
        <v>34</v>
      </c>
      <c r="J17" s="185"/>
      <c r="K17" s="185" t="s">
        <v>35</v>
      </c>
      <c r="L17" s="188"/>
    </row>
    <row r="18" spans="1:12" s="26" customFormat="1" ht="14.25" customHeight="1">
      <c r="A18" s="10" t="s">
        <v>209</v>
      </c>
      <c r="B18" s="117">
        <v>3860</v>
      </c>
      <c r="C18" s="118">
        <v>40</v>
      </c>
      <c r="D18" s="119"/>
      <c r="E18" s="190">
        <v>1</v>
      </c>
      <c r="F18" s="190"/>
      <c r="G18" s="190">
        <v>31</v>
      </c>
      <c r="H18" s="190"/>
      <c r="I18" s="190">
        <v>5</v>
      </c>
      <c r="J18" s="190"/>
      <c r="K18" s="190">
        <v>3</v>
      </c>
      <c r="L18" s="190"/>
    </row>
    <row r="19" spans="1:12" s="26" customFormat="1" ht="14.25" customHeight="1">
      <c r="A19" s="12">
        <v>12</v>
      </c>
      <c r="B19" s="117">
        <v>4008</v>
      </c>
      <c r="C19" s="118">
        <v>23</v>
      </c>
      <c r="D19" s="119"/>
      <c r="E19" s="190">
        <v>4</v>
      </c>
      <c r="F19" s="190"/>
      <c r="G19" s="190">
        <v>10</v>
      </c>
      <c r="H19" s="190"/>
      <c r="I19" s="190">
        <v>6</v>
      </c>
      <c r="J19" s="190"/>
      <c r="K19" s="190">
        <v>1</v>
      </c>
      <c r="L19" s="190"/>
    </row>
    <row r="20" spans="1:12" s="26" customFormat="1" ht="14.25" customHeight="1">
      <c r="A20" s="12">
        <v>17</v>
      </c>
      <c r="B20" s="117">
        <v>6954</v>
      </c>
      <c r="C20" s="118">
        <v>36</v>
      </c>
      <c r="D20" s="119"/>
      <c r="E20" s="190">
        <v>3</v>
      </c>
      <c r="F20" s="190"/>
      <c r="G20" s="190">
        <v>15</v>
      </c>
      <c r="H20" s="190"/>
      <c r="I20" s="190">
        <v>3</v>
      </c>
      <c r="J20" s="190"/>
      <c r="K20" s="190">
        <v>2</v>
      </c>
      <c r="L20" s="190"/>
    </row>
    <row r="21" spans="1:12" s="26" customFormat="1" ht="14.25" customHeight="1">
      <c r="A21" s="12">
        <v>18</v>
      </c>
      <c r="B21" s="120">
        <v>2371</v>
      </c>
      <c r="C21" s="121">
        <v>33</v>
      </c>
      <c r="D21" s="122"/>
      <c r="E21" s="192">
        <v>4</v>
      </c>
      <c r="F21" s="192"/>
      <c r="G21" s="192">
        <v>14</v>
      </c>
      <c r="H21" s="192"/>
      <c r="I21" s="192">
        <v>3</v>
      </c>
      <c r="J21" s="192"/>
      <c r="K21" s="192">
        <v>2</v>
      </c>
      <c r="L21" s="192"/>
    </row>
    <row r="22" spans="1:12" s="26" customFormat="1" ht="14.25" customHeight="1">
      <c r="A22" s="12">
        <v>19</v>
      </c>
      <c r="B22" s="120">
        <v>6237</v>
      </c>
      <c r="C22" s="121">
        <v>54</v>
      </c>
      <c r="D22" s="122"/>
      <c r="E22" s="192">
        <v>2</v>
      </c>
      <c r="F22" s="192"/>
      <c r="G22" s="192">
        <v>20</v>
      </c>
      <c r="H22" s="192"/>
      <c r="I22" s="192">
        <v>8</v>
      </c>
      <c r="J22" s="192"/>
      <c r="K22" s="192">
        <v>8</v>
      </c>
      <c r="L22" s="192"/>
    </row>
    <row r="23" spans="1:12" s="26" customFormat="1" ht="14.25" customHeight="1">
      <c r="A23" s="12">
        <v>20</v>
      </c>
      <c r="B23" s="121">
        <v>2467</v>
      </c>
      <c r="C23" s="121">
        <v>31</v>
      </c>
      <c r="D23" s="122"/>
      <c r="E23" s="192">
        <v>1</v>
      </c>
      <c r="F23" s="192"/>
      <c r="G23" s="192">
        <v>7</v>
      </c>
      <c r="H23" s="192"/>
      <c r="I23" s="192">
        <v>0</v>
      </c>
      <c r="J23" s="192"/>
      <c r="K23" s="192">
        <v>3</v>
      </c>
      <c r="L23" s="192"/>
    </row>
    <row r="24" spans="1:12" s="26" customFormat="1" ht="14.25" customHeight="1">
      <c r="A24" s="12">
        <v>21</v>
      </c>
      <c r="B24" s="120">
        <v>6137</v>
      </c>
      <c r="C24" s="121">
        <v>65</v>
      </c>
      <c r="D24" s="122"/>
      <c r="E24" s="192">
        <v>1</v>
      </c>
      <c r="F24" s="192"/>
      <c r="G24" s="192">
        <v>14</v>
      </c>
      <c r="H24" s="192"/>
      <c r="I24" s="192">
        <v>2</v>
      </c>
      <c r="J24" s="192"/>
      <c r="K24" s="192">
        <v>0</v>
      </c>
      <c r="L24" s="192"/>
    </row>
    <row r="25" spans="1:12" s="26" customFormat="1" ht="14.25" customHeight="1">
      <c r="A25" s="12">
        <v>22</v>
      </c>
      <c r="B25" s="123">
        <v>3727</v>
      </c>
      <c r="C25" s="124">
        <v>58</v>
      </c>
      <c r="D25" s="125"/>
      <c r="E25" s="193">
        <v>0</v>
      </c>
      <c r="F25" s="193"/>
      <c r="G25" s="193">
        <v>11</v>
      </c>
      <c r="H25" s="193"/>
      <c r="I25" s="193">
        <v>3</v>
      </c>
      <c r="J25" s="193"/>
      <c r="K25" s="193">
        <v>3</v>
      </c>
      <c r="L25" s="193"/>
    </row>
    <row r="26" ht="16.5" customHeight="1">
      <c r="A26" s="8" t="s">
        <v>216</v>
      </c>
    </row>
    <row r="27" ht="22.5" customHeight="1">
      <c r="A27" s="26"/>
    </row>
    <row r="28" spans="1:12" ht="16.5" customHeight="1">
      <c r="A28" s="183" t="s">
        <v>36</v>
      </c>
      <c r="B28" s="183"/>
      <c r="C28" s="183"/>
      <c r="D28" s="183"/>
      <c r="E28" s="183"/>
      <c r="F28" s="183"/>
      <c r="G28" s="183"/>
      <c r="H28" s="183"/>
      <c r="I28" s="183"/>
      <c r="J28" s="183"/>
      <c r="K28" s="183"/>
      <c r="L28" s="183"/>
    </row>
    <row r="29" spans="1:12" ht="15" customHeight="1">
      <c r="A29" s="174" t="s">
        <v>217</v>
      </c>
      <c r="B29" s="184" t="s">
        <v>61</v>
      </c>
      <c r="C29" s="184" t="s">
        <v>25</v>
      </c>
      <c r="D29" s="186" t="s">
        <v>26</v>
      </c>
      <c r="E29" s="187"/>
      <c r="F29" s="187"/>
      <c r="G29" s="187"/>
      <c r="H29" s="187"/>
      <c r="I29" s="187"/>
      <c r="J29" s="187"/>
      <c r="K29" s="187"/>
      <c r="L29" s="187"/>
    </row>
    <row r="30" spans="1:12" ht="15" customHeight="1">
      <c r="A30" s="175"/>
      <c r="B30" s="185"/>
      <c r="C30" s="185"/>
      <c r="D30" s="188" t="s">
        <v>37</v>
      </c>
      <c r="E30" s="189"/>
      <c r="F30" s="185" t="s">
        <v>38</v>
      </c>
      <c r="G30" s="185"/>
      <c r="H30" s="185" t="s">
        <v>39</v>
      </c>
      <c r="I30" s="185"/>
      <c r="J30" s="185" t="s">
        <v>30</v>
      </c>
      <c r="K30" s="185"/>
      <c r="L30" s="54" t="s">
        <v>18</v>
      </c>
    </row>
    <row r="31" spans="1:12" ht="14.25" customHeight="1">
      <c r="A31" s="10" t="s">
        <v>209</v>
      </c>
      <c r="B31" s="117">
        <v>3341</v>
      </c>
      <c r="C31" s="118">
        <v>115</v>
      </c>
      <c r="D31" s="119"/>
      <c r="E31" s="118">
        <v>3</v>
      </c>
      <c r="F31" s="190">
        <v>61</v>
      </c>
      <c r="G31" s="190"/>
      <c r="H31" s="190">
        <v>3</v>
      </c>
      <c r="I31" s="190"/>
      <c r="J31" s="190">
        <v>24</v>
      </c>
      <c r="K31" s="190"/>
      <c r="L31" s="118">
        <v>24</v>
      </c>
    </row>
    <row r="32" spans="1:12" s="26" customFormat="1" ht="14.25" customHeight="1">
      <c r="A32" s="12">
        <v>12</v>
      </c>
      <c r="B32" s="117">
        <v>3280</v>
      </c>
      <c r="C32" s="118">
        <v>123</v>
      </c>
      <c r="D32" s="130" t="s">
        <v>211</v>
      </c>
      <c r="E32" s="118">
        <v>2</v>
      </c>
      <c r="F32" s="190" t="s">
        <v>151</v>
      </c>
      <c r="G32" s="190"/>
      <c r="H32" s="190" t="s">
        <v>151</v>
      </c>
      <c r="I32" s="190"/>
      <c r="J32" s="190">
        <v>84</v>
      </c>
      <c r="K32" s="190"/>
      <c r="L32" s="118">
        <v>34</v>
      </c>
    </row>
    <row r="33" spans="1:12" s="26" customFormat="1" ht="14.25" customHeight="1">
      <c r="A33" s="12">
        <v>17</v>
      </c>
      <c r="B33" s="117">
        <v>5741</v>
      </c>
      <c r="C33" s="118">
        <v>386</v>
      </c>
      <c r="D33" s="130"/>
      <c r="E33" s="118">
        <v>7</v>
      </c>
      <c r="F33" s="190">
        <v>158</v>
      </c>
      <c r="G33" s="190"/>
      <c r="H33" s="190">
        <v>30</v>
      </c>
      <c r="I33" s="190"/>
      <c r="J33" s="190">
        <v>41</v>
      </c>
      <c r="K33" s="190"/>
      <c r="L33" s="118">
        <v>104</v>
      </c>
    </row>
    <row r="34" spans="1:12" s="26" customFormat="1" ht="14.25" customHeight="1">
      <c r="A34" s="12">
        <v>18</v>
      </c>
      <c r="B34" s="131">
        <v>4600</v>
      </c>
      <c r="C34" s="128">
        <f>211+345</f>
        <v>556</v>
      </c>
      <c r="D34" s="130" t="s">
        <v>212</v>
      </c>
      <c r="E34" s="128">
        <f>5+2</f>
        <v>7</v>
      </c>
      <c r="F34" s="192">
        <f>98+125</f>
        <v>223</v>
      </c>
      <c r="G34" s="192"/>
      <c r="H34" s="192">
        <f>9+15</f>
        <v>24</v>
      </c>
      <c r="I34" s="192"/>
      <c r="J34" s="192">
        <f>2+3+5+11+8+25</f>
        <v>54</v>
      </c>
      <c r="K34" s="192"/>
      <c r="L34" s="121">
        <f>38+133</f>
        <v>171</v>
      </c>
    </row>
    <row r="35" spans="1:12" s="26" customFormat="1" ht="14.25" customHeight="1">
      <c r="A35" s="12">
        <v>19</v>
      </c>
      <c r="B35" s="131">
        <v>5479</v>
      </c>
      <c r="C35" s="128">
        <v>614</v>
      </c>
      <c r="D35" s="130" t="s">
        <v>211</v>
      </c>
      <c r="E35" s="118">
        <v>5</v>
      </c>
      <c r="F35" s="192">
        <v>224</v>
      </c>
      <c r="G35" s="192"/>
      <c r="H35" s="192">
        <v>41</v>
      </c>
      <c r="I35" s="192"/>
      <c r="J35" s="192">
        <v>89</v>
      </c>
      <c r="K35" s="192"/>
      <c r="L35" s="121">
        <v>191</v>
      </c>
    </row>
    <row r="36" spans="1:12" s="26" customFormat="1" ht="14.25" customHeight="1">
      <c r="A36" s="12">
        <v>20</v>
      </c>
      <c r="B36" s="128">
        <v>4878</v>
      </c>
      <c r="C36" s="128">
        <v>422</v>
      </c>
      <c r="D36" s="130"/>
      <c r="E36" s="118">
        <v>7</v>
      </c>
      <c r="F36" s="192">
        <v>124</v>
      </c>
      <c r="G36" s="192"/>
      <c r="H36" s="192">
        <v>26</v>
      </c>
      <c r="I36" s="192"/>
      <c r="J36" s="192">
        <v>48</v>
      </c>
      <c r="K36" s="192"/>
      <c r="L36" s="121">
        <v>109</v>
      </c>
    </row>
    <row r="37" spans="1:12" s="26" customFormat="1" ht="14.25" customHeight="1">
      <c r="A37" s="12">
        <v>21</v>
      </c>
      <c r="B37" s="131">
        <v>5867</v>
      </c>
      <c r="C37" s="128">
        <v>490</v>
      </c>
      <c r="D37" s="130" t="s">
        <v>213</v>
      </c>
      <c r="E37" s="118">
        <v>20</v>
      </c>
      <c r="F37" s="192">
        <v>150</v>
      </c>
      <c r="G37" s="192"/>
      <c r="H37" s="192">
        <v>43</v>
      </c>
      <c r="I37" s="192"/>
      <c r="J37" s="192">
        <v>49</v>
      </c>
      <c r="K37" s="192"/>
      <c r="L37" s="121">
        <v>133</v>
      </c>
    </row>
    <row r="38" spans="1:12" s="26" customFormat="1" ht="14.25" customHeight="1">
      <c r="A38" s="12">
        <v>22</v>
      </c>
      <c r="B38" s="132">
        <v>5391</v>
      </c>
      <c r="C38" s="129">
        <v>407</v>
      </c>
      <c r="D38" s="133" t="s">
        <v>211</v>
      </c>
      <c r="E38" s="134">
        <v>17</v>
      </c>
      <c r="F38" s="193">
        <v>79</v>
      </c>
      <c r="G38" s="193"/>
      <c r="H38" s="193">
        <v>42</v>
      </c>
      <c r="I38" s="193"/>
      <c r="J38" s="193">
        <v>60</v>
      </c>
      <c r="K38" s="193"/>
      <c r="L38" s="124">
        <v>153</v>
      </c>
    </row>
    <row r="39" spans="1:5" ht="22.5" customHeight="1">
      <c r="A39" s="75"/>
      <c r="E39" s="75"/>
    </row>
    <row r="40" spans="1:12" ht="16.5" customHeight="1">
      <c r="A40" s="183" t="s">
        <v>214</v>
      </c>
      <c r="B40" s="183"/>
      <c r="C40" s="183"/>
      <c r="D40" s="183"/>
      <c r="E40" s="183"/>
      <c r="F40" s="183"/>
      <c r="G40" s="183"/>
      <c r="H40" s="183"/>
      <c r="I40" s="183"/>
      <c r="J40" s="183"/>
      <c r="K40" s="183"/>
      <c r="L40" s="183"/>
    </row>
    <row r="41" spans="1:12" ht="15" customHeight="1">
      <c r="A41" s="174" t="s">
        <v>217</v>
      </c>
      <c r="B41" s="184" t="s">
        <v>61</v>
      </c>
      <c r="C41" s="184" t="s">
        <v>25</v>
      </c>
      <c r="D41" s="186" t="s">
        <v>26</v>
      </c>
      <c r="E41" s="187"/>
      <c r="F41" s="187"/>
      <c r="G41" s="187"/>
      <c r="H41" s="187"/>
      <c r="I41" s="187"/>
      <c r="J41" s="187"/>
      <c r="K41" s="187"/>
      <c r="L41" s="187"/>
    </row>
    <row r="42" spans="1:12" ht="15" customHeight="1">
      <c r="A42" s="175"/>
      <c r="B42" s="185"/>
      <c r="C42" s="185"/>
      <c r="D42" s="188" t="s">
        <v>40</v>
      </c>
      <c r="E42" s="194"/>
      <c r="F42" s="189"/>
      <c r="G42" s="185" t="s">
        <v>41</v>
      </c>
      <c r="H42" s="185"/>
      <c r="I42" s="185" t="s">
        <v>34</v>
      </c>
      <c r="J42" s="185"/>
      <c r="K42" s="185" t="s">
        <v>35</v>
      </c>
      <c r="L42" s="188"/>
    </row>
    <row r="43" spans="1:12" ht="14.25" customHeight="1">
      <c r="A43" s="10" t="s">
        <v>209</v>
      </c>
      <c r="B43" s="117">
        <v>3930</v>
      </c>
      <c r="C43" s="118">
        <v>199</v>
      </c>
      <c r="D43" s="119"/>
      <c r="E43" s="190">
        <v>7</v>
      </c>
      <c r="F43" s="190"/>
      <c r="G43" s="190">
        <v>32</v>
      </c>
      <c r="H43" s="190"/>
      <c r="I43" s="190">
        <v>30</v>
      </c>
      <c r="J43" s="190"/>
      <c r="K43" s="190">
        <v>95</v>
      </c>
      <c r="L43" s="190"/>
    </row>
    <row r="44" spans="1:12" s="26" customFormat="1" ht="14.25" customHeight="1">
      <c r="A44" s="12">
        <v>12</v>
      </c>
      <c r="B44" s="117">
        <v>4077</v>
      </c>
      <c r="C44" s="118">
        <v>229</v>
      </c>
      <c r="D44" s="119" t="s">
        <v>170</v>
      </c>
      <c r="E44" s="190">
        <v>5</v>
      </c>
      <c r="F44" s="190"/>
      <c r="G44" s="190">
        <v>55</v>
      </c>
      <c r="H44" s="190"/>
      <c r="I44" s="190">
        <v>38</v>
      </c>
      <c r="J44" s="190"/>
      <c r="K44" s="190">
        <v>62</v>
      </c>
      <c r="L44" s="190"/>
    </row>
    <row r="45" spans="1:12" s="26" customFormat="1" ht="14.25" customHeight="1">
      <c r="A45" s="12">
        <v>17</v>
      </c>
      <c r="B45" s="117">
        <v>8471</v>
      </c>
      <c r="C45" s="118">
        <v>419</v>
      </c>
      <c r="D45" s="119"/>
      <c r="E45" s="190">
        <v>19</v>
      </c>
      <c r="F45" s="190"/>
      <c r="G45" s="192">
        <v>101</v>
      </c>
      <c r="H45" s="192"/>
      <c r="I45" s="192">
        <v>71</v>
      </c>
      <c r="J45" s="192"/>
      <c r="K45" s="190">
        <v>83</v>
      </c>
      <c r="L45" s="190"/>
    </row>
    <row r="46" spans="1:12" s="26" customFormat="1" ht="14.25" customHeight="1">
      <c r="A46" s="12">
        <v>18</v>
      </c>
      <c r="B46" s="120">
        <v>8112</v>
      </c>
      <c r="C46" s="121">
        <v>424</v>
      </c>
      <c r="D46" s="122" t="s">
        <v>170</v>
      </c>
      <c r="E46" s="192">
        <v>21</v>
      </c>
      <c r="F46" s="192"/>
      <c r="G46" s="192">
        <v>110</v>
      </c>
      <c r="H46" s="192"/>
      <c r="I46" s="192">
        <v>56</v>
      </c>
      <c r="J46" s="192"/>
      <c r="K46" s="192">
        <v>56</v>
      </c>
      <c r="L46" s="192"/>
    </row>
    <row r="47" spans="1:12" s="26" customFormat="1" ht="14.25" customHeight="1">
      <c r="A47" s="12">
        <v>19</v>
      </c>
      <c r="B47" s="120">
        <v>8644</v>
      </c>
      <c r="C47" s="121">
        <v>360</v>
      </c>
      <c r="D47" s="122" t="s">
        <v>211</v>
      </c>
      <c r="E47" s="190">
        <v>11</v>
      </c>
      <c r="F47" s="190"/>
      <c r="G47" s="192">
        <v>92</v>
      </c>
      <c r="H47" s="192"/>
      <c r="I47" s="192">
        <v>43</v>
      </c>
      <c r="J47" s="192"/>
      <c r="K47" s="192">
        <v>56</v>
      </c>
      <c r="L47" s="192"/>
    </row>
    <row r="48" spans="1:12" s="26" customFormat="1" ht="14.25" customHeight="1">
      <c r="A48" s="12">
        <v>20</v>
      </c>
      <c r="B48" s="121">
        <v>8631</v>
      </c>
      <c r="C48" s="121">
        <v>503</v>
      </c>
      <c r="D48" s="122" t="s">
        <v>211</v>
      </c>
      <c r="E48" s="190">
        <v>12</v>
      </c>
      <c r="F48" s="190"/>
      <c r="G48" s="192">
        <v>130</v>
      </c>
      <c r="H48" s="192"/>
      <c r="I48" s="192">
        <v>36</v>
      </c>
      <c r="J48" s="192"/>
      <c r="K48" s="192">
        <v>55</v>
      </c>
      <c r="L48" s="192"/>
    </row>
    <row r="49" spans="1:12" s="26" customFormat="1" ht="14.25" customHeight="1">
      <c r="A49" s="12">
        <v>21</v>
      </c>
      <c r="B49" s="120">
        <v>9294</v>
      </c>
      <c r="C49" s="121">
        <v>493</v>
      </c>
      <c r="D49" s="122" t="s">
        <v>215</v>
      </c>
      <c r="E49" s="190">
        <v>23</v>
      </c>
      <c r="F49" s="190"/>
      <c r="G49" s="192">
        <v>69</v>
      </c>
      <c r="H49" s="192"/>
      <c r="I49" s="192">
        <v>89</v>
      </c>
      <c r="J49" s="192"/>
      <c r="K49" s="192">
        <v>50</v>
      </c>
      <c r="L49" s="192"/>
    </row>
    <row r="50" spans="1:12" s="26" customFormat="1" ht="14.25" customHeight="1">
      <c r="A50" s="106">
        <v>22</v>
      </c>
      <c r="B50" s="123">
        <v>9583</v>
      </c>
      <c r="C50" s="124">
        <v>514</v>
      </c>
      <c r="D50" s="125" t="s">
        <v>170</v>
      </c>
      <c r="E50" s="195">
        <v>19</v>
      </c>
      <c r="F50" s="195"/>
      <c r="G50" s="193">
        <v>71</v>
      </c>
      <c r="H50" s="193"/>
      <c r="I50" s="193">
        <v>163</v>
      </c>
      <c r="J50" s="193"/>
      <c r="K50" s="193">
        <v>44</v>
      </c>
      <c r="L50" s="193"/>
    </row>
    <row r="51" spans="1:12" ht="16.5" customHeight="1">
      <c r="A51" s="7" t="s">
        <v>265</v>
      </c>
      <c r="K51" s="75"/>
      <c r="L51" s="30" t="s">
        <v>86</v>
      </c>
    </row>
    <row r="52" ht="16.5" customHeight="1">
      <c r="A52" s="7" t="s">
        <v>264</v>
      </c>
    </row>
    <row r="56" ht="13.5">
      <c r="B56" s="26"/>
    </row>
    <row r="57" ht="13.5">
      <c r="B57" s="26"/>
    </row>
  </sheetData>
  <sheetProtection/>
  <mergeCells count="149">
    <mergeCell ref="E49:F49"/>
    <mergeCell ref="G49:H49"/>
    <mergeCell ref="I49:J49"/>
    <mergeCell ref="K49:L49"/>
    <mergeCell ref="E50:F50"/>
    <mergeCell ref="G50:H50"/>
    <mergeCell ref="I50:J50"/>
    <mergeCell ref="K50:L50"/>
    <mergeCell ref="E47:F47"/>
    <mergeCell ref="G47:H47"/>
    <mergeCell ref="I47:J47"/>
    <mergeCell ref="K47:L47"/>
    <mergeCell ref="E48:F48"/>
    <mergeCell ref="G48:H48"/>
    <mergeCell ref="I48:J48"/>
    <mergeCell ref="K48:L48"/>
    <mergeCell ref="E45:F45"/>
    <mergeCell ref="G45:H45"/>
    <mergeCell ref="I45:J45"/>
    <mergeCell ref="K45:L45"/>
    <mergeCell ref="E46:F46"/>
    <mergeCell ref="G46:H46"/>
    <mergeCell ref="I46:J46"/>
    <mergeCell ref="K46:L46"/>
    <mergeCell ref="E43:F43"/>
    <mergeCell ref="G43:H43"/>
    <mergeCell ref="I43:J43"/>
    <mergeCell ref="K43:L43"/>
    <mergeCell ref="E44:F44"/>
    <mergeCell ref="G44:H44"/>
    <mergeCell ref="I44:J44"/>
    <mergeCell ref="K44:L44"/>
    <mergeCell ref="A40:L40"/>
    <mergeCell ref="A41:A42"/>
    <mergeCell ref="B41:B42"/>
    <mergeCell ref="C41:C42"/>
    <mergeCell ref="G42:H42"/>
    <mergeCell ref="I42:J42"/>
    <mergeCell ref="K42:L42"/>
    <mergeCell ref="D42:F42"/>
    <mergeCell ref="D41:L41"/>
    <mergeCell ref="F37:G37"/>
    <mergeCell ref="H37:I37"/>
    <mergeCell ref="J37:K37"/>
    <mergeCell ref="F38:G38"/>
    <mergeCell ref="H38:I38"/>
    <mergeCell ref="J38:K38"/>
    <mergeCell ref="F35:G35"/>
    <mergeCell ref="H35:I35"/>
    <mergeCell ref="J35:K35"/>
    <mergeCell ref="F36:G36"/>
    <mergeCell ref="H36:I36"/>
    <mergeCell ref="J36:K36"/>
    <mergeCell ref="F33:G33"/>
    <mergeCell ref="H33:I33"/>
    <mergeCell ref="J33:K33"/>
    <mergeCell ref="F34:G34"/>
    <mergeCell ref="H34:I34"/>
    <mergeCell ref="J34:K34"/>
    <mergeCell ref="F31:G31"/>
    <mergeCell ref="H31:I31"/>
    <mergeCell ref="J31:K31"/>
    <mergeCell ref="F32:G32"/>
    <mergeCell ref="H32:I32"/>
    <mergeCell ref="J32:K32"/>
    <mergeCell ref="A28:L28"/>
    <mergeCell ref="A29:A30"/>
    <mergeCell ref="B29:B30"/>
    <mergeCell ref="C29:C30"/>
    <mergeCell ref="F30:G30"/>
    <mergeCell ref="H30:I30"/>
    <mergeCell ref="J30:K30"/>
    <mergeCell ref="D29:L29"/>
    <mergeCell ref="D30:E30"/>
    <mergeCell ref="E24:F24"/>
    <mergeCell ref="G24:H24"/>
    <mergeCell ref="I24:J24"/>
    <mergeCell ref="K24:L24"/>
    <mergeCell ref="E25:F25"/>
    <mergeCell ref="G25:H25"/>
    <mergeCell ref="I25:J25"/>
    <mergeCell ref="K25:L25"/>
    <mergeCell ref="E22:F22"/>
    <mergeCell ref="G22:H22"/>
    <mergeCell ref="I22:J22"/>
    <mergeCell ref="K22:L22"/>
    <mergeCell ref="E23:F23"/>
    <mergeCell ref="G23:H23"/>
    <mergeCell ref="I23:J23"/>
    <mergeCell ref="K23:L23"/>
    <mergeCell ref="E20:F20"/>
    <mergeCell ref="G20:H20"/>
    <mergeCell ref="I20:J20"/>
    <mergeCell ref="K20:L20"/>
    <mergeCell ref="E21:F21"/>
    <mergeCell ref="G21:H21"/>
    <mergeCell ref="I21:J21"/>
    <mergeCell ref="K21:L21"/>
    <mergeCell ref="E18:F18"/>
    <mergeCell ref="G18:H18"/>
    <mergeCell ref="I18:J18"/>
    <mergeCell ref="K18:L18"/>
    <mergeCell ref="E19:F19"/>
    <mergeCell ref="G19:H19"/>
    <mergeCell ref="I19:J19"/>
    <mergeCell ref="K19:L19"/>
    <mergeCell ref="A15:L15"/>
    <mergeCell ref="A16:A17"/>
    <mergeCell ref="B16:B17"/>
    <mergeCell ref="C16:C17"/>
    <mergeCell ref="G17:H17"/>
    <mergeCell ref="I17:J17"/>
    <mergeCell ref="K17:L17"/>
    <mergeCell ref="D16:L16"/>
    <mergeCell ref="D17:F17"/>
    <mergeCell ref="F12:G12"/>
    <mergeCell ref="H12:I12"/>
    <mergeCell ref="J12:K12"/>
    <mergeCell ref="F13:G13"/>
    <mergeCell ref="H13:I13"/>
    <mergeCell ref="J13:K13"/>
    <mergeCell ref="F10:G10"/>
    <mergeCell ref="H10:I10"/>
    <mergeCell ref="J10:K10"/>
    <mergeCell ref="F11:G11"/>
    <mergeCell ref="H11:I11"/>
    <mergeCell ref="J11:K11"/>
    <mergeCell ref="F8:G8"/>
    <mergeCell ref="H8:I8"/>
    <mergeCell ref="J8:K8"/>
    <mergeCell ref="F9:G9"/>
    <mergeCell ref="H9:I9"/>
    <mergeCell ref="J9:K9"/>
    <mergeCell ref="H7:I7"/>
    <mergeCell ref="J7:K7"/>
    <mergeCell ref="F6:G6"/>
    <mergeCell ref="H6:I6"/>
    <mergeCell ref="J6:K6"/>
    <mergeCell ref="F7:G7"/>
    <mergeCell ref="A1:L1"/>
    <mergeCell ref="A3:L3"/>
    <mergeCell ref="A4:A5"/>
    <mergeCell ref="B4:B5"/>
    <mergeCell ref="C4:C5"/>
    <mergeCell ref="F5:G5"/>
    <mergeCell ref="H5:I5"/>
    <mergeCell ref="J5:K5"/>
    <mergeCell ref="D4:L4"/>
    <mergeCell ref="D5:E5"/>
  </mergeCells>
  <printOptions/>
  <pageMargins left="0.5118110236220472" right="0.5118110236220472" top="0.7874015748031497" bottom="0.7874015748031497" header="0.5118110236220472" footer="0"/>
  <pageSetup horizontalDpi="600" verticalDpi="600" orientation="portrait" paperSize="9" r:id="rId1"/>
  <headerFooter alignWithMargins="0">
    <oddFooter>&amp;C&amp;12-92-</oddFooter>
  </headerFooter>
</worksheet>
</file>

<file path=xl/worksheets/sheet5.xml><?xml version="1.0" encoding="utf-8"?>
<worksheet xmlns="http://schemas.openxmlformats.org/spreadsheetml/2006/main" xmlns:r="http://schemas.openxmlformats.org/officeDocument/2006/relationships">
  <dimension ref="A1:AD48"/>
  <sheetViews>
    <sheetView workbookViewId="0" topLeftCell="A1">
      <selection activeCell="A1" sqref="A1:AC1"/>
    </sheetView>
  </sheetViews>
  <sheetFormatPr defaultColWidth="9.00390625" defaultRowHeight="13.5"/>
  <cols>
    <col min="1" max="1" width="4.25390625" style="87" customWidth="1"/>
    <col min="2" max="2" width="3.375" style="87" customWidth="1"/>
    <col min="3" max="3" width="5.125" style="87" customWidth="1"/>
    <col min="4" max="4" width="4.125" style="87" customWidth="1"/>
    <col min="5" max="5" width="1.4921875" style="87" customWidth="1"/>
    <col min="6" max="6" width="3.625" style="87" customWidth="1"/>
    <col min="7" max="7" width="2.00390625" style="87" customWidth="1"/>
    <col min="8" max="8" width="3.125" style="87" customWidth="1"/>
    <col min="9" max="9" width="2.50390625" style="87" customWidth="1"/>
    <col min="10" max="10" width="5.125" style="87" customWidth="1"/>
    <col min="11" max="11" width="2.00390625" style="87" customWidth="1"/>
    <col min="12" max="12" width="3.625" style="87" customWidth="1"/>
    <col min="13" max="13" width="5.125" style="87" customWidth="1"/>
    <col min="14" max="14" width="0.74609375" style="87" customWidth="1"/>
    <col min="15" max="15" width="4.625" style="87" customWidth="1"/>
    <col min="16" max="16" width="0.74609375" style="87" customWidth="1"/>
    <col min="17" max="17" width="4.125" style="87" customWidth="1"/>
    <col min="18" max="18" width="1.4921875" style="87" customWidth="1"/>
    <col min="19" max="19" width="5.125" style="87" customWidth="1"/>
    <col min="20" max="20" width="3.125" style="87" customWidth="1"/>
    <col min="21" max="21" width="2.375" style="87" customWidth="1"/>
    <col min="22" max="22" width="5.125" style="87" customWidth="1"/>
    <col min="23" max="23" width="1.875" style="87" customWidth="1"/>
    <col min="24" max="24" width="3.625" style="87" customWidth="1"/>
    <col min="25" max="25" width="1.25" style="87" customWidth="1"/>
    <col min="26" max="26" width="3.625" style="87" customWidth="1"/>
    <col min="27" max="27" width="1.25" style="87" customWidth="1"/>
    <col min="28" max="28" width="4.125" style="87" customWidth="1"/>
    <col min="29" max="29" width="4.375" style="87" customWidth="1"/>
    <col min="30" max="16384" width="9.00390625" style="87" customWidth="1"/>
  </cols>
  <sheetData>
    <row r="1" spans="1:29" ht="24">
      <c r="A1" s="199" t="s">
        <v>259</v>
      </c>
      <c r="B1" s="199"/>
      <c r="C1" s="199"/>
      <c r="D1" s="199"/>
      <c r="E1" s="199"/>
      <c r="F1" s="199"/>
      <c r="G1" s="199"/>
      <c r="H1" s="199"/>
      <c r="I1" s="199"/>
      <c r="J1" s="199"/>
      <c r="K1" s="199"/>
      <c r="L1" s="199"/>
      <c r="M1" s="199"/>
      <c r="N1" s="199"/>
      <c r="O1" s="199"/>
      <c r="P1" s="199"/>
      <c r="Q1" s="199"/>
      <c r="R1" s="199"/>
      <c r="S1" s="199"/>
      <c r="T1" s="199"/>
      <c r="U1" s="199"/>
      <c r="V1" s="199"/>
      <c r="W1" s="199"/>
      <c r="X1" s="199"/>
      <c r="Y1" s="199"/>
      <c r="Z1" s="199"/>
      <c r="AA1" s="199"/>
      <c r="AB1" s="199"/>
      <c r="AC1" s="199"/>
    </row>
    <row r="2" spans="1:29" ht="9" customHeight="1">
      <c r="A2" s="86"/>
      <c r="B2" s="86"/>
      <c r="C2" s="86"/>
      <c r="D2" s="86"/>
      <c r="E2" s="86"/>
      <c r="F2" s="86"/>
      <c r="G2" s="86"/>
      <c r="H2" s="86"/>
      <c r="I2" s="86"/>
      <c r="J2" s="86"/>
      <c r="K2" s="86"/>
      <c r="L2" s="86"/>
      <c r="M2" s="86"/>
      <c r="N2" s="86"/>
      <c r="O2" s="86"/>
      <c r="P2" s="86"/>
      <c r="Q2" s="86"/>
      <c r="R2" s="86"/>
      <c r="S2" s="86"/>
      <c r="T2" s="86"/>
      <c r="U2" s="86"/>
      <c r="V2" s="86"/>
      <c r="W2" s="86"/>
      <c r="X2" s="86"/>
      <c r="Y2" s="86"/>
      <c r="Z2" s="86"/>
      <c r="AA2" s="86"/>
      <c r="AB2" s="86"/>
      <c r="AC2" s="86"/>
    </row>
    <row r="3" spans="1:2" ht="16.5" customHeight="1">
      <c r="A3" s="34" t="s">
        <v>272</v>
      </c>
      <c r="B3" s="34"/>
    </row>
    <row r="4" spans="1:29" ht="16.5" customHeight="1">
      <c r="A4" s="200" t="s">
        <v>241</v>
      </c>
      <c r="B4" s="201"/>
      <c r="C4" s="204" t="s">
        <v>9</v>
      </c>
      <c r="D4" s="205"/>
      <c r="E4" s="205"/>
      <c r="F4" s="205"/>
      <c r="G4" s="205"/>
      <c r="H4" s="206"/>
      <c r="I4" s="204" t="s">
        <v>10</v>
      </c>
      <c r="J4" s="205"/>
      <c r="K4" s="205"/>
      <c r="L4" s="205"/>
      <c r="M4" s="205"/>
      <c r="N4" s="206"/>
      <c r="O4" s="204" t="s">
        <v>11</v>
      </c>
      <c r="P4" s="205"/>
      <c r="Q4" s="205"/>
      <c r="R4" s="205"/>
      <c r="S4" s="205"/>
      <c r="T4" s="205"/>
      <c r="U4" s="205"/>
      <c r="V4" s="205"/>
      <c r="W4" s="206"/>
      <c r="X4" s="204" t="s">
        <v>12</v>
      </c>
      <c r="Y4" s="205"/>
      <c r="Z4" s="205"/>
      <c r="AA4" s="205"/>
      <c r="AB4" s="205"/>
      <c r="AC4" s="205"/>
    </row>
    <row r="5" spans="1:29" ht="16.5" customHeight="1">
      <c r="A5" s="202"/>
      <c r="B5" s="203"/>
      <c r="C5" s="196" t="s">
        <v>13</v>
      </c>
      <c r="D5" s="197"/>
      <c r="E5" s="196" t="s">
        <v>14</v>
      </c>
      <c r="F5" s="198"/>
      <c r="G5" s="198"/>
      <c r="H5" s="197"/>
      <c r="I5" s="196" t="s">
        <v>13</v>
      </c>
      <c r="J5" s="198"/>
      <c r="K5" s="197"/>
      <c r="L5" s="196" t="s">
        <v>14</v>
      </c>
      <c r="M5" s="198"/>
      <c r="N5" s="197"/>
      <c r="O5" s="196" t="s">
        <v>13</v>
      </c>
      <c r="P5" s="198"/>
      <c r="Q5" s="197"/>
      <c r="R5" s="196" t="s">
        <v>15</v>
      </c>
      <c r="S5" s="198"/>
      <c r="T5" s="197"/>
      <c r="U5" s="196" t="s">
        <v>16</v>
      </c>
      <c r="V5" s="198"/>
      <c r="W5" s="197"/>
      <c r="X5" s="196" t="s">
        <v>15</v>
      </c>
      <c r="Y5" s="198"/>
      <c r="Z5" s="198"/>
      <c r="AA5" s="197"/>
      <c r="AB5" s="196" t="s">
        <v>16</v>
      </c>
      <c r="AC5" s="198"/>
    </row>
    <row r="6" spans="1:29" ht="16.5" customHeight="1">
      <c r="A6" s="50" t="s">
        <v>242</v>
      </c>
      <c r="B6" s="51">
        <v>7</v>
      </c>
      <c r="C6" s="211">
        <v>3797</v>
      </c>
      <c r="D6" s="210"/>
      <c r="E6" s="210">
        <v>3535</v>
      </c>
      <c r="F6" s="210"/>
      <c r="G6" s="210"/>
      <c r="H6" s="210"/>
      <c r="I6" s="210">
        <v>2363</v>
      </c>
      <c r="J6" s="210"/>
      <c r="K6" s="210"/>
      <c r="L6" s="210">
        <v>2337</v>
      </c>
      <c r="M6" s="210"/>
      <c r="N6" s="210"/>
      <c r="O6" s="210">
        <v>34428</v>
      </c>
      <c r="P6" s="210"/>
      <c r="Q6" s="210"/>
      <c r="R6" s="210">
        <v>9211</v>
      </c>
      <c r="S6" s="210"/>
      <c r="T6" s="210"/>
      <c r="U6" s="210">
        <v>638</v>
      </c>
      <c r="V6" s="210"/>
      <c r="W6" s="210"/>
      <c r="X6" s="213">
        <v>355</v>
      </c>
      <c r="Y6" s="213"/>
      <c r="Z6" s="213"/>
      <c r="AA6" s="213"/>
      <c r="AB6" s="213">
        <v>0</v>
      </c>
      <c r="AC6" s="213"/>
    </row>
    <row r="7" spans="1:29" s="98" customFormat="1" ht="16.5" customHeight="1">
      <c r="A7" s="49"/>
      <c r="B7" s="52">
        <v>12</v>
      </c>
      <c r="C7" s="209">
        <v>3990</v>
      </c>
      <c r="D7" s="207"/>
      <c r="E7" s="207">
        <v>3830</v>
      </c>
      <c r="F7" s="207"/>
      <c r="G7" s="207"/>
      <c r="H7" s="207"/>
      <c r="I7" s="207">
        <v>2244</v>
      </c>
      <c r="J7" s="207"/>
      <c r="K7" s="207"/>
      <c r="L7" s="207">
        <v>2236</v>
      </c>
      <c r="M7" s="207"/>
      <c r="N7" s="207"/>
      <c r="O7" s="207">
        <v>37856</v>
      </c>
      <c r="P7" s="207"/>
      <c r="Q7" s="207"/>
      <c r="R7" s="207">
        <v>8357</v>
      </c>
      <c r="S7" s="207"/>
      <c r="T7" s="207"/>
      <c r="U7" s="207">
        <v>132</v>
      </c>
      <c r="V7" s="207"/>
      <c r="W7" s="207"/>
      <c r="X7" s="208">
        <v>415</v>
      </c>
      <c r="Y7" s="208"/>
      <c r="Z7" s="208"/>
      <c r="AA7" s="208"/>
      <c r="AB7" s="208">
        <v>1</v>
      </c>
      <c r="AC7" s="208"/>
    </row>
    <row r="8" spans="1:29" s="98" customFormat="1" ht="16.5" customHeight="1">
      <c r="A8" s="49"/>
      <c r="B8" s="52">
        <v>17</v>
      </c>
      <c r="C8" s="212">
        <v>0</v>
      </c>
      <c r="D8" s="208"/>
      <c r="E8" s="208">
        <v>0</v>
      </c>
      <c r="F8" s="208"/>
      <c r="G8" s="208"/>
      <c r="H8" s="208"/>
      <c r="I8" s="208">
        <v>1361</v>
      </c>
      <c r="J8" s="208"/>
      <c r="K8" s="208"/>
      <c r="L8" s="208">
        <v>1289</v>
      </c>
      <c r="M8" s="208"/>
      <c r="N8" s="208"/>
      <c r="O8" s="208">
        <v>59799</v>
      </c>
      <c r="P8" s="208"/>
      <c r="Q8" s="208"/>
      <c r="R8" s="208">
        <v>14187</v>
      </c>
      <c r="S8" s="208"/>
      <c r="T8" s="208"/>
      <c r="U8" s="208">
        <v>238</v>
      </c>
      <c r="V8" s="208"/>
      <c r="W8" s="208"/>
      <c r="X8" s="208">
        <v>112</v>
      </c>
      <c r="Y8" s="208"/>
      <c r="Z8" s="208"/>
      <c r="AA8" s="208"/>
      <c r="AB8" s="208">
        <v>0</v>
      </c>
      <c r="AC8" s="208"/>
    </row>
    <row r="9" spans="1:29" s="98" customFormat="1" ht="16.5" customHeight="1">
      <c r="A9" s="49"/>
      <c r="B9" s="52">
        <v>18</v>
      </c>
      <c r="C9" s="212">
        <v>0</v>
      </c>
      <c r="D9" s="208"/>
      <c r="E9" s="208">
        <v>0</v>
      </c>
      <c r="F9" s="208"/>
      <c r="G9" s="208"/>
      <c r="H9" s="208"/>
      <c r="I9" s="208">
        <v>1316</v>
      </c>
      <c r="J9" s="208"/>
      <c r="K9" s="208"/>
      <c r="L9" s="208">
        <v>1244</v>
      </c>
      <c r="M9" s="208"/>
      <c r="N9" s="208"/>
      <c r="O9" s="208">
        <v>41454</v>
      </c>
      <c r="P9" s="208"/>
      <c r="Q9" s="208"/>
      <c r="R9" s="208">
        <v>11121</v>
      </c>
      <c r="S9" s="208"/>
      <c r="T9" s="208"/>
      <c r="U9" s="208">
        <v>257</v>
      </c>
      <c r="V9" s="208"/>
      <c r="W9" s="208"/>
      <c r="X9" s="208">
        <v>0</v>
      </c>
      <c r="Y9" s="208"/>
      <c r="Z9" s="208"/>
      <c r="AA9" s="208"/>
      <c r="AB9" s="208">
        <v>0</v>
      </c>
      <c r="AC9" s="208"/>
    </row>
    <row r="10" spans="1:29" s="98" customFormat="1" ht="16.5" customHeight="1">
      <c r="A10" s="49"/>
      <c r="B10" s="52">
        <v>19</v>
      </c>
      <c r="C10" s="212">
        <v>0</v>
      </c>
      <c r="D10" s="208"/>
      <c r="E10" s="208">
        <v>0</v>
      </c>
      <c r="F10" s="208"/>
      <c r="G10" s="208"/>
      <c r="H10" s="208"/>
      <c r="I10" s="208">
        <v>1448</v>
      </c>
      <c r="J10" s="208"/>
      <c r="K10" s="208"/>
      <c r="L10" s="208">
        <v>1385</v>
      </c>
      <c r="M10" s="208"/>
      <c r="N10" s="208"/>
      <c r="O10" s="208">
        <v>41898</v>
      </c>
      <c r="P10" s="208"/>
      <c r="Q10" s="208"/>
      <c r="R10" s="208">
        <v>11289</v>
      </c>
      <c r="S10" s="208"/>
      <c r="T10" s="208"/>
      <c r="U10" s="208">
        <v>202</v>
      </c>
      <c r="V10" s="208"/>
      <c r="W10" s="208"/>
      <c r="X10" s="208">
        <v>0</v>
      </c>
      <c r="Y10" s="208"/>
      <c r="Z10" s="208"/>
      <c r="AA10" s="208"/>
      <c r="AB10" s="208">
        <v>0</v>
      </c>
      <c r="AC10" s="208"/>
    </row>
    <row r="11" spans="1:29" s="98" customFormat="1" ht="16.5" customHeight="1">
      <c r="A11" s="49"/>
      <c r="B11" s="52">
        <v>20</v>
      </c>
      <c r="C11" s="212">
        <v>0</v>
      </c>
      <c r="D11" s="208"/>
      <c r="E11" s="208">
        <v>0</v>
      </c>
      <c r="F11" s="208"/>
      <c r="G11" s="208"/>
      <c r="H11" s="208"/>
      <c r="I11" s="208">
        <v>1382</v>
      </c>
      <c r="J11" s="208"/>
      <c r="K11" s="208"/>
      <c r="L11" s="208">
        <v>1361</v>
      </c>
      <c r="M11" s="208"/>
      <c r="N11" s="208"/>
      <c r="O11" s="208">
        <v>35482</v>
      </c>
      <c r="P11" s="208"/>
      <c r="Q11" s="208"/>
      <c r="R11" s="208">
        <v>10760</v>
      </c>
      <c r="S11" s="208"/>
      <c r="T11" s="208"/>
      <c r="U11" s="208">
        <v>290</v>
      </c>
      <c r="V11" s="208"/>
      <c r="W11" s="208"/>
      <c r="X11" s="208">
        <v>0</v>
      </c>
      <c r="Y11" s="208"/>
      <c r="Z11" s="208"/>
      <c r="AA11" s="208"/>
      <c r="AB11" s="208">
        <v>0</v>
      </c>
      <c r="AC11" s="208"/>
    </row>
    <row r="12" spans="1:29" s="98" customFormat="1" ht="16.5" customHeight="1">
      <c r="A12" s="49"/>
      <c r="B12" s="52">
        <v>21</v>
      </c>
      <c r="C12" s="212">
        <v>0</v>
      </c>
      <c r="D12" s="208"/>
      <c r="E12" s="208">
        <v>0</v>
      </c>
      <c r="F12" s="208"/>
      <c r="G12" s="208"/>
      <c r="H12" s="208"/>
      <c r="I12" s="208">
        <v>1288</v>
      </c>
      <c r="J12" s="208"/>
      <c r="K12" s="208"/>
      <c r="L12" s="208">
        <v>1345</v>
      </c>
      <c r="M12" s="208"/>
      <c r="N12" s="208"/>
      <c r="O12" s="208">
        <v>36640</v>
      </c>
      <c r="P12" s="208"/>
      <c r="Q12" s="208"/>
      <c r="R12" s="208">
        <v>11612</v>
      </c>
      <c r="S12" s="208"/>
      <c r="T12" s="208"/>
      <c r="U12" s="208">
        <v>317</v>
      </c>
      <c r="V12" s="208"/>
      <c r="W12" s="208"/>
      <c r="X12" s="208">
        <v>0</v>
      </c>
      <c r="Y12" s="208"/>
      <c r="Z12" s="208"/>
      <c r="AA12" s="208"/>
      <c r="AB12" s="208">
        <v>0</v>
      </c>
      <c r="AC12" s="208"/>
    </row>
    <row r="13" spans="1:29" s="98" customFormat="1" ht="16.5" customHeight="1">
      <c r="A13" s="53"/>
      <c r="B13" s="110">
        <v>22</v>
      </c>
      <c r="C13" s="215">
        <v>0</v>
      </c>
      <c r="D13" s="214"/>
      <c r="E13" s="214">
        <v>0</v>
      </c>
      <c r="F13" s="214"/>
      <c r="G13" s="214"/>
      <c r="H13" s="214"/>
      <c r="I13" s="214">
        <v>1439</v>
      </c>
      <c r="J13" s="214"/>
      <c r="K13" s="214"/>
      <c r="L13" s="214">
        <v>1366</v>
      </c>
      <c r="M13" s="214"/>
      <c r="N13" s="214"/>
      <c r="O13" s="214">
        <v>37714</v>
      </c>
      <c r="P13" s="214"/>
      <c r="Q13" s="214"/>
      <c r="R13" s="214">
        <v>11704</v>
      </c>
      <c r="S13" s="214"/>
      <c r="T13" s="214"/>
      <c r="U13" s="214">
        <v>450</v>
      </c>
      <c r="V13" s="214"/>
      <c r="W13" s="214"/>
      <c r="X13" s="214">
        <v>0</v>
      </c>
      <c r="Y13" s="214"/>
      <c r="Z13" s="214"/>
      <c r="AA13" s="214"/>
      <c r="AB13" s="214">
        <v>0</v>
      </c>
      <c r="AC13" s="214"/>
    </row>
    <row r="14" spans="1:29" ht="16.5" customHeight="1">
      <c r="A14" s="6" t="s">
        <v>218</v>
      </c>
      <c r="C14" s="102"/>
      <c r="D14" s="102"/>
      <c r="E14" s="102"/>
      <c r="F14" s="102"/>
      <c r="G14" s="102"/>
      <c r="H14" s="102"/>
      <c r="I14" s="102"/>
      <c r="J14" s="102"/>
      <c r="K14" s="102"/>
      <c r="L14" s="102"/>
      <c r="M14" s="102"/>
      <c r="N14" s="102"/>
      <c r="O14" s="33"/>
      <c r="P14" s="33"/>
      <c r="Q14" s="33"/>
      <c r="R14" s="33"/>
      <c r="S14" s="102"/>
      <c r="T14" s="102"/>
      <c r="U14" s="102"/>
      <c r="V14" s="102"/>
      <c r="W14" s="102"/>
      <c r="X14" s="102"/>
      <c r="Y14" s="102"/>
      <c r="Z14" s="102"/>
      <c r="AA14" s="102"/>
      <c r="AB14" s="102"/>
      <c r="AC14" s="33" t="s">
        <v>86</v>
      </c>
    </row>
    <row r="15" spans="1:29" ht="16.5" customHeight="1">
      <c r="A15" s="6" t="s">
        <v>243</v>
      </c>
      <c r="O15" s="32"/>
      <c r="P15" s="32"/>
      <c r="Q15" s="32"/>
      <c r="R15" s="32"/>
      <c r="AC15" s="32"/>
    </row>
    <row r="16" spans="1:29" ht="16.5" customHeight="1">
      <c r="A16" s="6" t="s">
        <v>228</v>
      </c>
      <c r="O16" s="32"/>
      <c r="P16" s="32"/>
      <c r="Q16" s="32"/>
      <c r="R16" s="32"/>
      <c r="AC16" s="32"/>
    </row>
    <row r="17" spans="1:29" ht="16.5" customHeight="1">
      <c r="A17" s="6" t="s">
        <v>219</v>
      </c>
      <c r="O17" s="32"/>
      <c r="P17" s="32"/>
      <c r="Q17" s="32"/>
      <c r="R17" s="32"/>
      <c r="AC17" s="32"/>
    </row>
    <row r="18" spans="15:29" ht="34.5" customHeight="1">
      <c r="O18" s="32"/>
      <c r="P18" s="32"/>
      <c r="Q18" s="32"/>
      <c r="R18" s="32"/>
      <c r="AC18" s="32"/>
    </row>
    <row r="19" spans="1:29" s="27" customFormat="1" ht="24">
      <c r="A19" s="146" t="s">
        <v>260</v>
      </c>
      <c r="B19" s="146"/>
      <c r="C19" s="146"/>
      <c r="D19" s="146"/>
      <c r="E19" s="146"/>
      <c r="F19" s="146"/>
      <c r="G19" s="146"/>
      <c r="H19" s="146"/>
      <c r="I19" s="146"/>
      <c r="J19" s="146"/>
      <c r="K19" s="146"/>
      <c r="L19" s="146"/>
      <c r="M19" s="146"/>
      <c r="N19" s="146"/>
      <c r="O19" s="146"/>
      <c r="P19" s="146"/>
      <c r="Q19" s="146"/>
      <c r="R19" s="146"/>
      <c r="S19" s="146"/>
      <c r="T19" s="146"/>
      <c r="U19" s="146"/>
      <c r="V19" s="146"/>
      <c r="W19" s="146"/>
      <c r="X19" s="146"/>
      <c r="Y19" s="146"/>
      <c r="Z19" s="146"/>
      <c r="AA19" s="146"/>
      <c r="AB19" s="146"/>
      <c r="AC19" s="146"/>
    </row>
    <row r="20" spans="1:29" s="27" customFormat="1" ht="9" customHeight="1">
      <c r="A20" s="21"/>
      <c r="B20" s="21"/>
      <c r="C20" s="21"/>
      <c r="D20" s="21"/>
      <c r="E20" s="21"/>
      <c r="F20" s="21"/>
      <c r="G20" s="21"/>
      <c r="H20" s="21"/>
      <c r="I20" s="21"/>
      <c r="J20" s="21"/>
      <c r="K20" s="21"/>
      <c r="L20" s="21"/>
      <c r="M20" s="21"/>
      <c r="N20" s="21"/>
      <c r="O20" s="21"/>
      <c r="P20" s="21"/>
      <c r="Q20" s="21"/>
      <c r="R20" s="21"/>
      <c r="S20" s="21"/>
      <c r="T20" s="21"/>
      <c r="U20" s="21"/>
      <c r="V20" s="21"/>
      <c r="W20" s="21"/>
      <c r="X20" s="21"/>
      <c r="Y20" s="21"/>
      <c r="Z20" s="21"/>
      <c r="AA20" s="21"/>
      <c r="AB20" s="21"/>
      <c r="AC20" s="21"/>
    </row>
    <row r="21" s="27" customFormat="1" ht="16.5" customHeight="1">
      <c r="A21" s="29" t="s">
        <v>272</v>
      </c>
    </row>
    <row r="22" spans="1:29" s="27" customFormat="1" ht="16.5" customHeight="1">
      <c r="A22" s="200" t="s">
        <v>241</v>
      </c>
      <c r="B22" s="201"/>
      <c r="C22" s="231" t="s">
        <v>244</v>
      </c>
      <c r="D22" s="232"/>
      <c r="E22" s="232"/>
      <c r="F22" s="232"/>
      <c r="G22" s="232"/>
      <c r="H22" s="232"/>
      <c r="I22" s="232"/>
      <c r="J22" s="232"/>
      <c r="K22" s="233"/>
      <c r="L22" s="186" t="s">
        <v>83</v>
      </c>
      <c r="M22" s="187"/>
      <c r="N22" s="187"/>
      <c r="O22" s="187"/>
      <c r="P22" s="187"/>
      <c r="Q22" s="187"/>
      <c r="R22" s="187"/>
      <c r="S22" s="187"/>
      <c r="T22" s="187"/>
      <c r="U22" s="187"/>
      <c r="V22" s="187"/>
      <c r="W22" s="187"/>
      <c r="X22" s="187"/>
      <c r="Y22" s="187"/>
      <c r="Z22" s="187"/>
      <c r="AA22" s="187"/>
      <c r="AB22" s="187"/>
      <c r="AC22" s="187"/>
    </row>
    <row r="23" spans="1:29" s="27" customFormat="1" ht="16.5" customHeight="1">
      <c r="A23" s="202"/>
      <c r="B23" s="203"/>
      <c r="C23" s="234"/>
      <c r="D23" s="235"/>
      <c r="E23" s="235"/>
      <c r="F23" s="235"/>
      <c r="G23" s="235"/>
      <c r="H23" s="235"/>
      <c r="I23" s="235"/>
      <c r="J23" s="235"/>
      <c r="K23" s="236"/>
      <c r="L23" s="188" t="s">
        <v>245</v>
      </c>
      <c r="M23" s="194"/>
      <c r="N23" s="194"/>
      <c r="O23" s="194"/>
      <c r="P23" s="194"/>
      <c r="Q23" s="189"/>
      <c r="R23" s="188" t="s">
        <v>84</v>
      </c>
      <c r="S23" s="194"/>
      <c r="T23" s="194"/>
      <c r="U23" s="194"/>
      <c r="V23" s="194"/>
      <c r="W23" s="189"/>
      <c r="X23" s="188" t="s">
        <v>85</v>
      </c>
      <c r="Y23" s="194"/>
      <c r="Z23" s="194"/>
      <c r="AA23" s="194"/>
      <c r="AB23" s="194"/>
      <c r="AC23" s="194"/>
    </row>
    <row r="24" spans="1:29" s="26" customFormat="1" ht="16.5" customHeight="1">
      <c r="A24" s="26" t="s">
        <v>42</v>
      </c>
      <c r="B24" s="12">
        <v>7</v>
      </c>
      <c r="C24" s="237">
        <v>1167</v>
      </c>
      <c r="D24" s="238"/>
      <c r="E24" s="238"/>
      <c r="F24" s="238"/>
      <c r="G24" s="238"/>
      <c r="H24" s="238"/>
      <c r="I24" s="238"/>
      <c r="J24" s="238"/>
      <c r="K24" s="238"/>
      <c r="L24" s="217">
        <v>280</v>
      </c>
      <c r="M24" s="217"/>
      <c r="N24" s="217"/>
      <c r="O24" s="217"/>
      <c r="P24" s="217"/>
      <c r="Q24" s="217"/>
      <c r="R24" s="217">
        <v>936</v>
      </c>
      <c r="S24" s="217"/>
      <c r="T24" s="217"/>
      <c r="U24" s="217"/>
      <c r="V24" s="217"/>
      <c r="W24" s="217"/>
      <c r="X24" s="217">
        <v>194</v>
      </c>
      <c r="Y24" s="217"/>
      <c r="Z24" s="217"/>
      <c r="AA24" s="217"/>
      <c r="AB24" s="217"/>
      <c r="AC24" s="217"/>
    </row>
    <row r="25" spans="2:29" s="26" customFormat="1" ht="16.5" customHeight="1">
      <c r="B25" s="13">
        <v>12</v>
      </c>
      <c r="C25" s="218">
        <v>1226</v>
      </c>
      <c r="D25" s="219"/>
      <c r="E25" s="219"/>
      <c r="F25" s="219"/>
      <c r="G25" s="219"/>
      <c r="H25" s="219"/>
      <c r="I25" s="219"/>
      <c r="J25" s="219"/>
      <c r="K25" s="219"/>
      <c r="L25" s="216">
        <v>270</v>
      </c>
      <c r="M25" s="216"/>
      <c r="N25" s="216"/>
      <c r="O25" s="216"/>
      <c r="P25" s="216"/>
      <c r="Q25" s="216"/>
      <c r="R25" s="216">
        <v>973</v>
      </c>
      <c r="S25" s="216"/>
      <c r="T25" s="216"/>
      <c r="U25" s="216"/>
      <c r="V25" s="216"/>
      <c r="W25" s="216"/>
      <c r="X25" s="216">
        <v>200</v>
      </c>
      <c r="Y25" s="216"/>
      <c r="Z25" s="216"/>
      <c r="AA25" s="216"/>
      <c r="AB25" s="216"/>
      <c r="AC25" s="216"/>
    </row>
    <row r="26" spans="2:29" s="26" customFormat="1" ht="16.5" customHeight="1">
      <c r="B26" s="13">
        <v>17</v>
      </c>
      <c r="C26" s="218">
        <v>1389</v>
      </c>
      <c r="D26" s="219"/>
      <c r="E26" s="219"/>
      <c r="F26" s="219"/>
      <c r="G26" s="219"/>
      <c r="H26" s="219"/>
      <c r="I26" s="219"/>
      <c r="J26" s="219"/>
      <c r="K26" s="219"/>
      <c r="L26" s="216">
        <v>304</v>
      </c>
      <c r="M26" s="216"/>
      <c r="N26" s="216"/>
      <c r="O26" s="216"/>
      <c r="P26" s="216"/>
      <c r="Q26" s="216"/>
      <c r="R26" s="216">
        <v>992</v>
      </c>
      <c r="S26" s="216"/>
      <c r="T26" s="216"/>
      <c r="U26" s="216"/>
      <c r="V26" s="216"/>
      <c r="W26" s="216"/>
      <c r="X26" s="216">
        <v>184</v>
      </c>
      <c r="Y26" s="216"/>
      <c r="Z26" s="216"/>
      <c r="AA26" s="216"/>
      <c r="AB26" s="216"/>
      <c r="AC26" s="216"/>
    </row>
    <row r="27" spans="2:29" s="26" customFormat="1" ht="16.5" customHeight="1">
      <c r="B27" s="13">
        <v>18</v>
      </c>
      <c r="C27" s="218">
        <v>1464</v>
      </c>
      <c r="D27" s="219"/>
      <c r="E27" s="219"/>
      <c r="F27" s="219"/>
      <c r="G27" s="219"/>
      <c r="H27" s="219"/>
      <c r="I27" s="219"/>
      <c r="J27" s="219"/>
      <c r="K27" s="219"/>
      <c r="L27" s="216">
        <v>275</v>
      </c>
      <c r="M27" s="216"/>
      <c r="N27" s="216"/>
      <c r="O27" s="216"/>
      <c r="P27" s="216"/>
      <c r="Q27" s="216"/>
      <c r="R27" s="216">
        <v>952</v>
      </c>
      <c r="S27" s="216"/>
      <c r="T27" s="216"/>
      <c r="U27" s="216"/>
      <c r="V27" s="216"/>
      <c r="W27" s="216"/>
      <c r="X27" s="216">
        <v>195</v>
      </c>
      <c r="Y27" s="216"/>
      <c r="Z27" s="216"/>
      <c r="AA27" s="216"/>
      <c r="AB27" s="216"/>
      <c r="AC27" s="216"/>
    </row>
    <row r="28" spans="2:29" s="26" customFormat="1" ht="16.5" customHeight="1">
      <c r="B28" s="13">
        <v>19</v>
      </c>
      <c r="C28" s="218">
        <v>1423</v>
      </c>
      <c r="D28" s="219"/>
      <c r="E28" s="219"/>
      <c r="F28" s="219"/>
      <c r="G28" s="219"/>
      <c r="H28" s="219"/>
      <c r="I28" s="219"/>
      <c r="J28" s="219"/>
      <c r="K28" s="219"/>
      <c r="L28" s="216">
        <v>270</v>
      </c>
      <c r="M28" s="216"/>
      <c r="N28" s="216"/>
      <c r="O28" s="216"/>
      <c r="P28" s="216"/>
      <c r="Q28" s="216"/>
      <c r="R28" s="216">
        <v>897</v>
      </c>
      <c r="S28" s="216"/>
      <c r="T28" s="216"/>
      <c r="U28" s="216"/>
      <c r="V28" s="216"/>
      <c r="W28" s="216"/>
      <c r="X28" s="216">
        <v>168</v>
      </c>
      <c r="Y28" s="216"/>
      <c r="Z28" s="216"/>
      <c r="AA28" s="216"/>
      <c r="AB28" s="216"/>
      <c r="AC28" s="216"/>
    </row>
    <row r="29" spans="2:29" s="26" customFormat="1" ht="16.5" customHeight="1">
      <c r="B29" s="13">
        <v>20</v>
      </c>
      <c r="C29" s="218">
        <v>1532</v>
      </c>
      <c r="D29" s="219"/>
      <c r="E29" s="219"/>
      <c r="F29" s="219"/>
      <c r="G29" s="219"/>
      <c r="H29" s="219"/>
      <c r="I29" s="219"/>
      <c r="J29" s="219"/>
      <c r="K29" s="219"/>
      <c r="L29" s="216">
        <v>260</v>
      </c>
      <c r="M29" s="216"/>
      <c r="N29" s="216"/>
      <c r="O29" s="216"/>
      <c r="P29" s="216"/>
      <c r="Q29" s="216"/>
      <c r="R29" s="216">
        <v>672</v>
      </c>
      <c r="S29" s="216"/>
      <c r="T29" s="216"/>
      <c r="U29" s="216"/>
      <c r="V29" s="216"/>
      <c r="W29" s="216"/>
      <c r="X29" s="216">
        <v>181</v>
      </c>
      <c r="Y29" s="216"/>
      <c r="Z29" s="216"/>
      <c r="AA29" s="216"/>
      <c r="AB29" s="216"/>
      <c r="AC29" s="216"/>
    </row>
    <row r="30" spans="2:29" s="26" customFormat="1" ht="16.5" customHeight="1">
      <c r="B30" s="13">
        <v>21</v>
      </c>
      <c r="C30" s="218">
        <v>1464</v>
      </c>
      <c r="D30" s="219"/>
      <c r="E30" s="219"/>
      <c r="F30" s="219"/>
      <c r="G30" s="219"/>
      <c r="H30" s="219"/>
      <c r="I30" s="219"/>
      <c r="J30" s="219"/>
      <c r="K30" s="219"/>
      <c r="L30" s="216">
        <v>219</v>
      </c>
      <c r="M30" s="216"/>
      <c r="N30" s="216"/>
      <c r="O30" s="216"/>
      <c r="P30" s="216"/>
      <c r="Q30" s="216"/>
      <c r="R30" s="216">
        <v>582</v>
      </c>
      <c r="S30" s="216"/>
      <c r="T30" s="216"/>
      <c r="U30" s="216"/>
      <c r="V30" s="216"/>
      <c r="W30" s="216"/>
      <c r="X30" s="216">
        <v>169</v>
      </c>
      <c r="Y30" s="216"/>
      <c r="Z30" s="216"/>
      <c r="AA30" s="216"/>
      <c r="AB30" s="216"/>
      <c r="AC30" s="216"/>
    </row>
    <row r="31" spans="1:29" s="26" customFormat="1" ht="16.5" customHeight="1">
      <c r="A31" s="93"/>
      <c r="B31" s="106">
        <v>22</v>
      </c>
      <c r="C31" s="220">
        <v>1451</v>
      </c>
      <c r="D31" s="221"/>
      <c r="E31" s="221"/>
      <c r="F31" s="221"/>
      <c r="G31" s="221"/>
      <c r="H31" s="221"/>
      <c r="I31" s="221"/>
      <c r="J31" s="221"/>
      <c r="K31" s="221"/>
      <c r="L31" s="241">
        <v>266</v>
      </c>
      <c r="M31" s="241"/>
      <c r="N31" s="241"/>
      <c r="O31" s="241"/>
      <c r="P31" s="241"/>
      <c r="Q31" s="241"/>
      <c r="R31" s="241">
        <v>671</v>
      </c>
      <c r="S31" s="241"/>
      <c r="T31" s="241"/>
      <c r="U31" s="241"/>
      <c r="V31" s="241"/>
      <c r="W31" s="241"/>
      <c r="X31" s="241">
        <v>178</v>
      </c>
      <c r="Y31" s="241"/>
      <c r="Z31" s="241"/>
      <c r="AA31" s="241"/>
      <c r="AB31" s="241"/>
      <c r="AC31" s="241"/>
    </row>
    <row r="32" spans="1:29" s="27" customFormat="1" ht="16.5" customHeight="1">
      <c r="A32" s="7" t="s">
        <v>227</v>
      </c>
      <c r="C32" s="68"/>
      <c r="D32" s="68"/>
      <c r="E32" s="68"/>
      <c r="F32" s="68"/>
      <c r="G32" s="68"/>
      <c r="H32" s="68"/>
      <c r="I32" s="68"/>
      <c r="V32" s="30"/>
      <c r="W32" s="30"/>
      <c r="X32" s="9"/>
      <c r="Y32" s="9"/>
      <c r="Z32" s="9"/>
      <c r="AC32" s="30" t="s">
        <v>86</v>
      </c>
    </row>
    <row r="33" spans="15:29" ht="34.5" customHeight="1">
      <c r="O33" s="32"/>
      <c r="P33" s="32"/>
      <c r="Q33" s="32"/>
      <c r="R33" s="32"/>
      <c r="AC33" s="32"/>
    </row>
    <row r="34" spans="1:29" ht="23.25" customHeight="1">
      <c r="A34" s="199" t="s">
        <v>261</v>
      </c>
      <c r="B34" s="199"/>
      <c r="C34" s="199"/>
      <c r="D34" s="199"/>
      <c r="E34" s="199"/>
      <c r="F34" s="199"/>
      <c r="G34" s="199"/>
      <c r="H34" s="199"/>
      <c r="I34" s="199"/>
      <c r="J34" s="199"/>
      <c r="K34" s="199"/>
      <c r="L34" s="199"/>
      <c r="M34" s="199"/>
      <c r="N34" s="199"/>
      <c r="O34" s="199"/>
      <c r="P34" s="199"/>
      <c r="Q34" s="199"/>
      <c r="R34" s="199"/>
      <c r="S34" s="199"/>
      <c r="T34" s="199"/>
      <c r="U34" s="199"/>
      <c r="V34" s="199"/>
      <c r="W34" s="199"/>
      <c r="X34" s="199"/>
      <c r="Y34" s="199"/>
      <c r="Z34" s="199"/>
      <c r="AA34" s="199"/>
      <c r="AB34" s="199"/>
      <c r="AC34" s="199"/>
    </row>
    <row r="35" spans="1:29" ht="9" customHeight="1">
      <c r="A35" s="86"/>
      <c r="B35" s="86"/>
      <c r="C35" s="86"/>
      <c r="D35" s="86"/>
      <c r="E35" s="86"/>
      <c r="F35" s="86"/>
      <c r="G35" s="86"/>
      <c r="H35" s="86"/>
      <c r="I35" s="86"/>
      <c r="J35" s="86"/>
      <c r="K35" s="86"/>
      <c r="L35" s="86"/>
      <c r="M35" s="86"/>
      <c r="N35" s="86"/>
      <c r="O35" s="86"/>
      <c r="P35" s="86"/>
      <c r="Q35" s="86"/>
      <c r="R35" s="86"/>
      <c r="S35" s="86"/>
      <c r="T35" s="86"/>
      <c r="U35" s="86"/>
      <c r="V35" s="86"/>
      <c r="W35" s="86"/>
      <c r="X35" s="86"/>
      <c r="Y35" s="86"/>
      <c r="Z35" s="86"/>
      <c r="AA35" s="86"/>
      <c r="AB35" s="86"/>
      <c r="AC35" s="86"/>
    </row>
    <row r="36" spans="1:8" ht="16.5" customHeight="1">
      <c r="A36" s="34" t="s">
        <v>272</v>
      </c>
      <c r="B36" s="86"/>
      <c r="C36" s="86"/>
      <c r="D36" s="86"/>
      <c r="E36" s="86"/>
      <c r="F36" s="86"/>
      <c r="G36" s="86"/>
      <c r="H36" s="86"/>
    </row>
    <row r="37" spans="1:29" ht="16.5" customHeight="1">
      <c r="A37" s="200" t="s">
        <v>241</v>
      </c>
      <c r="B37" s="201"/>
      <c r="C37" s="244" t="s">
        <v>246</v>
      </c>
      <c r="D37" s="244"/>
      <c r="E37" s="244"/>
      <c r="F37" s="244"/>
      <c r="G37" s="239" t="s">
        <v>247</v>
      </c>
      <c r="H37" s="239"/>
      <c r="I37" s="239"/>
      <c r="J37" s="239"/>
      <c r="K37" s="239"/>
      <c r="L37" s="239" t="s">
        <v>248</v>
      </c>
      <c r="M37" s="239"/>
      <c r="N37" s="239"/>
      <c r="O37" s="239"/>
      <c r="P37" s="239">
        <v>3</v>
      </c>
      <c r="Q37" s="239"/>
      <c r="R37" s="239"/>
      <c r="S37" s="239"/>
      <c r="T37" s="239"/>
      <c r="U37" s="239" t="s">
        <v>249</v>
      </c>
      <c r="V37" s="239"/>
      <c r="W37" s="239"/>
      <c r="X37" s="239"/>
      <c r="Y37" s="239"/>
      <c r="Z37" s="239" t="s">
        <v>250</v>
      </c>
      <c r="AA37" s="239"/>
      <c r="AB37" s="239"/>
      <c r="AC37" s="242"/>
    </row>
    <row r="38" spans="1:29" ht="16.5" customHeight="1">
      <c r="A38" s="202"/>
      <c r="B38" s="203"/>
      <c r="C38" s="245"/>
      <c r="D38" s="245"/>
      <c r="E38" s="245"/>
      <c r="F38" s="245"/>
      <c r="G38" s="240"/>
      <c r="H38" s="240"/>
      <c r="I38" s="240"/>
      <c r="J38" s="240"/>
      <c r="K38" s="240"/>
      <c r="L38" s="240"/>
      <c r="M38" s="240"/>
      <c r="N38" s="240"/>
      <c r="O38" s="240"/>
      <c r="P38" s="240"/>
      <c r="Q38" s="240"/>
      <c r="R38" s="240"/>
      <c r="S38" s="240"/>
      <c r="T38" s="240"/>
      <c r="U38" s="240"/>
      <c r="V38" s="240"/>
      <c r="W38" s="240"/>
      <c r="X38" s="240"/>
      <c r="Y38" s="240"/>
      <c r="Z38" s="240"/>
      <c r="AA38" s="240"/>
      <c r="AB38" s="240"/>
      <c r="AC38" s="243"/>
    </row>
    <row r="39" spans="1:29" s="31" customFormat="1" ht="16.5" customHeight="1">
      <c r="A39" s="94" t="s">
        <v>81</v>
      </c>
      <c r="B39" s="12">
        <v>7</v>
      </c>
      <c r="C39" s="222">
        <f aca="true" t="shared" si="0" ref="C39:C45">SUM(G39:AC39)</f>
        <v>16</v>
      </c>
      <c r="D39" s="223"/>
      <c r="E39" s="223"/>
      <c r="F39" s="223"/>
      <c r="G39" s="224" t="s">
        <v>151</v>
      </c>
      <c r="H39" s="224"/>
      <c r="I39" s="224"/>
      <c r="J39" s="224"/>
      <c r="K39" s="224"/>
      <c r="L39" s="224" t="s">
        <v>151</v>
      </c>
      <c r="M39" s="224"/>
      <c r="N39" s="224"/>
      <c r="O39" s="224"/>
      <c r="P39" s="224">
        <v>4</v>
      </c>
      <c r="Q39" s="224"/>
      <c r="R39" s="224"/>
      <c r="S39" s="224"/>
      <c r="T39" s="224"/>
      <c r="U39" s="224">
        <v>12</v>
      </c>
      <c r="V39" s="224"/>
      <c r="W39" s="224"/>
      <c r="X39" s="224"/>
      <c r="Y39" s="224"/>
      <c r="Z39" s="224" t="s">
        <v>151</v>
      </c>
      <c r="AA39" s="224"/>
      <c r="AB39" s="224"/>
      <c r="AC39" s="224"/>
    </row>
    <row r="40" spans="1:29" s="31" customFormat="1" ht="16.5" customHeight="1">
      <c r="A40" s="94"/>
      <c r="B40" s="13">
        <v>12</v>
      </c>
      <c r="C40" s="226">
        <f t="shared" si="0"/>
        <v>44</v>
      </c>
      <c r="D40" s="227"/>
      <c r="E40" s="227"/>
      <c r="F40" s="227"/>
      <c r="G40" s="225" t="s">
        <v>151</v>
      </c>
      <c r="H40" s="225"/>
      <c r="I40" s="225"/>
      <c r="J40" s="225"/>
      <c r="K40" s="225"/>
      <c r="L40" s="225" t="s">
        <v>151</v>
      </c>
      <c r="M40" s="225"/>
      <c r="N40" s="225"/>
      <c r="O40" s="225"/>
      <c r="P40" s="225">
        <v>2</v>
      </c>
      <c r="Q40" s="225"/>
      <c r="R40" s="225"/>
      <c r="S40" s="225"/>
      <c r="T40" s="225"/>
      <c r="U40" s="225">
        <v>42</v>
      </c>
      <c r="V40" s="225"/>
      <c r="W40" s="225"/>
      <c r="X40" s="225"/>
      <c r="Y40" s="225"/>
      <c r="Z40" s="225" t="s">
        <v>151</v>
      </c>
      <c r="AA40" s="225"/>
      <c r="AB40" s="225"/>
      <c r="AC40" s="225"/>
    </row>
    <row r="41" spans="1:29" s="31" customFormat="1" ht="16.5" customHeight="1">
      <c r="A41" s="94"/>
      <c r="B41" s="13">
        <v>17</v>
      </c>
      <c r="C41" s="226">
        <f t="shared" si="0"/>
        <v>103</v>
      </c>
      <c r="D41" s="227"/>
      <c r="E41" s="227"/>
      <c r="F41" s="227"/>
      <c r="G41" s="225" t="s">
        <v>151</v>
      </c>
      <c r="H41" s="225"/>
      <c r="I41" s="225"/>
      <c r="J41" s="225"/>
      <c r="K41" s="225"/>
      <c r="L41" s="225">
        <v>11</v>
      </c>
      <c r="M41" s="225"/>
      <c r="N41" s="225"/>
      <c r="O41" s="225"/>
      <c r="P41" s="225">
        <v>17</v>
      </c>
      <c r="Q41" s="225"/>
      <c r="R41" s="225"/>
      <c r="S41" s="225"/>
      <c r="T41" s="225"/>
      <c r="U41" s="225">
        <v>75</v>
      </c>
      <c r="V41" s="225"/>
      <c r="W41" s="225"/>
      <c r="X41" s="225"/>
      <c r="Y41" s="225"/>
      <c r="Z41" s="225" t="s">
        <v>151</v>
      </c>
      <c r="AA41" s="225"/>
      <c r="AB41" s="225"/>
      <c r="AC41" s="225"/>
    </row>
    <row r="42" spans="1:29" s="31" customFormat="1" ht="16.5" customHeight="1">
      <c r="A42" s="94"/>
      <c r="B42" s="13">
        <v>18</v>
      </c>
      <c r="C42" s="226">
        <f t="shared" si="0"/>
        <v>97</v>
      </c>
      <c r="D42" s="227"/>
      <c r="E42" s="227"/>
      <c r="F42" s="227"/>
      <c r="G42" s="225" t="s">
        <v>151</v>
      </c>
      <c r="H42" s="225"/>
      <c r="I42" s="225"/>
      <c r="J42" s="225"/>
      <c r="K42" s="225"/>
      <c r="L42" s="225">
        <v>8</v>
      </c>
      <c r="M42" s="225"/>
      <c r="N42" s="225"/>
      <c r="O42" s="225"/>
      <c r="P42" s="225">
        <v>23</v>
      </c>
      <c r="Q42" s="225"/>
      <c r="R42" s="225"/>
      <c r="S42" s="225"/>
      <c r="T42" s="225"/>
      <c r="U42" s="225">
        <f>29+37</f>
        <v>66</v>
      </c>
      <c r="V42" s="225"/>
      <c r="W42" s="225"/>
      <c r="X42" s="225"/>
      <c r="Y42" s="225"/>
      <c r="Z42" s="225" t="s">
        <v>151</v>
      </c>
      <c r="AA42" s="225"/>
      <c r="AB42" s="225"/>
      <c r="AC42" s="225"/>
    </row>
    <row r="43" spans="1:29" s="31" customFormat="1" ht="16.5" customHeight="1">
      <c r="A43" s="94"/>
      <c r="B43" s="13">
        <v>19</v>
      </c>
      <c r="C43" s="226">
        <f t="shared" si="0"/>
        <v>104</v>
      </c>
      <c r="D43" s="227"/>
      <c r="E43" s="227"/>
      <c r="F43" s="227"/>
      <c r="G43" s="225" t="s">
        <v>151</v>
      </c>
      <c r="H43" s="225"/>
      <c r="I43" s="225"/>
      <c r="J43" s="225"/>
      <c r="K43" s="225"/>
      <c r="L43" s="225">
        <v>8</v>
      </c>
      <c r="M43" s="225"/>
      <c r="N43" s="225"/>
      <c r="O43" s="225"/>
      <c r="P43" s="225">
        <v>22</v>
      </c>
      <c r="Q43" s="225"/>
      <c r="R43" s="225"/>
      <c r="S43" s="225"/>
      <c r="T43" s="225"/>
      <c r="U43" s="225">
        <v>74</v>
      </c>
      <c r="V43" s="225"/>
      <c r="W43" s="225"/>
      <c r="X43" s="225"/>
      <c r="Y43" s="225"/>
      <c r="Z43" s="225" t="s">
        <v>151</v>
      </c>
      <c r="AA43" s="225"/>
      <c r="AB43" s="225"/>
      <c r="AC43" s="225"/>
    </row>
    <row r="44" spans="1:29" s="31" customFormat="1" ht="16.5" customHeight="1">
      <c r="A44" s="94"/>
      <c r="B44" s="13">
        <v>20</v>
      </c>
      <c r="C44" s="226">
        <f t="shared" si="0"/>
        <v>109</v>
      </c>
      <c r="D44" s="227"/>
      <c r="E44" s="227"/>
      <c r="F44" s="227"/>
      <c r="G44" s="225" t="s">
        <v>151</v>
      </c>
      <c r="H44" s="225"/>
      <c r="I44" s="225"/>
      <c r="J44" s="225"/>
      <c r="K44" s="225"/>
      <c r="L44" s="225">
        <v>0</v>
      </c>
      <c r="M44" s="225"/>
      <c r="N44" s="225"/>
      <c r="O44" s="225"/>
      <c r="P44" s="225">
        <v>16</v>
      </c>
      <c r="Q44" s="225"/>
      <c r="R44" s="225"/>
      <c r="S44" s="225"/>
      <c r="T44" s="225"/>
      <c r="U44" s="225">
        <v>93</v>
      </c>
      <c r="V44" s="225"/>
      <c r="W44" s="225"/>
      <c r="X44" s="225"/>
      <c r="Y44" s="225"/>
      <c r="Z44" s="225" t="s">
        <v>151</v>
      </c>
      <c r="AA44" s="225"/>
      <c r="AB44" s="225"/>
      <c r="AC44" s="225"/>
    </row>
    <row r="45" spans="1:29" s="31" customFormat="1" ht="16.5" customHeight="1">
      <c r="A45" s="94"/>
      <c r="B45" s="13">
        <v>21</v>
      </c>
      <c r="C45" s="226">
        <f t="shared" si="0"/>
        <v>140</v>
      </c>
      <c r="D45" s="227"/>
      <c r="E45" s="227"/>
      <c r="F45" s="227"/>
      <c r="G45" s="225" t="s">
        <v>151</v>
      </c>
      <c r="H45" s="225"/>
      <c r="I45" s="225"/>
      <c r="J45" s="225"/>
      <c r="K45" s="225"/>
      <c r="L45" s="225" t="s">
        <v>151</v>
      </c>
      <c r="M45" s="225"/>
      <c r="N45" s="225"/>
      <c r="O45" s="225"/>
      <c r="P45" s="225">
        <v>10</v>
      </c>
      <c r="Q45" s="225"/>
      <c r="R45" s="225"/>
      <c r="S45" s="225"/>
      <c r="T45" s="225"/>
      <c r="U45" s="225">
        <v>130</v>
      </c>
      <c r="V45" s="225"/>
      <c r="W45" s="225"/>
      <c r="X45" s="225"/>
      <c r="Y45" s="225"/>
      <c r="Z45" s="225" t="s">
        <v>151</v>
      </c>
      <c r="AA45" s="225"/>
      <c r="AB45" s="225"/>
      <c r="AC45" s="225"/>
    </row>
    <row r="46" spans="1:29" s="31" customFormat="1" ht="16.5" customHeight="1">
      <c r="A46" s="95"/>
      <c r="B46" s="39">
        <v>22</v>
      </c>
      <c r="C46" s="229">
        <v>152</v>
      </c>
      <c r="D46" s="230"/>
      <c r="E46" s="230"/>
      <c r="F46" s="230"/>
      <c r="G46" s="228" t="s">
        <v>251</v>
      </c>
      <c r="H46" s="228"/>
      <c r="I46" s="228"/>
      <c r="J46" s="228"/>
      <c r="K46" s="228"/>
      <c r="L46" s="228" t="s">
        <v>251</v>
      </c>
      <c r="M46" s="228"/>
      <c r="N46" s="228"/>
      <c r="O46" s="228"/>
      <c r="P46" s="228">
        <v>7</v>
      </c>
      <c r="Q46" s="228"/>
      <c r="R46" s="228"/>
      <c r="S46" s="228"/>
      <c r="T46" s="228"/>
      <c r="U46" s="228">
        <v>145</v>
      </c>
      <c r="V46" s="228"/>
      <c r="W46" s="228"/>
      <c r="X46" s="228"/>
      <c r="Y46" s="228"/>
      <c r="Z46" s="228" t="s">
        <v>251</v>
      </c>
      <c r="AA46" s="228"/>
      <c r="AB46" s="228"/>
      <c r="AC46" s="228"/>
    </row>
    <row r="47" spans="1:30" ht="16.5" customHeight="1">
      <c r="A47" s="96" t="s">
        <v>220</v>
      </c>
      <c r="E47" s="31"/>
      <c r="F47" s="31"/>
      <c r="G47" s="31"/>
      <c r="H47" s="31"/>
      <c r="I47" s="31"/>
      <c r="J47" s="31"/>
      <c r="K47" s="31"/>
      <c r="L47" s="31"/>
      <c r="M47" s="31"/>
      <c r="N47" s="31"/>
      <c r="O47" s="31"/>
      <c r="P47" s="31"/>
      <c r="Q47" s="31"/>
      <c r="R47" s="31"/>
      <c r="S47" s="31"/>
      <c r="T47" s="31"/>
      <c r="U47" s="31"/>
      <c r="V47" s="31"/>
      <c r="W47" s="31"/>
      <c r="X47" s="31"/>
      <c r="Y47" s="31"/>
      <c r="Z47" s="31"/>
      <c r="AA47" s="31"/>
      <c r="AB47" s="31"/>
      <c r="AC47" s="31" t="s">
        <v>87</v>
      </c>
      <c r="AD47" s="31"/>
    </row>
    <row r="48" ht="16.5" customHeight="1">
      <c r="A48" s="6" t="s">
        <v>228</v>
      </c>
    </row>
  </sheetData>
  <sheetProtection/>
  <mergeCells count="182">
    <mergeCell ref="U37:Y38"/>
    <mergeCell ref="Z37:AC38"/>
    <mergeCell ref="C27:K27"/>
    <mergeCell ref="C28:K28"/>
    <mergeCell ref="A37:B38"/>
    <mergeCell ref="C37:F38"/>
    <mergeCell ref="G37:K38"/>
    <mergeCell ref="L37:O38"/>
    <mergeCell ref="C29:K29"/>
    <mergeCell ref="L30:Q30"/>
    <mergeCell ref="A22:B23"/>
    <mergeCell ref="C22:K23"/>
    <mergeCell ref="C24:K24"/>
    <mergeCell ref="C25:K25"/>
    <mergeCell ref="C26:K26"/>
    <mergeCell ref="P37:T38"/>
    <mergeCell ref="A34:AC34"/>
    <mergeCell ref="L31:Q31"/>
    <mergeCell ref="R31:W31"/>
    <mergeCell ref="X31:AC31"/>
    <mergeCell ref="C45:F45"/>
    <mergeCell ref="G45:K45"/>
    <mergeCell ref="C46:F46"/>
    <mergeCell ref="G46:K46"/>
    <mergeCell ref="L46:O46"/>
    <mergeCell ref="P46:T46"/>
    <mergeCell ref="L45:O45"/>
    <mergeCell ref="P45:T45"/>
    <mergeCell ref="U43:Y43"/>
    <mergeCell ref="Z43:AC43"/>
    <mergeCell ref="U44:Y44"/>
    <mergeCell ref="Z44:AC44"/>
    <mergeCell ref="U46:Y46"/>
    <mergeCell ref="Z46:AC46"/>
    <mergeCell ref="C43:F43"/>
    <mergeCell ref="G43:K43"/>
    <mergeCell ref="L43:O43"/>
    <mergeCell ref="P43:T43"/>
    <mergeCell ref="U45:Y45"/>
    <mergeCell ref="Z45:AC45"/>
    <mergeCell ref="C44:F44"/>
    <mergeCell ref="G44:K44"/>
    <mergeCell ref="L44:O44"/>
    <mergeCell ref="P44:T44"/>
    <mergeCell ref="C41:F41"/>
    <mergeCell ref="G41:K41"/>
    <mergeCell ref="C42:F42"/>
    <mergeCell ref="G42:K42"/>
    <mergeCell ref="L42:O42"/>
    <mergeCell ref="P42:T42"/>
    <mergeCell ref="L41:O41"/>
    <mergeCell ref="P41:T41"/>
    <mergeCell ref="U39:Y39"/>
    <mergeCell ref="Z39:AC39"/>
    <mergeCell ref="U40:Y40"/>
    <mergeCell ref="Z40:AC40"/>
    <mergeCell ref="U42:Y42"/>
    <mergeCell ref="Z42:AC42"/>
    <mergeCell ref="C39:F39"/>
    <mergeCell ref="G39:K39"/>
    <mergeCell ref="L39:O39"/>
    <mergeCell ref="P39:T39"/>
    <mergeCell ref="U41:Y41"/>
    <mergeCell ref="Z41:AC41"/>
    <mergeCell ref="C40:F40"/>
    <mergeCell ref="G40:K40"/>
    <mergeCell ref="L40:O40"/>
    <mergeCell ref="P40:T40"/>
    <mergeCell ref="R30:W30"/>
    <mergeCell ref="X30:AC30"/>
    <mergeCell ref="C30:K30"/>
    <mergeCell ref="C31:K31"/>
    <mergeCell ref="L29:Q29"/>
    <mergeCell ref="R29:W29"/>
    <mergeCell ref="X29:AC29"/>
    <mergeCell ref="X27:AC27"/>
    <mergeCell ref="L26:Q26"/>
    <mergeCell ref="R26:W26"/>
    <mergeCell ref="X26:AC26"/>
    <mergeCell ref="L28:Q28"/>
    <mergeCell ref="X28:AC28"/>
    <mergeCell ref="L27:Q27"/>
    <mergeCell ref="R28:W28"/>
    <mergeCell ref="AB13:AC13"/>
    <mergeCell ref="X23:AC23"/>
    <mergeCell ref="X24:AC24"/>
    <mergeCell ref="L25:Q25"/>
    <mergeCell ref="R25:W25"/>
    <mergeCell ref="X25:AC25"/>
    <mergeCell ref="R24:W24"/>
    <mergeCell ref="L22:AC22"/>
    <mergeCell ref="E13:H13"/>
    <mergeCell ref="I13:K13"/>
    <mergeCell ref="C12:D12"/>
    <mergeCell ref="R27:W27"/>
    <mergeCell ref="L24:Q24"/>
    <mergeCell ref="U12:W12"/>
    <mergeCell ref="L13:N13"/>
    <mergeCell ref="U13:W13"/>
    <mergeCell ref="E12:H12"/>
    <mergeCell ref="I12:K12"/>
    <mergeCell ref="AB12:AC12"/>
    <mergeCell ref="A19:AC19"/>
    <mergeCell ref="L10:N10"/>
    <mergeCell ref="O10:Q10"/>
    <mergeCell ref="L23:Q23"/>
    <mergeCell ref="R23:W23"/>
    <mergeCell ref="R13:T13"/>
    <mergeCell ref="X13:AA13"/>
    <mergeCell ref="O13:Q13"/>
    <mergeCell ref="C13:D13"/>
    <mergeCell ref="R11:T11"/>
    <mergeCell ref="U11:W11"/>
    <mergeCell ref="R12:T12"/>
    <mergeCell ref="X10:AA10"/>
    <mergeCell ref="AB10:AC10"/>
    <mergeCell ref="X11:AA11"/>
    <mergeCell ref="AB11:AC11"/>
    <mergeCell ref="R10:T10"/>
    <mergeCell ref="U10:W10"/>
    <mergeCell ref="X12:AA12"/>
    <mergeCell ref="L12:N12"/>
    <mergeCell ref="O12:Q12"/>
    <mergeCell ref="C11:D11"/>
    <mergeCell ref="L11:N11"/>
    <mergeCell ref="O11:Q11"/>
    <mergeCell ref="E11:H11"/>
    <mergeCell ref="I11:K11"/>
    <mergeCell ref="AB9:AC9"/>
    <mergeCell ref="R8:T8"/>
    <mergeCell ref="U8:W8"/>
    <mergeCell ref="C10:D10"/>
    <mergeCell ref="E10:H10"/>
    <mergeCell ref="I10:K10"/>
    <mergeCell ref="R9:T9"/>
    <mergeCell ref="U9:W9"/>
    <mergeCell ref="E8:H8"/>
    <mergeCell ref="I8:K8"/>
    <mergeCell ref="C9:D9"/>
    <mergeCell ref="E9:H9"/>
    <mergeCell ref="I9:K9"/>
    <mergeCell ref="L9:N9"/>
    <mergeCell ref="O9:Q9"/>
    <mergeCell ref="X9:AA9"/>
    <mergeCell ref="C8:D8"/>
    <mergeCell ref="L8:N8"/>
    <mergeCell ref="O8:Q8"/>
    <mergeCell ref="AB7:AC7"/>
    <mergeCell ref="U6:W6"/>
    <mergeCell ref="X6:AA6"/>
    <mergeCell ref="AB6:AC6"/>
    <mergeCell ref="R6:T6"/>
    <mergeCell ref="X8:AA8"/>
    <mergeCell ref="AB8:AC8"/>
    <mergeCell ref="C7:D7"/>
    <mergeCell ref="E7:H7"/>
    <mergeCell ref="I7:K7"/>
    <mergeCell ref="L7:N7"/>
    <mergeCell ref="O7:Q7"/>
    <mergeCell ref="O6:Q6"/>
    <mergeCell ref="C6:D6"/>
    <mergeCell ref="E6:H6"/>
    <mergeCell ref="I6:K6"/>
    <mergeCell ref="L6:N6"/>
    <mergeCell ref="R7:T7"/>
    <mergeCell ref="U7:W7"/>
    <mergeCell ref="X7:AA7"/>
    <mergeCell ref="X4:AC4"/>
    <mergeCell ref="AB5:AC5"/>
    <mergeCell ref="O5:Q5"/>
    <mergeCell ref="R5:T5"/>
    <mergeCell ref="U5:W5"/>
    <mergeCell ref="C5:D5"/>
    <mergeCell ref="E5:H5"/>
    <mergeCell ref="I5:K5"/>
    <mergeCell ref="L5:N5"/>
    <mergeCell ref="X5:AA5"/>
    <mergeCell ref="A1:AC1"/>
    <mergeCell ref="A4:B5"/>
    <mergeCell ref="C4:H4"/>
    <mergeCell ref="I4:N4"/>
    <mergeCell ref="O4:W4"/>
  </mergeCells>
  <printOptions/>
  <pageMargins left="0.5511811023622047" right="0.5511811023622047" top="0.3937007874015748" bottom="0.5905511811023623" header="0.5118110236220472" footer="0"/>
  <pageSetup horizontalDpi="600" verticalDpi="600" orientation="portrait" paperSize="9" r:id="rId1"/>
  <headerFooter alignWithMargins="0">
    <oddFooter>&amp;C&amp;12-93-</oddFooter>
  </headerFooter>
</worksheet>
</file>

<file path=xl/worksheets/sheet6.xml><?xml version="1.0" encoding="utf-8"?>
<worksheet xmlns="http://schemas.openxmlformats.org/spreadsheetml/2006/main" xmlns:r="http://schemas.openxmlformats.org/officeDocument/2006/relationships">
  <dimension ref="A1:R33"/>
  <sheetViews>
    <sheetView workbookViewId="0" topLeftCell="A1">
      <selection activeCell="A1" sqref="A1:R1"/>
    </sheetView>
  </sheetViews>
  <sheetFormatPr defaultColWidth="9.00390625" defaultRowHeight="13.5"/>
  <cols>
    <col min="1" max="1" width="5.25390625" style="27" customWidth="1"/>
    <col min="2" max="2" width="4.125" style="27" bestFit="1" customWidth="1"/>
    <col min="3" max="18" width="5.50390625" style="27" customWidth="1"/>
    <col min="19" max="16384" width="9.00390625" style="27" customWidth="1"/>
  </cols>
  <sheetData>
    <row r="1" spans="1:18" ht="29.25" customHeight="1">
      <c r="A1" s="199" t="s">
        <v>262</v>
      </c>
      <c r="B1" s="199"/>
      <c r="C1" s="199"/>
      <c r="D1" s="199"/>
      <c r="E1" s="199"/>
      <c r="F1" s="199"/>
      <c r="G1" s="199"/>
      <c r="H1" s="199"/>
      <c r="I1" s="199"/>
      <c r="J1" s="199"/>
      <c r="K1" s="199"/>
      <c r="L1" s="199"/>
      <c r="M1" s="199"/>
      <c r="N1" s="199"/>
      <c r="O1" s="199"/>
      <c r="P1" s="199"/>
      <c r="Q1" s="199"/>
      <c r="R1" s="199"/>
    </row>
    <row r="2" spans="1:18" ht="9" customHeight="1">
      <c r="A2" s="86"/>
      <c r="B2" s="86"/>
      <c r="C2" s="86"/>
      <c r="D2" s="86"/>
      <c r="E2" s="86"/>
      <c r="F2" s="86"/>
      <c r="G2" s="86"/>
      <c r="H2" s="86"/>
      <c r="I2" s="86"/>
      <c r="J2" s="86"/>
      <c r="K2" s="86"/>
      <c r="L2" s="86"/>
      <c r="M2" s="86"/>
      <c r="N2" s="86"/>
      <c r="O2" s="86"/>
      <c r="P2" s="86"/>
      <c r="Q2" s="86"/>
      <c r="R2" s="86"/>
    </row>
    <row r="3" s="87" customFormat="1" ht="16.5" customHeight="1">
      <c r="A3" s="34" t="s">
        <v>272</v>
      </c>
    </row>
    <row r="4" spans="1:18" ht="24.75" customHeight="1">
      <c r="A4" s="174" t="s">
        <v>221</v>
      </c>
      <c r="B4" s="250"/>
      <c r="C4" s="254" t="s">
        <v>62</v>
      </c>
      <c r="D4" s="255"/>
      <c r="E4" s="258" t="s">
        <v>89</v>
      </c>
      <c r="F4" s="259"/>
      <c r="G4" s="255" t="s">
        <v>90</v>
      </c>
      <c r="H4" s="264"/>
      <c r="I4" s="186" t="s">
        <v>91</v>
      </c>
      <c r="J4" s="187"/>
      <c r="K4" s="268"/>
      <c r="L4" s="186" t="s">
        <v>92</v>
      </c>
      <c r="M4" s="187"/>
      <c r="N4" s="187"/>
      <c r="O4" s="187"/>
      <c r="P4" s="187"/>
      <c r="Q4" s="187"/>
      <c r="R4" s="187"/>
    </row>
    <row r="5" spans="1:18" ht="64.5" customHeight="1">
      <c r="A5" s="175"/>
      <c r="B5" s="251"/>
      <c r="C5" s="256"/>
      <c r="D5" s="257"/>
      <c r="E5" s="260"/>
      <c r="F5" s="261"/>
      <c r="G5" s="257"/>
      <c r="H5" s="265"/>
      <c r="I5" s="246" t="s">
        <v>93</v>
      </c>
      <c r="J5" s="246" t="s">
        <v>94</v>
      </c>
      <c r="K5" s="246" t="s">
        <v>95</v>
      </c>
      <c r="L5" s="248" t="s">
        <v>43</v>
      </c>
      <c r="M5" s="248" t="s">
        <v>82</v>
      </c>
      <c r="N5" s="248" t="s">
        <v>96</v>
      </c>
      <c r="O5" s="248" t="s">
        <v>199</v>
      </c>
      <c r="P5" s="248" t="s">
        <v>44</v>
      </c>
      <c r="Q5" s="248" t="s">
        <v>45</v>
      </c>
      <c r="R5" s="269" t="s">
        <v>46</v>
      </c>
    </row>
    <row r="6" spans="1:18" ht="24.75" customHeight="1">
      <c r="A6" s="252"/>
      <c r="B6" s="253"/>
      <c r="C6" s="243" t="s">
        <v>47</v>
      </c>
      <c r="D6" s="271"/>
      <c r="E6" s="262"/>
      <c r="F6" s="263"/>
      <c r="G6" s="266"/>
      <c r="H6" s="267"/>
      <c r="I6" s="247"/>
      <c r="J6" s="247"/>
      <c r="K6" s="247"/>
      <c r="L6" s="249"/>
      <c r="M6" s="249"/>
      <c r="N6" s="249"/>
      <c r="O6" s="249"/>
      <c r="P6" s="249"/>
      <c r="Q6" s="249"/>
      <c r="R6" s="270"/>
    </row>
    <row r="7" spans="1:18" ht="24" customHeight="1">
      <c r="A7" s="35" t="s">
        <v>42</v>
      </c>
      <c r="B7" s="12">
        <v>16</v>
      </c>
      <c r="C7" s="272">
        <v>365</v>
      </c>
      <c r="D7" s="273"/>
      <c r="E7" s="274">
        <f aca="true" t="shared" si="0" ref="E7:E12">SUM(I7:K7)</f>
        <v>6952</v>
      </c>
      <c r="F7" s="274"/>
      <c r="G7" s="207">
        <v>19</v>
      </c>
      <c r="H7" s="275"/>
      <c r="I7" s="137">
        <v>6096</v>
      </c>
      <c r="J7" s="138">
        <v>578</v>
      </c>
      <c r="K7" s="138">
        <v>278</v>
      </c>
      <c r="L7" s="137">
        <v>4785</v>
      </c>
      <c r="M7" s="139">
        <v>747</v>
      </c>
      <c r="N7" s="139">
        <v>224</v>
      </c>
      <c r="O7" s="139">
        <v>221</v>
      </c>
      <c r="P7" s="139">
        <v>353</v>
      </c>
      <c r="Q7" s="138">
        <v>459</v>
      </c>
      <c r="R7" s="139">
        <v>163</v>
      </c>
    </row>
    <row r="8" spans="1:18" ht="24" customHeight="1">
      <c r="A8" s="35"/>
      <c r="B8" s="13">
        <v>17</v>
      </c>
      <c r="C8" s="272">
        <v>365</v>
      </c>
      <c r="D8" s="273"/>
      <c r="E8" s="274">
        <f t="shared" si="0"/>
        <v>6950</v>
      </c>
      <c r="F8" s="274"/>
      <c r="G8" s="207">
        <v>19</v>
      </c>
      <c r="H8" s="275"/>
      <c r="I8" s="137">
        <v>6075</v>
      </c>
      <c r="J8" s="138">
        <v>528</v>
      </c>
      <c r="K8" s="138">
        <v>347</v>
      </c>
      <c r="L8" s="137">
        <f>4190+373+215</f>
        <v>4778</v>
      </c>
      <c r="M8" s="139">
        <f>671+61+29</f>
        <v>761</v>
      </c>
      <c r="N8" s="139">
        <f>207+14+11</f>
        <v>232</v>
      </c>
      <c r="O8" s="139">
        <f>155+25+24</f>
        <v>204</v>
      </c>
      <c r="P8" s="139">
        <f>304+13+10</f>
        <v>327</v>
      </c>
      <c r="Q8" s="138">
        <f>406+33+42</f>
        <v>481</v>
      </c>
      <c r="R8" s="139">
        <f>142+9+16</f>
        <v>167</v>
      </c>
    </row>
    <row r="9" spans="1:18" ht="24" customHeight="1">
      <c r="A9" s="35"/>
      <c r="B9" s="13">
        <v>18</v>
      </c>
      <c r="C9" s="272">
        <v>365</v>
      </c>
      <c r="D9" s="273"/>
      <c r="E9" s="274">
        <f t="shared" si="0"/>
        <v>6901</v>
      </c>
      <c r="F9" s="274"/>
      <c r="G9" s="207">
        <v>19</v>
      </c>
      <c r="H9" s="275"/>
      <c r="I9" s="137">
        <v>6093</v>
      </c>
      <c r="J9" s="138">
        <v>455</v>
      </c>
      <c r="K9" s="138">
        <v>353</v>
      </c>
      <c r="L9" s="137">
        <v>4914</v>
      </c>
      <c r="M9" s="139">
        <v>683</v>
      </c>
      <c r="N9" s="139">
        <v>247</v>
      </c>
      <c r="O9" s="139">
        <v>221</v>
      </c>
      <c r="P9" s="139">
        <v>302</v>
      </c>
      <c r="Q9" s="138">
        <v>381</v>
      </c>
      <c r="R9" s="139">
        <v>153</v>
      </c>
    </row>
    <row r="10" spans="1:18" ht="24" customHeight="1">
      <c r="A10" s="35"/>
      <c r="B10" s="13">
        <v>19</v>
      </c>
      <c r="C10" s="272">
        <v>366</v>
      </c>
      <c r="D10" s="273"/>
      <c r="E10" s="274">
        <f t="shared" si="0"/>
        <v>7054</v>
      </c>
      <c r="F10" s="274"/>
      <c r="G10" s="207">
        <v>19</v>
      </c>
      <c r="H10" s="275"/>
      <c r="I10" s="137">
        <v>6255</v>
      </c>
      <c r="J10" s="138">
        <v>438</v>
      </c>
      <c r="K10" s="138">
        <v>361</v>
      </c>
      <c r="L10" s="137">
        <v>5034</v>
      </c>
      <c r="M10" s="139">
        <v>778</v>
      </c>
      <c r="N10" s="139">
        <v>225</v>
      </c>
      <c r="O10" s="139">
        <v>209</v>
      </c>
      <c r="P10" s="139">
        <v>282</v>
      </c>
      <c r="Q10" s="138">
        <v>380</v>
      </c>
      <c r="R10" s="139">
        <v>146</v>
      </c>
    </row>
    <row r="11" spans="1:18" ht="24" customHeight="1">
      <c r="A11" s="35"/>
      <c r="B11" s="13">
        <v>20</v>
      </c>
      <c r="C11" s="272">
        <v>365</v>
      </c>
      <c r="D11" s="273"/>
      <c r="E11" s="274">
        <f t="shared" si="0"/>
        <v>6794</v>
      </c>
      <c r="F11" s="274"/>
      <c r="G11" s="207">
        <v>19</v>
      </c>
      <c r="H11" s="275"/>
      <c r="I11" s="137">
        <v>6085</v>
      </c>
      <c r="J11" s="138">
        <v>383</v>
      </c>
      <c r="K11" s="138">
        <v>326</v>
      </c>
      <c r="L11" s="137">
        <v>4779</v>
      </c>
      <c r="M11" s="139">
        <v>751</v>
      </c>
      <c r="N11" s="139">
        <v>207</v>
      </c>
      <c r="O11" s="139">
        <v>224</v>
      </c>
      <c r="P11" s="139">
        <v>296</v>
      </c>
      <c r="Q11" s="138">
        <v>404</v>
      </c>
      <c r="R11" s="139">
        <v>133</v>
      </c>
    </row>
    <row r="12" spans="1:18" ht="24" customHeight="1">
      <c r="A12" s="35"/>
      <c r="B12" s="13">
        <v>21</v>
      </c>
      <c r="C12" s="272">
        <v>365</v>
      </c>
      <c r="D12" s="273"/>
      <c r="E12" s="274">
        <f t="shared" si="0"/>
        <v>11266</v>
      </c>
      <c r="F12" s="274"/>
      <c r="G12" s="207">
        <v>31</v>
      </c>
      <c r="H12" s="275"/>
      <c r="I12" s="137">
        <v>10444</v>
      </c>
      <c r="J12" s="138">
        <v>583</v>
      </c>
      <c r="K12" s="138">
        <v>239</v>
      </c>
      <c r="L12" s="137">
        <v>7527</v>
      </c>
      <c r="M12" s="139">
        <v>1399</v>
      </c>
      <c r="N12" s="139">
        <v>426</v>
      </c>
      <c r="O12" s="139">
        <v>362</v>
      </c>
      <c r="P12" s="139">
        <v>520</v>
      </c>
      <c r="Q12" s="138">
        <v>791</v>
      </c>
      <c r="R12" s="139">
        <v>241</v>
      </c>
    </row>
    <row r="13" spans="1:18" ht="24" customHeight="1">
      <c r="A13" s="15"/>
      <c r="B13" s="39">
        <v>22</v>
      </c>
      <c r="C13" s="276">
        <v>365</v>
      </c>
      <c r="D13" s="277"/>
      <c r="E13" s="274">
        <v>10985</v>
      </c>
      <c r="F13" s="274"/>
      <c r="G13" s="207">
        <v>30</v>
      </c>
      <c r="H13" s="275"/>
      <c r="I13" s="140">
        <v>10317</v>
      </c>
      <c r="J13" s="141">
        <v>421</v>
      </c>
      <c r="K13" s="141">
        <v>247</v>
      </c>
      <c r="L13" s="140">
        <v>7136</v>
      </c>
      <c r="M13" s="142">
        <v>1341</v>
      </c>
      <c r="N13" s="142">
        <v>497</v>
      </c>
      <c r="O13" s="142">
        <v>356</v>
      </c>
      <c r="P13" s="142">
        <v>485</v>
      </c>
      <c r="Q13" s="141">
        <v>853</v>
      </c>
      <c r="R13" s="142">
        <v>317</v>
      </c>
    </row>
    <row r="14" spans="1:18" ht="16.5" customHeight="1">
      <c r="A14" s="2" t="s">
        <v>198</v>
      </c>
      <c r="B14" s="36"/>
      <c r="C14" s="36"/>
      <c r="D14" s="36"/>
      <c r="E14" s="36"/>
      <c r="F14" s="36"/>
      <c r="G14" s="36"/>
      <c r="H14" s="36"/>
      <c r="I14" s="36"/>
      <c r="J14" s="36"/>
      <c r="K14" s="36"/>
      <c r="L14" s="36"/>
      <c r="M14" s="36"/>
      <c r="N14" s="36"/>
      <c r="O14" s="36"/>
      <c r="Q14" s="36"/>
      <c r="R14" s="31" t="s">
        <v>86</v>
      </c>
    </row>
    <row r="15" s="87" customFormat="1" ht="39" customHeight="1">
      <c r="A15" s="34"/>
    </row>
    <row r="16" spans="1:18" ht="24">
      <c r="A16" s="146" t="s">
        <v>263</v>
      </c>
      <c r="B16" s="146"/>
      <c r="C16" s="146"/>
      <c r="D16" s="146"/>
      <c r="E16" s="146"/>
      <c r="F16" s="146"/>
      <c r="G16" s="146"/>
      <c r="H16" s="146"/>
      <c r="I16" s="146"/>
      <c r="J16" s="146"/>
      <c r="K16" s="146"/>
      <c r="L16" s="146"/>
      <c r="M16" s="146"/>
      <c r="N16" s="146"/>
      <c r="O16" s="146"/>
      <c r="P16" s="146"/>
      <c r="Q16" s="146"/>
      <c r="R16" s="146"/>
    </row>
    <row r="17" ht="9" customHeight="1"/>
    <row r="18" spans="1:2" ht="16.5" customHeight="1">
      <c r="A18" s="29" t="s">
        <v>272</v>
      </c>
      <c r="B18" s="29"/>
    </row>
    <row r="19" spans="1:18" ht="24.75" customHeight="1">
      <c r="A19" s="154" t="s">
        <v>222</v>
      </c>
      <c r="B19" s="155"/>
      <c r="C19" s="287" t="s">
        <v>253</v>
      </c>
      <c r="D19" s="288"/>
      <c r="E19" s="186" t="s">
        <v>48</v>
      </c>
      <c r="F19" s="187"/>
      <c r="G19" s="187"/>
      <c r="H19" s="187"/>
      <c r="I19" s="187"/>
      <c r="J19" s="187"/>
      <c r="K19" s="187"/>
      <c r="L19" s="187"/>
      <c r="M19" s="187"/>
      <c r="N19" s="187"/>
      <c r="O19" s="187"/>
      <c r="P19" s="268"/>
      <c r="Q19" s="186" t="s">
        <v>49</v>
      </c>
      <c r="R19" s="187"/>
    </row>
    <row r="20" spans="1:18" ht="13.5" customHeight="1">
      <c r="A20" s="285"/>
      <c r="B20" s="286"/>
      <c r="C20" s="289"/>
      <c r="D20" s="290"/>
      <c r="E20" s="278" t="s">
        <v>254</v>
      </c>
      <c r="F20" s="279"/>
      <c r="G20" s="280" t="s">
        <v>254</v>
      </c>
      <c r="H20" s="280"/>
      <c r="I20" s="280" t="s">
        <v>254</v>
      </c>
      <c r="J20" s="280"/>
      <c r="K20" s="279" t="s">
        <v>254</v>
      </c>
      <c r="L20" s="279"/>
      <c r="M20" s="16"/>
      <c r="N20" s="17"/>
      <c r="O20" s="18"/>
      <c r="P20" s="19"/>
      <c r="Q20" s="20"/>
      <c r="R20" s="18"/>
    </row>
    <row r="21" spans="1:18" ht="33.75" customHeight="1">
      <c r="A21" s="156"/>
      <c r="B21" s="157"/>
      <c r="C21" s="291"/>
      <c r="D21" s="292"/>
      <c r="E21" s="281" t="s">
        <v>50</v>
      </c>
      <c r="F21" s="282"/>
      <c r="G21" s="281" t="s">
        <v>51</v>
      </c>
      <c r="H21" s="282"/>
      <c r="I21" s="281" t="s">
        <v>52</v>
      </c>
      <c r="J21" s="282"/>
      <c r="K21" s="281" t="s">
        <v>53</v>
      </c>
      <c r="L21" s="282"/>
      <c r="M21" s="283" t="s">
        <v>54</v>
      </c>
      <c r="N21" s="284"/>
      <c r="O21" s="281" t="s">
        <v>55</v>
      </c>
      <c r="P21" s="282"/>
      <c r="Q21" s="293" t="s">
        <v>164</v>
      </c>
      <c r="R21" s="294"/>
    </row>
    <row r="22" spans="1:18" ht="24" customHeight="1">
      <c r="A22" s="21" t="s">
        <v>42</v>
      </c>
      <c r="B22" s="10">
        <v>7</v>
      </c>
      <c r="C22" s="295">
        <f aca="true" t="shared" si="1" ref="C22:C29">SUM(E22:Q22)</f>
        <v>13</v>
      </c>
      <c r="D22" s="296"/>
      <c r="E22" s="297">
        <v>1</v>
      </c>
      <c r="F22" s="297"/>
      <c r="G22" s="297">
        <v>12</v>
      </c>
      <c r="H22" s="297"/>
      <c r="I22" s="297">
        <v>0</v>
      </c>
      <c r="J22" s="297"/>
      <c r="K22" s="297">
        <v>0</v>
      </c>
      <c r="L22" s="297"/>
      <c r="M22" s="297">
        <v>0</v>
      </c>
      <c r="N22" s="297"/>
      <c r="O22" s="297">
        <v>0</v>
      </c>
      <c r="P22" s="297"/>
      <c r="Q22" s="297">
        <v>0</v>
      </c>
      <c r="R22" s="297"/>
    </row>
    <row r="23" spans="1:18" s="26" customFormat="1" ht="24" customHeight="1">
      <c r="A23" s="18"/>
      <c r="B23" s="13">
        <v>12</v>
      </c>
      <c r="C23" s="295">
        <f t="shared" si="1"/>
        <v>7</v>
      </c>
      <c r="D23" s="296"/>
      <c r="E23" s="297">
        <v>1</v>
      </c>
      <c r="F23" s="297"/>
      <c r="G23" s="297">
        <v>1</v>
      </c>
      <c r="H23" s="297"/>
      <c r="I23" s="297">
        <v>0</v>
      </c>
      <c r="J23" s="297"/>
      <c r="K23" s="297">
        <v>0</v>
      </c>
      <c r="L23" s="297"/>
      <c r="M23" s="297">
        <v>0</v>
      </c>
      <c r="N23" s="297"/>
      <c r="O23" s="297">
        <v>0</v>
      </c>
      <c r="P23" s="297"/>
      <c r="Q23" s="297">
        <v>5</v>
      </c>
      <c r="R23" s="297"/>
    </row>
    <row r="24" spans="1:18" s="26" customFormat="1" ht="24" customHeight="1">
      <c r="A24" s="18"/>
      <c r="B24" s="12">
        <v>17</v>
      </c>
      <c r="C24" s="295">
        <f t="shared" si="1"/>
        <v>10</v>
      </c>
      <c r="D24" s="296"/>
      <c r="E24" s="297">
        <v>0</v>
      </c>
      <c r="F24" s="297"/>
      <c r="G24" s="297">
        <v>5</v>
      </c>
      <c r="H24" s="297"/>
      <c r="I24" s="297">
        <v>1</v>
      </c>
      <c r="J24" s="297"/>
      <c r="K24" s="297">
        <v>0</v>
      </c>
      <c r="L24" s="297"/>
      <c r="M24" s="297">
        <v>0</v>
      </c>
      <c r="N24" s="297"/>
      <c r="O24" s="297">
        <v>0</v>
      </c>
      <c r="P24" s="297"/>
      <c r="Q24" s="297">
        <v>4</v>
      </c>
      <c r="R24" s="275"/>
    </row>
    <row r="25" spans="1:18" s="26" customFormat="1" ht="24" customHeight="1">
      <c r="A25" s="18"/>
      <c r="B25" s="12">
        <v>18</v>
      </c>
      <c r="C25" s="295">
        <f t="shared" si="1"/>
        <v>13</v>
      </c>
      <c r="D25" s="296"/>
      <c r="E25" s="208">
        <v>0</v>
      </c>
      <c r="F25" s="208"/>
      <c r="G25" s="135" t="s">
        <v>255</v>
      </c>
      <c r="H25" s="135">
        <v>10</v>
      </c>
      <c r="I25" s="208">
        <v>0</v>
      </c>
      <c r="J25" s="208"/>
      <c r="K25" s="208">
        <v>0</v>
      </c>
      <c r="L25" s="208"/>
      <c r="M25" s="208">
        <v>0</v>
      </c>
      <c r="N25" s="208"/>
      <c r="O25" s="208">
        <v>0</v>
      </c>
      <c r="P25" s="208"/>
      <c r="Q25" s="208">
        <v>3</v>
      </c>
      <c r="R25" s="208"/>
    </row>
    <row r="26" spans="1:18" s="26" customFormat="1" ht="24" customHeight="1">
      <c r="A26" s="18"/>
      <c r="B26" s="12">
        <v>19</v>
      </c>
      <c r="C26" s="295">
        <f t="shared" si="1"/>
        <v>15</v>
      </c>
      <c r="D26" s="296"/>
      <c r="E26" s="208">
        <v>0</v>
      </c>
      <c r="F26" s="208"/>
      <c r="G26" s="135" t="s">
        <v>255</v>
      </c>
      <c r="H26" s="135">
        <v>5</v>
      </c>
      <c r="I26" s="208">
        <v>0</v>
      </c>
      <c r="J26" s="208"/>
      <c r="K26" s="208">
        <v>0</v>
      </c>
      <c r="L26" s="208"/>
      <c r="M26" s="208">
        <v>0</v>
      </c>
      <c r="N26" s="208"/>
      <c r="O26" s="208">
        <v>0</v>
      </c>
      <c r="P26" s="208"/>
      <c r="Q26" s="208">
        <v>10</v>
      </c>
      <c r="R26" s="208"/>
    </row>
    <row r="27" spans="1:18" s="26" customFormat="1" ht="24" customHeight="1">
      <c r="A27" s="18"/>
      <c r="B27" s="12">
        <v>20</v>
      </c>
      <c r="C27" s="295">
        <f t="shared" si="1"/>
        <v>8</v>
      </c>
      <c r="D27" s="296"/>
      <c r="E27" s="208">
        <v>0</v>
      </c>
      <c r="F27" s="208"/>
      <c r="G27" s="135" t="s">
        <v>255</v>
      </c>
      <c r="H27" s="135">
        <v>5</v>
      </c>
      <c r="I27" s="208">
        <v>0</v>
      </c>
      <c r="J27" s="208"/>
      <c r="K27" s="208">
        <v>0</v>
      </c>
      <c r="L27" s="208"/>
      <c r="M27" s="208">
        <v>0</v>
      </c>
      <c r="N27" s="208"/>
      <c r="O27" s="208">
        <v>0</v>
      </c>
      <c r="P27" s="208"/>
      <c r="Q27" s="208">
        <v>3</v>
      </c>
      <c r="R27" s="208"/>
    </row>
    <row r="28" spans="1:18" s="26" customFormat="1" ht="24" customHeight="1">
      <c r="A28" s="47"/>
      <c r="B28" s="12">
        <v>21</v>
      </c>
      <c r="C28" s="295">
        <f t="shared" si="1"/>
        <v>13</v>
      </c>
      <c r="D28" s="296"/>
      <c r="E28" s="208">
        <v>0</v>
      </c>
      <c r="F28" s="208"/>
      <c r="G28" s="135" t="s">
        <v>255</v>
      </c>
      <c r="H28" s="135">
        <v>7</v>
      </c>
      <c r="I28" s="208">
        <v>0</v>
      </c>
      <c r="J28" s="208"/>
      <c r="K28" s="208">
        <v>0</v>
      </c>
      <c r="L28" s="208"/>
      <c r="M28" s="208">
        <v>0</v>
      </c>
      <c r="N28" s="208"/>
      <c r="O28" s="208">
        <v>0</v>
      </c>
      <c r="P28" s="208"/>
      <c r="Q28" s="208">
        <v>6</v>
      </c>
      <c r="R28" s="208"/>
    </row>
    <row r="29" spans="1:18" s="26" customFormat="1" ht="24" customHeight="1">
      <c r="A29" s="22"/>
      <c r="B29" s="106">
        <v>22</v>
      </c>
      <c r="C29" s="295">
        <f t="shared" si="1"/>
        <v>7</v>
      </c>
      <c r="D29" s="296"/>
      <c r="E29" s="214">
        <v>0</v>
      </c>
      <c r="F29" s="214"/>
      <c r="G29" s="136" t="s">
        <v>252</v>
      </c>
      <c r="H29" s="136">
        <v>7</v>
      </c>
      <c r="I29" s="214">
        <v>0</v>
      </c>
      <c r="J29" s="214"/>
      <c r="K29" s="214">
        <v>0</v>
      </c>
      <c r="L29" s="214"/>
      <c r="M29" s="214">
        <v>0</v>
      </c>
      <c r="N29" s="214"/>
      <c r="O29" s="214">
        <v>0</v>
      </c>
      <c r="P29" s="214"/>
      <c r="Q29" s="214">
        <v>0</v>
      </c>
      <c r="R29" s="214"/>
    </row>
    <row r="30" spans="1:18" ht="16.5" customHeight="1">
      <c r="A30" s="3" t="s">
        <v>266</v>
      </c>
      <c r="B30" s="75"/>
      <c r="C30" s="75"/>
      <c r="D30" s="75"/>
      <c r="E30" s="75"/>
      <c r="F30" s="75"/>
      <c r="G30" s="75"/>
      <c r="H30" s="75"/>
      <c r="I30" s="75"/>
      <c r="J30" s="75"/>
      <c r="K30" s="75"/>
      <c r="L30" s="75"/>
      <c r="M30" s="75"/>
      <c r="N30" s="75"/>
      <c r="O30" s="75"/>
      <c r="P30" s="75"/>
      <c r="Q30" s="75"/>
      <c r="R30" s="30" t="s">
        <v>88</v>
      </c>
    </row>
    <row r="31" ht="16.5" customHeight="1">
      <c r="A31" s="7" t="s">
        <v>228</v>
      </c>
    </row>
    <row r="32" ht="16.5" customHeight="1">
      <c r="A32" s="7" t="s">
        <v>159</v>
      </c>
    </row>
    <row r="33" ht="16.5" customHeight="1">
      <c r="A33" s="7" t="s">
        <v>223</v>
      </c>
    </row>
  </sheetData>
  <sheetProtection/>
  <mergeCells count="114">
    <mergeCell ref="Q29:R29"/>
    <mergeCell ref="C28:D28"/>
    <mergeCell ref="E28:F28"/>
    <mergeCell ref="C29:D29"/>
    <mergeCell ref="E29:F29"/>
    <mergeCell ref="I29:J29"/>
    <mergeCell ref="K29:L29"/>
    <mergeCell ref="M29:N29"/>
    <mergeCell ref="O29:P29"/>
    <mergeCell ref="K27:L27"/>
    <mergeCell ref="M27:N27"/>
    <mergeCell ref="I28:J28"/>
    <mergeCell ref="K28:L28"/>
    <mergeCell ref="M28:N28"/>
    <mergeCell ref="Q28:R28"/>
    <mergeCell ref="O28:P28"/>
    <mergeCell ref="O27:P27"/>
    <mergeCell ref="Q27:R27"/>
    <mergeCell ref="I27:J27"/>
    <mergeCell ref="C26:D26"/>
    <mergeCell ref="E26:F26"/>
    <mergeCell ref="I26:J26"/>
    <mergeCell ref="K26:L26"/>
    <mergeCell ref="M26:N26"/>
    <mergeCell ref="O26:P26"/>
    <mergeCell ref="Q26:R26"/>
    <mergeCell ref="Q25:R25"/>
    <mergeCell ref="C25:D25"/>
    <mergeCell ref="E25:F25"/>
    <mergeCell ref="I25:J25"/>
    <mergeCell ref="C27:D27"/>
    <mergeCell ref="K25:L25"/>
    <mergeCell ref="M25:N25"/>
    <mergeCell ref="O25:P25"/>
    <mergeCell ref="E27:F27"/>
    <mergeCell ref="O23:P23"/>
    <mergeCell ref="Q23:R23"/>
    <mergeCell ref="C24:D24"/>
    <mergeCell ref="E24:F24"/>
    <mergeCell ref="G24:H24"/>
    <mergeCell ref="I24:J24"/>
    <mergeCell ref="K24:L24"/>
    <mergeCell ref="M24:N24"/>
    <mergeCell ref="O24:P24"/>
    <mergeCell ref="Q24:R24"/>
    <mergeCell ref="C23:D23"/>
    <mergeCell ref="E23:F23"/>
    <mergeCell ref="G23:H23"/>
    <mergeCell ref="I23:J23"/>
    <mergeCell ref="K23:L23"/>
    <mergeCell ref="M23:N23"/>
    <mergeCell ref="Q21:R21"/>
    <mergeCell ref="C22:D22"/>
    <mergeCell ref="E22:F22"/>
    <mergeCell ref="G22:H22"/>
    <mergeCell ref="I22:J22"/>
    <mergeCell ref="K22:L22"/>
    <mergeCell ref="M22:N22"/>
    <mergeCell ref="O22:P22"/>
    <mergeCell ref="Q22:R22"/>
    <mergeCell ref="I21:J21"/>
    <mergeCell ref="K21:L21"/>
    <mergeCell ref="M21:N21"/>
    <mergeCell ref="O21:P21"/>
    <mergeCell ref="A19:B21"/>
    <mergeCell ref="C19:D21"/>
    <mergeCell ref="E19:P19"/>
    <mergeCell ref="E21:F21"/>
    <mergeCell ref="G21:H21"/>
    <mergeCell ref="C13:D13"/>
    <mergeCell ref="E13:F13"/>
    <mergeCell ref="G13:H13"/>
    <mergeCell ref="A16:R16"/>
    <mergeCell ref="Q19:R19"/>
    <mergeCell ref="E20:F20"/>
    <mergeCell ref="G20:H20"/>
    <mergeCell ref="I20:J20"/>
    <mergeCell ref="K20:L20"/>
    <mergeCell ref="C11:D11"/>
    <mergeCell ref="E11:F11"/>
    <mergeCell ref="G11:H11"/>
    <mergeCell ref="C12:D12"/>
    <mergeCell ref="E12:F12"/>
    <mergeCell ref="G12:H12"/>
    <mergeCell ref="C9:D9"/>
    <mergeCell ref="E9:F9"/>
    <mergeCell ref="G9:H9"/>
    <mergeCell ref="C10:D10"/>
    <mergeCell ref="E10:F10"/>
    <mergeCell ref="G10:H10"/>
    <mergeCell ref="C7:D7"/>
    <mergeCell ref="E7:F7"/>
    <mergeCell ref="G7:H7"/>
    <mergeCell ref="C8:D8"/>
    <mergeCell ref="E8:F8"/>
    <mergeCell ref="G8:H8"/>
    <mergeCell ref="A1:R1"/>
    <mergeCell ref="A4:B6"/>
    <mergeCell ref="C4:D5"/>
    <mergeCell ref="E4:F6"/>
    <mergeCell ref="G4:H6"/>
    <mergeCell ref="I4:K4"/>
    <mergeCell ref="R5:R6"/>
    <mergeCell ref="C6:D6"/>
    <mergeCell ref="L5:L6"/>
    <mergeCell ref="M5:M6"/>
    <mergeCell ref="L4:R4"/>
    <mergeCell ref="I5:I6"/>
    <mergeCell ref="J5:J6"/>
    <mergeCell ref="K5:K6"/>
    <mergeCell ref="N5:N6"/>
    <mergeCell ref="O5:O6"/>
    <mergeCell ref="P5:P6"/>
    <mergeCell ref="Q5:Q6"/>
  </mergeCells>
  <printOptions/>
  <pageMargins left="0.3937007874015748" right="0.3937007874015748" top="0.7874015748031497" bottom="0.7874015748031497" header="0.5118110236220472" footer="0"/>
  <pageSetup horizontalDpi="600" verticalDpi="600" orientation="portrait" paperSize="9" r:id="rId1"/>
  <headerFooter alignWithMargins="0">
    <oddFooter>&amp;C&amp;12-94-</oddFooter>
  </headerFooter>
</worksheet>
</file>

<file path=xl/worksheets/sheet7.xml><?xml version="1.0" encoding="utf-8"?>
<worksheet xmlns="http://schemas.openxmlformats.org/spreadsheetml/2006/main" xmlns:r="http://schemas.openxmlformats.org/officeDocument/2006/relationships">
  <dimension ref="A1:BW29"/>
  <sheetViews>
    <sheetView workbookViewId="0" topLeftCell="A1">
      <selection activeCell="A1" sqref="A1:BR1"/>
    </sheetView>
  </sheetViews>
  <sheetFormatPr defaultColWidth="7.125" defaultRowHeight="13.5"/>
  <cols>
    <col min="1" max="21" width="1.25" style="27" customWidth="1"/>
    <col min="22" max="22" width="1.37890625" style="27" customWidth="1"/>
    <col min="23" max="70" width="1.25" style="27" customWidth="1"/>
    <col min="71" max="71" width="6.625" style="27" customWidth="1"/>
    <col min="72" max="16384" width="7.125" style="27" customWidth="1"/>
  </cols>
  <sheetData>
    <row r="1" spans="1:70" ht="24" customHeight="1">
      <c r="A1" s="146" t="s">
        <v>175</v>
      </c>
      <c r="B1" s="146"/>
      <c r="C1" s="146"/>
      <c r="D1" s="146"/>
      <c r="E1" s="146"/>
      <c r="F1" s="146"/>
      <c r="G1" s="146"/>
      <c r="H1" s="146"/>
      <c r="I1" s="146"/>
      <c r="J1" s="146"/>
      <c r="K1" s="146"/>
      <c r="L1" s="146"/>
      <c r="M1" s="146"/>
      <c r="N1" s="146"/>
      <c r="O1" s="146"/>
      <c r="P1" s="146"/>
      <c r="Q1" s="146"/>
      <c r="R1" s="146"/>
      <c r="S1" s="146"/>
      <c r="T1" s="146"/>
      <c r="U1" s="146"/>
      <c r="V1" s="146"/>
      <c r="W1" s="146"/>
      <c r="X1" s="146"/>
      <c r="Y1" s="146"/>
      <c r="Z1" s="146"/>
      <c r="AA1" s="146"/>
      <c r="AB1" s="146"/>
      <c r="AC1" s="146"/>
      <c r="AD1" s="146"/>
      <c r="AE1" s="146"/>
      <c r="AF1" s="146"/>
      <c r="AG1" s="146"/>
      <c r="AH1" s="146"/>
      <c r="AI1" s="146"/>
      <c r="AJ1" s="146"/>
      <c r="AK1" s="146"/>
      <c r="AL1" s="146"/>
      <c r="AM1" s="146"/>
      <c r="AN1" s="146"/>
      <c r="AO1" s="146"/>
      <c r="AP1" s="146"/>
      <c r="AQ1" s="146"/>
      <c r="AR1" s="146"/>
      <c r="AS1" s="146"/>
      <c r="AT1" s="146"/>
      <c r="AU1" s="146"/>
      <c r="AV1" s="146"/>
      <c r="AW1" s="146"/>
      <c r="AX1" s="146"/>
      <c r="AY1" s="146"/>
      <c r="AZ1" s="146"/>
      <c r="BA1" s="146"/>
      <c r="BB1" s="146"/>
      <c r="BC1" s="146"/>
      <c r="BD1" s="146"/>
      <c r="BE1" s="146"/>
      <c r="BF1" s="146"/>
      <c r="BG1" s="146"/>
      <c r="BH1" s="146"/>
      <c r="BI1" s="146"/>
      <c r="BJ1" s="146"/>
      <c r="BK1" s="146"/>
      <c r="BL1" s="146"/>
      <c r="BM1" s="146"/>
      <c r="BN1" s="146"/>
      <c r="BO1" s="146"/>
      <c r="BP1" s="146"/>
      <c r="BQ1" s="146"/>
      <c r="BR1" s="146"/>
    </row>
    <row r="2" ht="9" customHeight="1"/>
    <row r="3" spans="1:70" ht="16.5" customHeight="1">
      <c r="A3" s="21"/>
      <c r="B3" s="21"/>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1"/>
      <c r="AS3" s="21"/>
      <c r="AT3" s="21"/>
      <c r="AU3" s="21"/>
      <c r="AV3" s="21"/>
      <c r="AW3" s="21"/>
      <c r="AX3" s="21"/>
      <c r="AY3" s="21"/>
      <c r="AZ3" s="21"/>
      <c r="BA3" s="21"/>
      <c r="BB3" s="21"/>
      <c r="BC3" s="21"/>
      <c r="BD3" s="21"/>
      <c r="BE3" s="21"/>
      <c r="BF3" s="21"/>
      <c r="BG3" s="21"/>
      <c r="BH3" s="21"/>
      <c r="BI3" s="21"/>
      <c r="BJ3" s="21"/>
      <c r="BK3" s="21"/>
      <c r="BL3" s="21"/>
      <c r="BM3" s="21"/>
      <c r="BN3" s="21"/>
      <c r="BO3" s="21"/>
      <c r="BP3" s="21"/>
      <c r="BQ3" s="21"/>
      <c r="BR3" s="28" t="s">
        <v>152</v>
      </c>
    </row>
    <row r="4" spans="1:70" ht="27" customHeight="1">
      <c r="A4" s="304" t="s">
        <v>224</v>
      </c>
      <c r="B4" s="304"/>
      <c r="C4" s="304"/>
      <c r="D4" s="304"/>
      <c r="E4" s="304"/>
      <c r="F4" s="304"/>
      <c r="G4" s="304"/>
      <c r="H4" s="304"/>
      <c r="I4" s="304"/>
      <c r="J4" s="305"/>
      <c r="K4" s="231" t="s">
        <v>153</v>
      </c>
      <c r="L4" s="232"/>
      <c r="M4" s="232"/>
      <c r="N4" s="232"/>
      <c r="O4" s="232"/>
      <c r="P4" s="232"/>
      <c r="Q4" s="232"/>
      <c r="R4" s="232"/>
      <c r="S4" s="232"/>
      <c r="T4" s="233"/>
      <c r="U4" s="231" t="s">
        <v>154</v>
      </c>
      <c r="V4" s="232"/>
      <c r="W4" s="232"/>
      <c r="X4" s="232"/>
      <c r="Y4" s="232"/>
      <c r="Z4" s="232"/>
      <c r="AA4" s="232"/>
      <c r="AB4" s="232"/>
      <c r="AC4" s="232"/>
      <c r="AD4" s="233"/>
      <c r="AE4" s="231" t="s">
        <v>155</v>
      </c>
      <c r="AF4" s="232"/>
      <c r="AG4" s="232"/>
      <c r="AH4" s="232"/>
      <c r="AI4" s="232"/>
      <c r="AJ4" s="232"/>
      <c r="AK4" s="232"/>
      <c r="AL4" s="232"/>
      <c r="AM4" s="232"/>
      <c r="AN4" s="233"/>
      <c r="AO4" s="298" t="s">
        <v>195</v>
      </c>
      <c r="AP4" s="299"/>
      <c r="AQ4" s="299"/>
      <c r="AR4" s="299"/>
      <c r="AS4" s="299"/>
      <c r="AT4" s="299"/>
      <c r="AU4" s="299"/>
      <c r="AV4" s="299"/>
      <c r="AW4" s="299"/>
      <c r="AX4" s="300"/>
      <c r="AY4" s="231" t="s">
        <v>156</v>
      </c>
      <c r="AZ4" s="232"/>
      <c r="BA4" s="232"/>
      <c r="BB4" s="232"/>
      <c r="BC4" s="232"/>
      <c r="BD4" s="232"/>
      <c r="BE4" s="232"/>
      <c r="BF4" s="232"/>
      <c r="BG4" s="232"/>
      <c r="BH4" s="233"/>
      <c r="BI4" s="231" t="s">
        <v>157</v>
      </c>
      <c r="BJ4" s="232"/>
      <c r="BK4" s="232"/>
      <c r="BL4" s="232"/>
      <c r="BM4" s="232"/>
      <c r="BN4" s="232"/>
      <c r="BO4" s="232"/>
      <c r="BP4" s="232"/>
      <c r="BQ4" s="232"/>
      <c r="BR4" s="232"/>
    </row>
    <row r="5" spans="1:70" ht="27" customHeight="1">
      <c r="A5" s="306"/>
      <c r="B5" s="306"/>
      <c r="C5" s="306"/>
      <c r="D5" s="306"/>
      <c r="E5" s="306"/>
      <c r="F5" s="306"/>
      <c r="G5" s="306"/>
      <c r="H5" s="306"/>
      <c r="I5" s="306"/>
      <c r="J5" s="307"/>
      <c r="K5" s="234"/>
      <c r="L5" s="235"/>
      <c r="M5" s="235"/>
      <c r="N5" s="235"/>
      <c r="O5" s="235"/>
      <c r="P5" s="235"/>
      <c r="Q5" s="235"/>
      <c r="R5" s="235"/>
      <c r="S5" s="235"/>
      <c r="T5" s="236"/>
      <c r="U5" s="234"/>
      <c r="V5" s="235"/>
      <c r="W5" s="235"/>
      <c r="X5" s="235"/>
      <c r="Y5" s="235"/>
      <c r="Z5" s="235"/>
      <c r="AA5" s="235"/>
      <c r="AB5" s="235"/>
      <c r="AC5" s="235"/>
      <c r="AD5" s="236"/>
      <c r="AE5" s="234"/>
      <c r="AF5" s="235"/>
      <c r="AG5" s="235"/>
      <c r="AH5" s="235"/>
      <c r="AI5" s="235"/>
      <c r="AJ5" s="235"/>
      <c r="AK5" s="235"/>
      <c r="AL5" s="235"/>
      <c r="AM5" s="235"/>
      <c r="AN5" s="236"/>
      <c r="AO5" s="301"/>
      <c r="AP5" s="302"/>
      <c r="AQ5" s="302"/>
      <c r="AR5" s="302"/>
      <c r="AS5" s="302"/>
      <c r="AT5" s="302"/>
      <c r="AU5" s="302"/>
      <c r="AV5" s="302"/>
      <c r="AW5" s="302"/>
      <c r="AX5" s="303"/>
      <c r="AY5" s="234"/>
      <c r="AZ5" s="235"/>
      <c r="BA5" s="235"/>
      <c r="BB5" s="235"/>
      <c r="BC5" s="235"/>
      <c r="BD5" s="235"/>
      <c r="BE5" s="235"/>
      <c r="BF5" s="235"/>
      <c r="BG5" s="235"/>
      <c r="BH5" s="236"/>
      <c r="BI5" s="234"/>
      <c r="BJ5" s="235"/>
      <c r="BK5" s="235"/>
      <c r="BL5" s="235"/>
      <c r="BM5" s="235"/>
      <c r="BN5" s="235"/>
      <c r="BO5" s="235"/>
      <c r="BP5" s="235"/>
      <c r="BQ5" s="235"/>
      <c r="BR5" s="235"/>
    </row>
    <row r="6" spans="1:70" ht="27" customHeight="1">
      <c r="A6" s="279" t="s">
        <v>42</v>
      </c>
      <c r="B6" s="279"/>
      <c r="C6" s="279"/>
      <c r="D6" s="279"/>
      <c r="E6" s="279"/>
      <c r="F6" s="180">
        <v>7</v>
      </c>
      <c r="G6" s="180"/>
      <c r="H6" s="180"/>
      <c r="I6" s="180"/>
      <c r="J6" s="165"/>
      <c r="K6" s="309">
        <v>69</v>
      </c>
      <c r="L6" s="308"/>
      <c r="M6" s="308"/>
      <c r="N6" s="308"/>
      <c r="O6" s="308"/>
      <c r="P6" s="308"/>
      <c r="Q6" s="308"/>
      <c r="R6" s="308"/>
      <c r="S6" s="308"/>
      <c r="T6" s="308"/>
      <c r="U6" s="308">
        <v>49</v>
      </c>
      <c r="V6" s="308"/>
      <c r="W6" s="308"/>
      <c r="X6" s="308"/>
      <c r="Y6" s="308"/>
      <c r="Z6" s="308"/>
      <c r="AA6" s="308"/>
      <c r="AB6" s="308"/>
      <c r="AC6" s="308"/>
      <c r="AD6" s="308"/>
      <c r="AE6" s="308">
        <v>2</v>
      </c>
      <c r="AF6" s="308"/>
      <c r="AG6" s="308"/>
      <c r="AH6" s="308"/>
      <c r="AI6" s="308"/>
      <c r="AJ6" s="308"/>
      <c r="AK6" s="308"/>
      <c r="AL6" s="308"/>
      <c r="AM6" s="308"/>
      <c r="AN6" s="308"/>
      <c r="AO6" s="308">
        <v>102</v>
      </c>
      <c r="AP6" s="308"/>
      <c r="AQ6" s="308"/>
      <c r="AR6" s="308"/>
      <c r="AS6" s="308"/>
      <c r="AT6" s="308"/>
      <c r="AU6" s="308"/>
      <c r="AV6" s="308"/>
      <c r="AW6" s="308"/>
      <c r="AX6" s="308"/>
      <c r="AY6" s="308">
        <v>10</v>
      </c>
      <c r="AZ6" s="308"/>
      <c r="BA6" s="308"/>
      <c r="BB6" s="308"/>
      <c r="BC6" s="308"/>
      <c r="BD6" s="308"/>
      <c r="BE6" s="308"/>
      <c r="BF6" s="308"/>
      <c r="BG6" s="308"/>
      <c r="BH6" s="308"/>
      <c r="BI6" s="308">
        <v>1</v>
      </c>
      <c r="BJ6" s="308"/>
      <c r="BK6" s="308"/>
      <c r="BL6" s="308"/>
      <c r="BM6" s="308"/>
      <c r="BN6" s="308"/>
      <c r="BO6" s="308"/>
      <c r="BP6" s="308"/>
      <c r="BQ6" s="308"/>
      <c r="BR6" s="308"/>
    </row>
    <row r="7" spans="1:70" ht="27" customHeight="1">
      <c r="A7" s="311"/>
      <c r="B7" s="311"/>
      <c r="C7" s="311"/>
      <c r="D7" s="311"/>
      <c r="E7" s="311"/>
      <c r="F7" s="312">
        <v>12</v>
      </c>
      <c r="G7" s="312"/>
      <c r="H7" s="312"/>
      <c r="I7" s="312"/>
      <c r="J7" s="166"/>
      <c r="K7" s="313">
        <v>75</v>
      </c>
      <c r="L7" s="310"/>
      <c r="M7" s="310"/>
      <c r="N7" s="310"/>
      <c r="O7" s="310"/>
      <c r="P7" s="310"/>
      <c r="Q7" s="310"/>
      <c r="R7" s="310"/>
      <c r="S7" s="310"/>
      <c r="T7" s="310"/>
      <c r="U7" s="310">
        <v>53</v>
      </c>
      <c r="V7" s="310"/>
      <c r="W7" s="310"/>
      <c r="X7" s="310"/>
      <c r="Y7" s="310"/>
      <c r="Z7" s="310"/>
      <c r="AA7" s="310"/>
      <c r="AB7" s="310"/>
      <c r="AC7" s="310"/>
      <c r="AD7" s="310"/>
      <c r="AE7" s="310">
        <v>3</v>
      </c>
      <c r="AF7" s="310"/>
      <c r="AG7" s="310"/>
      <c r="AH7" s="310"/>
      <c r="AI7" s="310"/>
      <c r="AJ7" s="310"/>
      <c r="AK7" s="310"/>
      <c r="AL7" s="310"/>
      <c r="AM7" s="310"/>
      <c r="AN7" s="310"/>
      <c r="AO7" s="310">
        <v>121</v>
      </c>
      <c r="AP7" s="310"/>
      <c r="AQ7" s="310"/>
      <c r="AR7" s="310"/>
      <c r="AS7" s="310"/>
      <c r="AT7" s="310"/>
      <c r="AU7" s="310"/>
      <c r="AV7" s="310"/>
      <c r="AW7" s="310"/>
      <c r="AX7" s="310"/>
      <c r="AY7" s="310">
        <v>7</v>
      </c>
      <c r="AZ7" s="310"/>
      <c r="BA7" s="310"/>
      <c r="BB7" s="310"/>
      <c r="BC7" s="310"/>
      <c r="BD7" s="310"/>
      <c r="BE7" s="310"/>
      <c r="BF7" s="310"/>
      <c r="BG7" s="310"/>
      <c r="BH7" s="310"/>
      <c r="BI7" s="310">
        <v>2</v>
      </c>
      <c r="BJ7" s="310"/>
      <c r="BK7" s="310"/>
      <c r="BL7" s="310"/>
      <c r="BM7" s="310"/>
      <c r="BN7" s="310"/>
      <c r="BO7" s="310"/>
      <c r="BP7" s="310"/>
      <c r="BQ7" s="310"/>
      <c r="BR7" s="310"/>
    </row>
    <row r="8" spans="1:70" ht="27" customHeight="1">
      <c r="A8" s="311"/>
      <c r="B8" s="311"/>
      <c r="C8" s="311"/>
      <c r="D8" s="311"/>
      <c r="E8" s="311"/>
      <c r="F8" s="312">
        <v>17</v>
      </c>
      <c r="G8" s="312"/>
      <c r="H8" s="312"/>
      <c r="I8" s="312"/>
      <c r="J8" s="166"/>
      <c r="K8" s="313">
        <v>90</v>
      </c>
      <c r="L8" s="310"/>
      <c r="M8" s="310"/>
      <c r="N8" s="310"/>
      <c r="O8" s="310"/>
      <c r="P8" s="310"/>
      <c r="Q8" s="310"/>
      <c r="R8" s="310"/>
      <c r="S8" s="310"/>
      <c r="T8" s="310"/>
      <c r="U8" s="310">
        <v>65</v>
      </c>
      <c r="V8" s="310"/>
      <c r="W8" s="310"/>
      <c r="X8" s="310"/>
      <c r="Y8" s="310"/>
      <c r="Z8" s="310"/>
      <c r="AA8" s="310"/>
      <c r="AB8" s="310"/>
      <c r="AC8" s="310"/>
      <c r="AD8" s="310"/>
      <c r="AE8" s="310">
        <v>5</v>
      </c>
      <c r="AF8" s="310"/>
      <c r="AG8" s="310"/>
      <c r="AH8" s="310"/>
      <c r="AI8" s="310"/>
      <c r="AJ8" s="310"/>
      <c r="AK8" s="310"/>
      <c r="AL8" s="310"/>
      <c r="AM8" s="310"/>
      <c r="AN8" s="310"/>
      <c r="AO8" s="310">
        <v>150</v>
      </c>
      <c r="AP8" s="310"/>
      <c r="AQ8" s="310"/>
      <c r="AR8" s="310"/>
      <c r="AS8" s="310"/>
      <c r="AT8" s="310"/>
      <c r="AU8" s="310"/>
      <c r="AV8" s="310"/>
      <c r="AW8" s="310"/>
      <c r="AX8" s="310"/>
      <c r="AY8" s="310">
        <v>7</v>
      </c>
      <c r="AZ8" s="310"/>
      <c r="BA8" s="310"/>
      <c r="BB8" s="310"/>
      <c r="BC8" s="310"/>
      <c r="BD8" s="310"/>
      <c r="BE8" s="310"/>
      <c r="BF8" s="310"/>
      <c r="BG8" s="310"/>
      <c r="BH8" s="310"/>
      <c r="BI8" s="310">
        <v>3</v>
      </c>
      <c r="BJ8" s="310"/>
      <c r="BK8" s="310"/>
      <c r="BL8" s="310"/>
      <c r="BM8" s="310"/>
      <c r="BN8" s="310"/>
      <c r="BO8" s="310"/>
      <c r="BP8" s="310"/>
      <c r="BQ8" s="310"/>
      <c r="BR8" s="310"/>
    </row>
    <row r="9" spans="1:70" ht="27" customHeight="1">
      <c r="A9" s="311"/>
      <c r="B9" s="311"/>
      <c r="C9" s="311"/>
      <c r="D9" s="311"/>
      <c r="E9" s="311"/>
      <c r="F9" s="312">
        <v>18</v>
      </c>
      <c r="G9" s="312"/>
      <c r="H9" s="312"/>
      <c r="I9" s="312"/>
      <c r="J9" s="166"/>
      <c r="K9" s="313">
        <v>91</v>
      </c>
      <c r="L9" s="310"/>
      <c r="M9" s="310"/>
      <c r="N9" s="310"/>
      <c r="O9" s="310"/>
      <c r="P9" s="310"/>
      <c r="Q9" s="310"/>
      <c r="R9" s="310"/>
      <c r="S9" s="310"/>
      <c r="T9" s="310"/>
      <c r="U9" s="310">
        <v>67</v>
      </c>
      <c r="V9" s="310"/>
      <c r="W9" s="310"/>
      <c r="X9" s="310"/>
      <c r="Y9" s="310"/>
      <c r="Z9" s="310"/>
      <c r="AA9" s="310"/>
      <c r="AB9" s="310"/>
      <c r="AC9" s="310"/>
      <c r="AD9" s="310"/>
      <c r="AE9" s="310">
        <v>4</v>
      </c>
      <c r="AF9" s="310"/>
      <c r="AG9" s="310"/>
      <c r="AH9" s="310"/>
      <c r="AI9" s="310"/>
      <c r="AJ9" s="310"/>
      <c r="AK9" s="310"/>
      <c r="AL9" s="310"/>
      <c r="AM9" s="310"/>
      <c r="AN9" s="310"/>
      <c r="AO9" s="310">
        <v>162</v>
      </c>
      <c r="AP9" s="310"/>
      <c r="AQ9" s="310"/>
      <c r="AR9" s="310"/>
      <c r="AS9" s="310"/>
      <c r="AT9" s="310"/>
      <c r="AU9" s="310"/>
      <c r="AV9" s="310"/>
      <c r="AW9" s="310"/>
      <c r="AX9" s="310"/>
      <c r="AY9" s="310">
        <v>8</v>
      </c>
      <c r="AZ9" s="310"/>
      <c r="BA9" s="310"/>
      <c r="BB9" s="310"/>
      <c r="BC9" s="310"/>
      <c r="BD9" s="310"/>
      <c r="BE9" s="310"/>
      <c r="BF9" s="310"/>
      <c r="BG9" s="310"/>
      <c r="BH9" s="310"/>
      <c r="BI9" s="310">
        <v>3</v>
      </c>
      <c r="BJ9" s="310"/>
      <c r="BK9" s="310"/>
      <c r="BL9" s="310"/>
      <c r="BM9" s="310"/>
      <c r="BN9" s="310"/>
      <c r="BO9" s="310"/>
      <c r="BP9" s="310"/>
      <c r="BQ9" s="310"/>
      <c r="BR9" s="310"/>
    </row>
    <row r="10" spans="1:70" ht="27" customHeight="1">
      <c r="A10" s="311"/>
      <c r="B10" s="311"/>
      <c r="C10" s="311"/>
      <c r="D10" s="311"/>
      <c r="E10" s="311"/>
      <c r="F10" s="312">
        <v>19</v>
      </c>
      <c r="G10" s="312"/>
      <c r="H10" s="312"/>
      <c r="I10" s="312"/>
      <c r="J10" s="166"/>
      <c r="K10" s="313">
        <v>98</v>
      </c>
      <c r="L10" s="310"/>
      <c r="M10" s="310"/>
      <c r="N10" s="310"/>
      <c r="O10" s="310"/>
      <c r="P10" s="310"/>
      <c r="Q10" s="310"/>
      <c r="R10" s="310"/>
      <c r="S10" s="310"/>
      <c r="T10" s="310"/>
      <c r="U10" s="310">
        <v>69</v>
      </c>
      <c r="V10" s="310"/>
      <c r="W10" s="310"/>
      <c r="X10" s="310"/>
      <c r="Y10" s="310"/>
      <c r="Z10" s="310"/>
      <c r="AA10" s="310"/>
      <c r="AB10" s="310"/>
      <c r="AC10" s="310"/>
      <c r="AD10" s="310"/>
      <c r="AE10" s="310">
        <v>5</v>
      </c>
      <c r="AF10" s="310"/>
      <c r="AG10" s="310"/>
      <c r="AH10" s="310"/>
      <c r="AI10" s="310"/>
      <c r="AJ10" s="310"/>
      <c r="AK10" s="310"/>
      <c r="AL10" s="310"/>
      <c r="AM10" s="310"/>
      <c r="AN10" s="310"/>
      <c r="AO10" s="310">
        <v>165</v>
      </c>
      <c r="AP10" s="310"/>
      <c r="AQ10" s="310"/>
      <c r="AR10" s="310"/>
      <c r="AS10" s="310"/>
      <c r="AT10" s="310"/>
      <c r="AU10" s="310"/>
      <c r="AV10" s="310"/>
      <c r="AW10" s="310"/>
      <c r="AX10" s="310"/>
      <c r="AY10" s="310">
        <v>8</v>
      </c>
      <c r="AZ10" s="310"/>
      <c r="BA10" s="310"/>
      <c r="BB10" s="310"/>
      <c r="BC10" s="310"/>
      <c r="BD10" s="310"/>
      <c r="BE10" s="310"/>
      <c r="BF10" s="310"/>
      <c r="BG10" s="310"/>
      <c r="BH10" s="310"/>
      <c r="BI10" s="310">
        <v>3</v>
      </c>
      <c r="BJ10" s="310"/>
      <c r="BK10" s="310"/>
      <c r="BL10" s="310"/>
      <c r="BM10" s="310"/>
      <c r="BN10" s="310"/>
      <c r="BO10" s="310"/>
      <c r="BP10" s="310"/>
      <c r="BQ10" s="310"/>
      <c r="BR10" s="310"/>
    </row>
    <row r="11" spans="1:70" ht="27" customHeight="1">
      <c r="A11" s="311"/>
      <c r="B11" s="311"/>
      <c r="C11" s="311"/>
      <c r="D11" s="311"/>
      <c r="E11" s="311"/>
      <c r="F11" s="312">
        <v>20</v>
      </c>
      <c r="G11" s="312"/>
      <c r="H11" s="312"/>
      <c r="I11" s="312"/>
      <c r="J11" s="166"/>
      <c r="K11" s="313">
        <v>93</v>
      </c>
      <c r="L11" s="310"/>
      <c r="M11" s="310"/>
      <c r="N11" s="310"/>
      <c r="O11" s="310"/>
      <c r="P11" s="310"/>
      <c r="Q11" s="310"/>
      <c r="R11" s="310"/>
      <c r="S11" s="310"/>
      <c r="T11" s="310"/>
      <c r="U11" s="310">
        <v>69</v>
      </c>
      <c r="V11" s="310"/>
      <c r="W11" s="310"/>
      <c r="X11" s="310"/>
      <c r="Y11" s="310"/>
      <c r="Z11" s="310"/>
      <c r="AA11" s="310"/>
      <c r="AB11" s="310"/>
      <c r="AC11" s="310"/>
      <c r="AD11" s="310"/>
      <c r="AE11" s="310">
        <v>5</v>
      </c>
      <c r="AF11" s="310"/>
      <c r="AG11" s="310"/>
      <c r="AH11" s="310"/>
      <c r="AI11" s="310"/>
      <c r="AJ11" s="310"/>
      <c r="AK11" s="310"/>
      <c r="AL11" s="310"/>
      <c r="AM11" s="310"/>
      <c r="AN11" s="310"/>
      <c r="AO11" s="310">
        <v>165</v>
      </c>
      <c r="AP11" s="310"/>
      <c r="AQ11" s="310"/>
      <c r="AR11" s="310"/>
      <c r="AS11" s="310"/>
      <c r="AT11" s="310"/>
      <c r="AU11" s="310"/>
      <c r="AV11" s="310"/>
      <c r="AW11" s="310"/>
      <c r="AX11" s="310"/>
      <c r="AY11" s="310">
        <v>13</v>
      </c>
      <c r="AZ11" s="310"/>
      <c r="BA11" s="310"/>
      <c r="BB11" s="310"/>
      <c r="BC11" s="310"/>
      <c r="BD11" s="310"/>
      <c r="BE11" s="310"/>
      <c r="BF11" s="310"/>
      <c r="BG11" s="310"/>
      <c r="BH11" s="310"/>
      <c r="BI11" s="310">
        <v>3</v>
      </c>
      <c r="BJ11" s="310"/>
      <c r="BK11" s="310"/>
      <c r="BL11" s="310"/>
      <c r="BM11" s="310"/>
      <c r="BN11" s="310"/>
      <c r="BO11" s="310"/>
      <c r="BP11" s="310"/>
      <c r="BQ11" s="310"/>
      <c r="BR11" s="310"/>
    </row>
    <row r="12" spans="1:70" ht="27" customHeight="1">
      <c r="A12" s="311"/>
      <c r="B12" s="311"/>
      <c r="C12" s="311"/>
      <c r="D12" s="311"/>
      <c r="E12" s="311"/>
      <c r="F12" s="312">
        <v>21</v>
      </c>
      <c r="G12" s="312"/>
      <c r="H12" s="312"/>
      <c r="I12" s="312"/>
      <c r="J12" s="166"/>
      <c r="K12" s="313">
        <v>94</v>
      </c>
      <c r="L12" s="310"/>
      <c r="M12" s="310"/>
      <c r="N12" s="310"/>
      <c r="O12" s="310"/>
      <c r="P12" s="310"/>
      <c r="Q12" s="310"/>
      <c r="R12" s="310"/>
      <c r="S12" s="310"/>
      <c r="T12" s="310"/>
      <c r="U12" s="310">
        <v>69</v>
      </c>
      <c r="V12" s="310"/>
      <c r="W12" s="310"/>
      <c r="X12" s="310"/>
      <c r="Y12" s="310"/>
      <c r="Z12" s="310"/>
      <c r="AA12" s="310"/>
      <c r="AB12" s="310"/>
      <c r="AC12" s="310"/>
      <c r="AD12" s="310"/>
      <c r="AE12" s="310">
        <v>5</v>
      </c>
      <c r="AF12" s="310"/>
      <c r="AG12" s="310"/>
      <c r="AH12" s="310"/>
      <c r="AI12" s="310"/>
      <c r="AJ12" s="310"/>
      <c r="AK12" s="310"/>
      <c r="AL12" s="310"/>
      <c r="AM12" s="310"/>
      <c r="AN12" s="310"/>
      <c r="AO12" s="310">
        <v>163</v>
      </c>
      <c r="AP12" s="310"/>
      <c r="AQ12" s="310"/>
      <c r="AR12" s="310"/>
      <c r="AS12" s="310"/>
      <c r="AT12" s="310"/>
      <c r="AU12" s="310"/>
      <c r="AV12" s="310"/>
      <c r="AW12" s="310"/>
      <c r="AX12" s="310"/>
      <c r="AY12" s="310">
        <v>13</v>
      </c>
      <c r="AZ12" s="310"/>
      <c r="BA12" s="310"/>
      <c r="BB12" s="310"/>
      <c r="BC12" s="310"/>
      <c r="BD12" s="310"/>
      <c r="BE12" s="310"/>
      <c r="BF12" s="310"/>
      <c r="BG12" s="310"/>
      <c r="BH12" s="310"/>
      <c r="BI12" s="310">
        <v>3</v>
      </c>
      <c r="BJ12" s="310"/>
      <c r="BK12" s="310"/>
      <c r="BL12" s="310"/>
      <c r="BM12" s="310"/>
      <c r="BN12" s="310"/>
      <c r="BO12" s="310"/>
      <c r="BP12" s="310"/>
      <c r="BQ12" s="310"/>
      <c r="BR12" s="310"/>
    </row>
    <row r="13" spans="1:70" ht="27" customHeight="1">
      <c r="A13" s="235"/>
      <c r="B13" s="235"/>
      <c r="C13" s="235"/>
      <c r="D13" s="235"/>
      <c r="E13" s="235"/>
      <c r="F13" s="179">
        <v>22</v>
      </c>
      <c r="G13" s="179"/>
      <c r="H13" s="179"/>
      <c r="I13" s="179"/>
      <c r="J13" s="167"/>
      <c r="K13" s="318">
        <v>97</v>
      </c>
      <c r="L13" s="314"/>
      <c r="M13" s="314"/>
      <c r="N13" s="314"/>
      <c r="O13" s="314"/>
      <c r="P13" s="314"/>
      <c r="Q13" s="314"/>
      <c r="R13" s="314"/>
      <c r="S13" s="314"/>
      <c r="T13" s="314"/>
      <c r="U13" s="314">
        <v>68</v>
      </c>
      <c r="V13" s="314"/>
      <c r="W13" s="314"/>
      <c r="X13" s="314"/>
      <c r="Y13" s="314"/>
      <c r="Z13" s="314"/>
      <c r="AA13" s="314"/>
      <c r="AB13" s="314"/>
      <c r="AC13" s="314"/>
      <c r="AD13" s="314"/>
      <c r="AE13" s="314">
        <v>4</v>
      </c>
      <c r="AF13" s="314"/>
      <c r="AG13" s="314"/>
      <c r="AH13" s="314"/>
      <c r="AI13" s="314"/>
      <c r="AJ13" s="314"/>
      <c r="AK13" s="314"/>
      <c r="AL13" s="314"/>
      <c r="AM13" s="314"/>
      <c r="AN13" s="314"/>
      <c r="AO13" s="314">
        <v>182</v>
      </c>
      <c r="AP13" s="314"/>
      <c r="AQ13" s="314"/>
      <c r="AR13" s="314"/>
      <c r="AS13" s="314"/>
      <c r="AT13" s="314"/>
      <c r="AU13" s="314"/>
      <c r="AV13" s="314"/>
      <c r="AW13" s="314"/>
      <c r="AX13" s="314"/>
      <c r="AY13" s="314">
        <v>13</v>
      </c>
      <c r="AZ13" s="314"/>
      <c r="BA13" s="314"/>
      <c r="BB13" s="314"/>
      <c r="BC13" s="314"/>
      <c r="BD13" s="314"/>
      <c r="BE13" s="314"/>
      <c r="BF13" s="314"/>
      <c r="BG13" s="314"/>
      <c r="BH13" s="314"/>
      <c r="BI13" s="314">
        <v>3</v>
      </c>
      <c r="BJ13" s="314"/>
      <c r="BK13" s="314"/>
      <c r="BL13" s="314"/>
      <c r="BM13" s="314"/>
      <c r="BN13" s="314"/>
      <c r="BO13" s="314"/>
      <c r="BP13" s="314"/>
      <c r="BQ13" s="314"/>
      <c r="BR13" s="314"/>
    </row>
    <row r="14" ht="16.5" customHeight="1">
      <c r="BR14" s="66" t="s">
        <v>88</v>
      </c>
    </row>
    <row r="15" ht="40.5" customHeight="1"/>
    <row r="16" spans="1:70" ht="24">
      <c r="A16" s="146" t="s">
        <v>196</v>
      </c>
      <c r="B16" s="146"/>
      <c r="C16" s="146"/>
      <c r="D16" s="146"/>
      <c r="E16" s="146"/>
      <c r="F16" s="146"/>
      <c r="G16" s="146"/>
      <c r="H16" s="146"/>
      <c r="I16" s="146"/>
      <c r="J16" s="146"/>
      <c r="K16" s="146"/>
      <c r="L16" s="146"/>
      <c r="M16" s="146"/>
      <c r="N16" s="146"/>
      <c r="O16" s="146"/>
      <c r="P16" s="146"/>
      <c r="Q16" s="146"/>
      <c r="R16" s="146"/>
      <c r="S16" s="146"/>
      <c r="T16" s="146"/>
      <c r="U16" s="146"/>
      <c r="V16" s="146"/>
      <c r="W16" s="146"/>
      <c r="X16" s="146"/>
      <c r="Y16" s="146"/>
      <c r="Z16" s="146"/>
      <c r="AA16" s="146"/>
      <c r="AB16" s="146"/>
      <c r="AC16" s="146"/>
      <c r="AD16" s="146"/>
      <c r="AE16" s="146"/>
      <c r="AF16" s="146"/>
      <c r="AG16" s="146"/>
      <c r="AH16" s="146"/>
      <c r="AI16" s="146"/>
      <c r="AJ16" s="146"/>
      <c r="AK16" s="146"/>
      <c r="AL16" s="146"/>
      <c r="AM16" s="146"/>
      <c r="AN16" s="146"/>
      <c r="AO16" s="146"/>
      <c r="AP16" s="146"/>
      <c r="AQ16" s="146"/>
      <c r="AR16" s="146"/>
      <c r="AS16" s="146"/>
      <c r="AT16" s="146"/>
      <c r="AU16" s="146"/>
      <c r="AV16" s="146"/>
      <c r="AW16" s="146"/>
      <c r="AX16" s="146"/>
      <c r="AY16" s="146"/>
      <c r="AZ16" s="146"/>
      <c r="BA16" s="146"/>
      <c r="BB16" s="146"/>
      <c r="BC16" s="146"/>
      <c r="BD16" s="146"/>
      <c r="BE16" s="146"/>
      <c r="BF16" s="146"/>
      <c r="BG16" s="146"/>
      <c r="BH16" s="146"/>
      <c r="BI16" s="146"/>
      <c r="BJ16" s="146"/>
      <c r="BK16" s="146"/>
      <c r="BL16" s="146"/>
      <c r="BM16" s="146"/>
      <c r="BN16" s="146"/>
      <c r="BO16" s="146"/>
      <c r="BP16" s="146"/>
      <c r="BQ16" s="146"/>
      <c r="BR16" s="146"/>
    </row>
    <row r="17" ht="16.5" customHeight="1"/>
    <row r="18" spans="1:70" ht="27" customHeight="1">
      <c r="A18" s="304" t="s">
        <v>224</v>
      </c>
      <c r="B18" s="315"/>
      <c r="C18" s="315"/>
      <c r="D18" s="315"/>
      <c r="E18" s="315"/>
      <c r="F18" s="315"/>
      <c r="G18" s="315"/>
      <c r="H18" s="315"/>
      <c r="I18" s="315"/>
      <c r="J18" s="155"/>
      <c r="K18" s="231" t="s">
        <v>165</v>
      </c>
      <c r="L18" s="232"/>
      <c r="M18" s="232"/>
      <c r="N18" s="232"/>
      <c r="O18" s="232"/>
      <c r="P18" s="232"/>
      <c r="Q18" s="232"/>
      <c r="R18" s="232"/>
      <c r="S18" s="232"/>
      <c r="T18" s="232"/>
      <c r="U18" s="232"/>
      <c r="V18" s="232"/>
      <c r="W18" s="232"/>
      <c r="X18" s="232"/>
      <c r="Y18" s="233"/>
      <c r="Z18" s="231" t="s">
        <v>166</v>
      </c>
      <c r="AA18" s="232"/>
      <c r="AB18" s="232"/>
      <c r="AC18" s="232"/>
      <c r="AD18" s="232"/>
      <c r="AE18" s="232"/>
      <c r="AF18" s="232"/>
      <c r="AG18" s="232"/>
      <c r="AH18" s="232"/>
      <c r="AI18" s="232"/>
      <c r="AJ18" s="232"/>
      <c r="AK18" s="232"/>
      <c r="AL18" s="232"/>
      <c r="AM18" s="232"/>
      <c r="AN18" s="233"/>
      <c r="AO18" s="231" t="s">
        <v>167</v>
      </c>
      <c r="AP18" s="232"/>
      <c r="AQ18" s="232"/>
      <c r="AR18" s="232"/>
      <c r="AS18" s="232"/>
      <c r="AT18" s="232"/>
      <c r="AU18" s="232"/>
      <c r="AV18" s="232"/>
      <c r="AW18" s="232"/>
      <c r="AX18" s="232"/>
      <c r="AY18" s="232"/>
      <c r="AZ18" s="232"/>
      <c r="BA18" s="232"/>
      <c r="BB18" s="232"/>
      <c r="BC18" s="233"/>
      <c r="BD18" s="298" t="s">
        <v>168</v>
      </c>
      <c r="BE18" s="299"/>
      <c r="BF18" s="299"/>
      <c r="BG18" s="299"/>
      <c r="BH18" s="299"/>
      <c r="BI18" s="299"/>
      <c r="BJ18" s="299"/>
      <c r="BK18" s="299"/>
      <c r="BL18" s="299"/>
      <c r="BM18" s="299"/>
      <c r="BN18" s="299"/>
      <c r="BO18" s="299"/>
      <c r="BP18" s="299"/>
      <c r="BQ18" s="299"/>
      <c r="BR18" s="299"/>
    </row>
    <row r="19" spans="1:70" ht="27" customHeight="1">
      <c r="A19" s="156"/>
      <c r="B19" s="156"/>
      <c r="C19" s="156"/>
      <c r="D19" s="156"/>
      <c r="E19" s="156"/>
      <c r="F19" s="156"/>
      <c r="G19" s="156"/>
      <c r="H19" s="156"/>
      <c r="I19" s="156"/>
      <c r="J19" s="157"/>
      <c r="K19" s="234"/>
      <c r="L19" s="235"/>
      <c r="M19" s="235"/>
      <c r="N19" s="235"/>
      <c r="O19" s="235"/>
      <c r="P19" s="235"/>
      <c r="Q19" s="235"/>
      <c r="R19" s="235"/>
      <c r="S19" s="235"/>
      <c r="T19" s="235"/>
      <c r="U19" s="235"/>
      <c r="V19" s="235"/>
      <c r="W19" s="235"/>
      <c r="X19" s="235"/>
      <c r="Y19" s="236"/>
      <c r="Z19" s="234"/>
      <c r="AA19" s="235"/>
      <c r="AB19" s="235"/>
      <c r="AC19" s="235"/>
      <c r="AD19" s="235"/>
      <c r="AE19" s="235"/>
      <c r="AF19" s="235"/>
      <c r="AG19" s="235"/>
      <c r="AH19" s="235"/>
      <c r="AI19" s="235"/>
      <c r="AJ19" s="235"/>
      <c r="AK19" s="235"/>
      <c r="AL19" s="235"/>
      <c r="AM19" s="235"/>
      <c r="AN19" s="236"/>
      <c r="AO19" s="234"/>
      <c r="AP19" s="235"/>
      <c r="AQ19" s="235"/>
      <c r="AR19" s="235"/>
      <c r="AS19" s="235"/>
      <c r="AT19" s="235"/>
      <c r="AU19" s="235"/>
      <c r="AV19" s="235"/>
      <c r="AW19" s="235"/>
      <c r="AX19" s="235"/>
      <c r="AY19" s="235"/>
      <c r="AZ19" s="235"/>
      <c r="BA19" s="235"/>
      <c r="BB19" s="235"/>
      <c r="BC19" s="236"/>
      <c r="BD19" s="301"/>
      <c r="BE19" s="302"/>
      <c r="BF19" s="302"/>
      <c r="BG19" s="302"/>
      <c r="BH19" s="302"/>
      <c r="BI19" s="302"/>
      <c r="BJ19" s="302"/>
      <c r="BK19" s="302"/>
      <c r="BL19" s="302"/>
      <c r="BM19" s="302"/>
      <c r="BN19" s="302"/>
      <c r="BO19" s="302"/>
      <c r="BP19" s="302"/>
      <c r="BQ19" s="302"/>
      <c r="BR19" s="302"/>
    </row>
    <row r="20" spans="1:70" ht="27" customHeight="1">
      <c r="A20" s="279" t="s">
        <v>42</v>
      </c>
      <c r="B20" s="279"/>
      <c r="C20" s="279"/>
      <c r="D20" s="279"/>
      <c r="E20" s="279"/>
      <c r="F20" s="312">
        <v>7</v>
      </c>
      <c r="G20" s="312"/>
      <c r="H20" s="312"/>
      <c r="I20" s="312"/>
      <c r="J20" s="312"/>
      <c r="K20" s="317">
        <v>2768</v>
      </c>
      <c r="L20" s="316"/>
      <c r="M20" s="316"/>
      <c r="N20" s="316"/>
      <c r="O20" s="316"/>
      <c r="P20" s="316"/>
      <c r="Q20" s="316"/>
      <c r="R20" s="316"/>
      <c r="S20" s="316"/>
      <c r="T20" s="316"/>
      <c r="U20" s="316"/>
      <c r="V20" s="316"/>
      <c r="W20" s="316"/>
      <c r="X20" s="316"/>
      <c r="Y20" s="316"/>
      <c r="Z20" s="316">
        <v>2807</v>
      </c>
      <c r="AA20" s="316"/>
      <c r="AB20" s="316"/>
      <c r="AC20" s="316"/>
      <c r="AD20" s="316"/>
      <c r="AE20" s="316"/>
      <c r="AF20" s="316"/>
      <c r="AG20" s="316"/>
      <c r="AH20" s="316"/>
      <c r="AI20" s="316"/>
      <c r="AJ20" s="316"/>
      <c r="AK20" s="316"/>
      <c r="AL20" s="316"/>
      <c r="AM20" s="316"/>
      <c r="AN20" s="316"/>
      <c r="AO20" s="316">
        <v>29</v>
      </c>
      <c r="AP20" s="316"/>
      <c r="AQ20" s="316"/>
      <c r="AR20" s="316"/>
      <c r="AS20" s="316"/>
      <c r="AT20" s="316"/>
      <c r="AU20" s="316"/>
      <c r="AV20" s="316"/>
      <c r="AW20" s="316"/>
      <c r="AX20" s="316"/>
      <c r="AY20" s="316"/>
      <c r="AZ20" s="316"/>
      <c r="BA20" s="316"/>
      <c r="BB20" s="316"/>
      <c r="BC20" s="316"/>
      <c r="BD20" s="316">
        <v>195</v>
      </c>
      <c r="BE20" s="316"/>
      <c r="BF20" s="316"/>
      <c r="BG20" s="316"/>
      <c r="BH20" s="316"/>
      <c r="BI20" s="316"/>
      <c r="BJ20" s="316"/>
      <c r="BK20" s="316"/>
      <c r="BL20" s="316"/>
      <c r="BM20" s="316"/>
      <c r="BN20" s="316"/>
      <c r="BO20" s="316"/>
      <c r="BP20" s="316"/>
      <c r="BQ20" s="316"/>
      <c r="BR20" s="316"/>
    </row>
    <row r="21" spans="1:75" ht="27" customHeight="1">
      <c r="A21" s="311"/>
      <c r="B21" s="311"/>
      <c r="C21" s="311"/>
      <c r="D21" s="311"/>
      <c r="E21" s="311"/>
      <c r="F21" s="312">
        <v>12</v>
      </c>
      <c r="G21" s="312"/>
      <c r="H21" s="312"/>
      <c r="I21" s="312"/>
      <c r="J21" s="312"/>
      <c r="K21" s="317">
        <v>4062</v>
      </c>
      <c r="L21" s="316"/>
      <c r="M21" s="316"/>
      <c r="N21" s="316"/>
      <c r="O21" s="316"/>
      <c r="P21" s="316"/>
      <c r="Q21" s="316"/>
      <c r="R21" s="316"/>
      <c r="S21" s="316"/>
      <c r="T21" s="316"/>
      <c r="U21" s="316"/>
      <c r="V21" s="316"/>
      <c r="W21" s="316"/>
      <c r="X21" s="316"/>
      <c r="Y21" s="316"/>
      <c r="Z21" s="316">
        <v>2909</v>
      </c>
      <c r="AA21" s="316"/>
      <c r="AB21" s="316"/>
      <c r="AC21" s="316"/>
      <c r="AD21" s="316"/>
      <c r="AE21" s="316"/>
      <c r="AF21" s="316"/>
      <c r="AG21" s="316"/>
      <c r="AH21" s="316"/>
      <c r="AI21" s="316"/>
      <c r="AJ21" s="316"/>
      <c r="AK21" s="316"/>
      <c r="AL21" s="316"/>
      <c r="AM21" s="316"/>
      <c r="AN21" s="316"/>
      <c r="AO21" s="316">
        <v>80</v>
      </c>
      <c r="AP21" s="316"/>
      <c r="AQ21" s="316"/>
      <c r="AR21" s="316"/>
      <c r="AS21" s="316"/>
      <c r="AT21" s="316"/>
      <c r="AU21" s="316"/>
      <c r="AV21" s="316"/>
      <c r="AW21" s="316"/>
      <c r="AX21" s="316"/>
      <c r="AY21" s="316"/>
      <c r="AZ21" s="316"/>
      <c r="BA21" s="316"/>
      <c r="BB21" s="316"/>
      <c r="BC21" s="316"/>
      <c r="BD21" s="316">
        <v>103</v>
      </c>
      <c r="BE21" s="316"/>
      <c r="BF21" s="316"/>
      <c r="BG21" s="316"/>
      <c r="BH21" s="316"/>
      <c r="BI21" s="316"/>
      <c r="BJ21" s="316"/>
      <c r="BK21" s="316"/>
      <c r="BL21" s="316"/>
      <c r="BM21" s="316"/>
      <c r="BN21" s="316"/>
      <c r="BO21" s="316"/>
      <c r="BP21" s="316"/>
      <c r="BQ21" s="316"/>
      <c r="BR21" s="316"/>
      <c r="BW21" s="26"/>
    </row>
    <row r="22" spans="1:70" ht="27" customHeight="1">
      <c r="A22" s="311"/>
      <c r="B22" s="311"/>
      <c r="C22" s="311"/>
      <c r="D22" s="311"/>
      <c r="E22" s="311"/>
      <c r="F22" s="312">
        <v>17</v>
      </c>
      <c r="G22" s="312"/>
      <c r="H22" s="312"/>
      <c r="I22" s="312"/>
      <c r="J22" s="312"/>
      <c r="K22" s="317">
        <v>6247</v>
      </c>
      <c r="L22" s="316"/>
      <c r="M22" s="316"/>
      <c r="N22" s="316"/>
      <c r="O22" s="316"/>
      <c r="P22" s="316"/>
      <c r="Q22" s="316"/>
      <c r="R22" s="316"/>
      <c r="S22" s="316"/>
      <c r="T22" s="316"/>
      <c r="U22" s="316"/>
      <c r="V22" s="316"/>
      <c r="W22" s="316"/>
      <c r="X22" s="316"/>
      <c r="Y22" s="316"/>
      <c r="Z22" s="316">
        <v>4102</v>
      </c>
      <c r="AA22" s="316"/>
      <c r="AB22" s="316"/>
      <c r="AC22" s="316"/>
      <c r="AD22" s="316"/>
      <c r="AE22" s="316"/>
      <c r="AF22" s="316"/>
      <c r="AG22" s="316"/>
      <c r="AH22" s="316"/>
      <c r="AI22" s="316"/>
      <c r="AJ22" s="316"/>
      <c r="AK22" s="316"/>
      <c r="AL22" s="316"/>
      <c r="AM22" s="316"/>
      <c r="AN22" s="316"/>
      <c r="AO22" s="316">
        <v>119</v>
      </c>
      <c r="AP22" s="316"/>
      <c r="AQ22" s="316"/>
      <c r="AR22" s="316"/>
      <c r="AS22" s="316"/>
      <c r="AT22" s="316"/>
      <c r="AU22" s="316"/>
      <c r="AV22" s="316"/>
      <c r="AW22" s="316"/>
      <c r="AX22" s="316"/>
      <c r="AY22" s="316"/>
      <c r="AZ22" s="316"/>
      <c r="BA22" s="316"/>
      <c r="BB22" s="316"/>
      <c r="BC22" s="316"/>
      <c r="BD22" s="316" t="s">
        <v>151</v>
      </c>
      <c r="BE22" s="316"/>
      <c r="BF22" s="316"/>
      <c r="BG22" s="316"/>
      <c r="BH22" s="316"/>
      <c r="BI22" s="316"/>
      <c r="BJ22" s="316"/>
      <c r="BK22" s="316"/>
      <c r="BL22" s="316"/>
      <c r="BM22" s="316"/>
      <c r="BN22" s="316"/>
      <c r="BO22" s="316"/>
      <c r="BP22" s="316"/>
      <c r="BQ22" s="316"/>
      <c r="BR22" s="316"/>
    </row>
    <row r="23" spans="1:70" ht="27" customHeight="1">
      <c r="A23" s="311"/>
      <c r="B23" s="311"/>
      <c r="C23" s="311"/>
      <c r="D23" s="311"/>
      <c r="E23" s="311"/>
      <c r="F23" s="312">
        <v>18</v>
      </c>
      <c r="G23" s="312"/>
      <c r="H23" s="312"/>
      <c r="I23" s="312"/>
      <c r="J23" s="312"/>
      <c r="K23" s="317">
        <v>6329</v>
      </c>
      <c r="L23" s="316"/>
      <c r="M23" s="316"/>
      <c r="N23" s="316"/>
      <c r="O23" s="316"/>
      <c r="P23" s="316"/>
      <c r="Q23" s="316"/>
      <c r="R23" s="316"/>
      <c r="S23" s="316"/>
      <c r="T23" s="316"/>
      <c r="U23" s="316"/>
      <c r="V23" s="316"/>
      <c r="W23" s="316"/>
      <c r="X23" s="316"/>
      <c r="Y23" s="316"/>
      <c r="Z23" s="316">
        <v>3829</v>
      </c>
      <c r="AA23" s="316"/>
      <c r="AB23" s="316"/>
      <c r="AC23" s="316"/>
      <c r="AD23" s="316"/>
      <c r="AE23" s="316"/>
      <c r="AF23" s="316"/>
      <c r="AG23" s="316"/>
      <c r="AH23" s="316"/>
      <c r="AI23" s="316"/>
      <c r="AJ23" s="316"/>
      <c r="AK23" s="316"/>
      <c r="AL23" s="316"/>
      <c r="AM23" s="316"/>
      <c r="AN23" s="316"/>
      <c r="AO23" s="316">
        <v>94</v>
      </c>
      <c r="AP23" s="316"/>
      <c r="AQ23" s="316"/>
      <c r="AR23" s="316"/>
      <c r="AS23" s="316"/>
      <c r="AT23" s="316"/>
      <c r="AU23" s="316"/>
      <c r="AV23" s="316"/>
      <c r="AW23" s="316"/>
      <c r="AX23" s="316"/>
      <c r="AY23" s="316"/>
      <c r="AZ23" s="316"/>
      <c r="BA23" s="316"/>
      <c r="BB23" s="316"/>
      <c r="BC23" s="316"/>
      <c r="BD23" s="316" t="s">
        <v>151</v>
      </c>
      <c r="BE23" s="316"/>
      <c r="BF23" s="316"/>
      <c r="BG23" s="316"/>
      <c r="BH23" s="316"/>
      <c r="BI23" s="316"/>
      <c r="BJ23" s="316"/>
      <c r="BK23" s="316"/>
      <c r="BL23" s="316"/>
      <c r="BM23" s="316"/>
      <c r="BN23" s="316"/>
      <c r="BO23" s="316"/>
      <c r="BP23" s="316"/>
      <c r="BQ23" s="316"/>
      <c r="BR23" s="316"/>
    </row>
    <row r="24" spans="1:70" ht="27" customHeight="1">
      <c r="A24" s="311"/>
      <c r="B24" s="311"/>
      <c r="C24" s="311"/>
      <c r="D24" s="311"/>
      <c r="E24" s="311"/>
      <c r="F24" s="312">
        <v>19</v>
      </c>
      <c r="G24" s="312"/>
      <c r="H24" s="312"/>
      <c r="I24" s="312"/>
      <c r="J24" s="312"/>
      <c r="K24" s="317">
        <v>6465</v>
      </c>
      <c r="L24" s="316"/>
      <c r="M24" s="316"/>
      <c r="N24" s="316"/>
      <c r="O24" s="316"/>
      <c r="P24" s="316"/>
      <c r="Q24" s="316"/>
      <c r="R24" s="316"/>
      <c r="S24" s="316"/>
      <c r="T24" s="316"/>
      <c r="U24" s="316"/>
      <c r="V24" s="316"/>
      <c r="W24" s="316"/>
      <c r="X24" s="316"/>
      <c r="Y24" s="316"/>
      <c r="Z24" s="316">
        <v>4219</v>
      </c>
      <c r="AA24" s="316"/>
      <c r="AB24" s="316"/>
      <c r="AC24" s="316"/>
      <c r="AD24" s="316"/>
      <c r="AE24" s="316"/>
      <c r="AF24" s="316"/>
      <c r="AG24" s="316"/>
      <c r="AH24" s="316"/>
      <c r="AI24" s="316"/>
      <c r="AJ24" s="316"/>
      <c r="AK24" s="316"/>
      <c r="AL24" s="316"/>
      <c r="AM24" s="316"/>
      <c r="AN24" s="316"/>
      <c r="AO24" s="316">
        <v>94</v>
      </c>
      <c r="AP24" s="316"/>
      <c r="AQ24" s="316"/>
      <c r="AR24" s="316"/>
      <c r="AS24" s="316"/>
      <c r="AT24" s="316"/>
      <c r="AU24" s="316"/>
      <c r="AV24" s="316"/>
      <c r="AW24" s="316"/>
      <c r="AX24" s="316"/>
      <c r="AY24" s="316"/>
      <c r="AZ24" s="316"/>
      <c r="BA24" s="316"/>
      <c r="BB24" s="316"/>
      <c r="BC24" s="316"/>
      <c r="BD24" s="316" t="s">
        <v>151</v>
      </c>
      <c r="BE24" s="316"/>
      <c r="BF24" s="316"/>
      <c r="BG24" s="316"/>
      <c r="BH24" s="316"/>
      <c r="BI24" s="316"/>
      <c r="BJ24" s="316"/>
      <c r="BK24" s="316"/>
      <c r="BL24" s="316"/>
      <c r="BM24" s="316"/>
      <c r="BN24" s="316"/>
      <c r="BO24" s="316"/>
      <c r="BP24" s="316"/>
      <c r="BQ24" s="316"/>
      <c r="BR24" s="316"/>
    </row>
    <row r="25" spans="1:70" ht="27" customHeight="1">
      <c r="A25" s="311"/>
      <c r="B25" s="311"/>
      <c r="C25" s="311"/>
      <c r="D25" s="311"/>
      <c r="E25" s="311"/>
      <c r="F25" s="312">
        <v>20</v>
      </c>
      <c r="G25" s="312"/>
      <c r="H25" s="312"/>
      <c r="I25" s="312"/>
      <c r="J25" s="166"/>
      <c r="K25" s="316">
        <v>6669</v>
      </c>
      <c r="L25" s="316"/>
      <c r="M25" s="316"/>
      <c r="N25" s="316"/>
      <c r="O25" s="316"/>
      <c r="P25" s="316"/>
      <c r="Q25" s="316"/>
      <c r="R25" s="316"/>
      <c r="S25" s="316"/>
      <c r="T25" s="316"/>
      <c r="U25" s="316"/>
      <c r="V25" s="316"/>
      <c r="W25" s="316"/>
      <c r="X25" s="316"/>
      <c r="Y25" s="316"/>
      <c r="Z25" s="316">
        <v>4128</v>
      </c>
      <c r="AA25" s="316"/>
      <c r="AB25" s="316"/>
      <c r="AC25" s="316"/>
      <c r="AD25" s="316"/>
      <c r="AE25" s="316"/>
      <c r="AF25" s="316"/>
      <c r="AG25" s="316"/>
      <c r="AH25" s="316"/>
      <c r="AI25" s="316"/>
      <c r="AJ25" s="316"/>
      <c r="AK25" s="316"/>
      <c r="AL25" s="316"/>
      <c r="AM25" s="316"/>
      <c r="AN25" s="316"/>
      <c r="AO25" s="316">
        <v>51</v>
      </c>
      <c r="AP25" s="316"/>
      <c r="AQ25" s="316"/>
      <c r="AR25" s="316"/>
      <c r="AS25" s="316"/>
      <c r="AT25" s="316"/>
      <c r="AU25" s="316"/>
      <c r="AV25" s="316"/>
      <c r="AW25" s="316"/>
      <c r="AX25" s="316"/>
      <c r="AY25" s="316"/>
      <c r="AZ25" s="316"/>
      <c r="BA25" s="316"/>
      <c r="BB25" s="316"/>
      <c r="BC25" s="316"/>
      <c r="BD25" s="316" t="s">
        <v>151</v>
      </c>
      <c r="BE25" s="316"/>
      <c r="BF25" s="316"/>
      <c r="BG25" s="316"/>
      <c r="BH25" s="316"/>
      <c r="BI25" s="316"/>
      <c r="BJ25" s="316"/>
      <c r="BK25" s="316"/>
      <c r="BL25" s="316"/>
      <c r="BM25" s="316"/>
      <c r="BN25" s="316"/>
      <c r="BO25" s="316"/>
      <c r="BP25" s="316"/>
      <c r="BQ25" s="316"/>
      <c r="BR25" s="316"/>
    </row>
    <row r="26" spans="1:70" ht="27" customHeight="1">
      <c r="A26" s="311"/>
      <c r="B26" s="311"/>
      <c r="C26" s="311"/>
      <c r="D26" s="311"/>
      <c r="E26" s="311"/>
      <c r="F26" s="312">
        <v>21</v>
      </c>
      <c r="G26" s="312"/>
      <c r="H26" s="312"/>
      <c r="I26" s="312"/>
      <c r="J26" s="312"/>
      <c r="K26" s="317">
        <v>6686</v>
      </c>
      <c r="L26" s="316"/>
      <c r="M26" s="316"/>
      <c r="N26" s="316"/>
      <c r="O26" s="316"/>
      <c r="P26" s="316"/>
      <c r="Q26" s="316"/>
      <c r="R26" s="316"/>
      <c r="S26" s="316"/>
      <c r="T26" s="316"/>
      <c r="U26" s="316"/>
      <c r="V26" s="316"/>
      <c r="W26" s="316"/>
      <c r="X26" s="316"/>
      <c r="Y26" s="316"/>
      <c r="Z26" s="316">
        <v>4141</v>
      </c>
      <c r="AA26" s="316"/>
      <c r="AB26" s="316"/>
      <c r="AC26" s="316"/>
      <c r="AD26" s="316"/>
      <c r="AE26" s="316"/>
      <c r="AF26" s="316"/>
      <c r="AG26" s="316"/>
      <c r="AH26" s="316"/>
      <c r="AI26" s="316"/>
      <c r="AJ26" s="316"/>
      <c r="AK26" s="316"/>
      <c r="AL26" s="316"/>
      <c r="AM26" s="316"/>
      <c r="AN26" s="316"/>
      <c r="AO26" s="316">
        <v>47</v>
      </c>
      <c r="AP26" s="316"/>
      <c r="AQ26" s="316"/>
      <c r="AR26" s="316"/>
      <c r="AS26" s="316"/>
      <c r="AT26" s="316"/>
      <c r="AU26" s="316"/>
      <c r="AV26" s="316"/>
      <c r="AW26" s="316"/>
      <c r="AX26" s="316"/>
      <c r="AY26" s="316"/>
      <c r="AZ26" s="316"/>
      <c r="BA26" s="316"/>
      <c r="BB26" s="316"/>
      <c r="BC26" s="316"/>
      <c r="BD26" s="316" t="s">
        <v>151</v>
      </c>
      <c r="BE26" s="316"/>
      <c r="BF26" s="316"/>
      <c r="BG26" s="316"/>
      <c r="BH26" s="316"/>
      <c r="BI26" s="316"/>
      <c r="BJ26" s="316"/>
      <c r="BK26" s="316"/>
      <c r="BL26" s="316"/>
      <c r="BM26" s="316"/>
      <c r="BN26" s="316"/>
      <c r="BO26" s="316"/>
      <c r="BP26" s="316"/>
      <c r="BQ26" s="316"/>
      <c r="BR26" s="316"/>
    </row>
    <row r="27" spans="1:70" ht="27" customHeight="1">
      <c r="A27" s="235"/>
      <c r="B27" s="235"/>
      <c r="C27" s="235"/>
      <c r="D27" s="235"/>
      <c r="E27" s="235"/>
      <c r="F27" s="179">
        <v>22</v>
      </c>
      <c r="G27" s="179"/>
      <c r="H27" s="179"/>
      <c r="I27" s="179"/>
      <c r="J27" s="179"/>
      <c r="K27" s="320">
        <v>6559</v>
      </c>
      <c r="L27" s="319"/>
      <c r="M27" s="319"/>
      <c r="N27" s="319"/>
      <c r="O27" s="319"/>
      <c r="P27" s="319"/>
      <c r="Q27" s="319"/>
      <c r="R27" s="319"/>
      <c r="S27" s="319"/>
      <c r="T27" s="319"/>
      <c r="U27" s="319"/>
      <c r="V27" s="319"/>
      <c r="W27" s="319"/>
      <c r="X27" s="319"/>
      <c r="Y27" s="319"/>
      <c r="Z27" s="319">
        <v>4105</v>
      </c>
      <c r="AA27" s="319"/>
      <c r="AB27" s="319"/>
      <c r="AC27" s="319"/>
      <c r="AD27" s="319"/>
      <c r="AE27" s="319"/>
      <c r="AF27" s="319"/>
      <c r="AG27" s="319"/>
      <c r="AH27" s="319"/>
      <c r="AI27" s="319"/>
      <c r="AJ27" s="319"/>
      <c r="AK27" s="319"/>
      <c r="AL27" s="319"/>
      <c r="AM27" s="319"/>
      <c r="AN27" s="319"/>
      <c r="AO27" s="319">
        <v>51</v>
      </c>
      <c r="AP27" s="319"/>
      <c r="AQ27" s="319"/>
      <c r="AR27" s="319"/>
      <c r="AS27" s="319"/>
      <c r="AT27" s="319"/>
      <c r="AU27" s="319"/>
      <c r="AV27" s="319"/>
      <c r="AW27" s="319"/>
      <c r="AX27" s="319"/>
      <c r="AY27" s="319"/>
      <c r="AZ27" s="319"/>
      <c r="BA27" s="319"/>
      <c r="BB27" s="319"/>
      <c r="BC27" s="319"/>
      <c r="BD27" s="319" t="s">
        <v>151</v>
      </c>
      <c r="BE27" s="319"/>
      <c r="BF27" s="319"/>
      <c r="BG27" s="319"/>
      <c r="BH27" s="319"/>
      <c r="BI27" s="319"/>
      <c r="BJ27" s="319"/>
      <c r="BK27" s="319"/>
      <c r="BL27" s="319"/>
      <c r="BM27" s="319"/>
      <c r="BN27" s="319"/>
      <c r="BO27" s="319"/>
      <c r="BP27" s="319"/>
      <c r="BQ27" s="319"/>
      <c r="BR27" s="319"/>
    </row>
    <row r="28" spans="1:70" ht="16.5" customHeight="1">
      <c r="A28" s="7" t="s">
        <v>229</v>
      </c>
      <c r="BR28" s="67" t="s">
        <v>197</v>
      </c>
    </row>
    <row r="29" ht="16.5" customHeight="1">
      <c r="A29" s="4" t="s">
        <v>228</v>
      </c>
    </row>
  </sheetData>
  <sheetProtection/>
  <mergeCells count="126">
    <mergeCell ref="AO27:BC27"/>
    <mergeCell ref="BD27:BR27"/>
    <mergeCell ref="A27:E27"/>
    <mergeCell ref="F27:J27"/>
    <mergeCell ref="K27:Y27"/>
    <mergeCell ref="Z27:AN27"/>
    <mergeCell ref="A25:E25"/>
    <mergeCell ref="F25:J25"/>
    <mergeCell ref="A26:E26"/>
    <mergeCell ref="F26:J26"/>
    <mergeCell ref="K26:Y26"/>
    <mergeCell ref="Z26:AN26"/>
    <mergeCell ref="K25:Y25"/>
    <mergeCell ref="Z25:AN25"/>
    <mergeCell ref="AO23:BC23"/>
    <mergeCell ref="BD23:BR23"/>
    <mergeCell ref="AO24:BC24"/>
    <mergeCell ref="BD24:BR24"/>
    <mergeCell ref="AO26:BC26"/>
    <mergeCell ref="BD26:BR26"/>
    <mergeCell ref="AO25:BC25"/>
    <mergeCell ref="BD25:BR25"/>
    <mergeCell ref="A21:E21"/>
    <mergeCell ref="F21:J21"/>
    <mergeCell ref="A24:E24"/>
    <mergeCell ref="F24:J24"/>
    <mergeCell ref="K24:Y24"/>
    <mergeCell ref="Z24:AN24"/>
    <mergeCell ref="A23:E23"/>
    <mergeCell ref="F23:J23"/>
    <mergeCell ref="K23:Y23"/>
    <mergeCell ref="Z23:AN23"/>
    <mergeCell ref="A22:E22"/>
    <mergeCell ref="F22:J22"/>
    <mergeCell ref="K22:Y22"/>
    <mergeCell ref="Z22:AN22"/>
    <mergeCell ref="AO20:BC20"/>
    <mergeCell ref="BD20:BR20"/>
    <mergeCell ref="AO22:BC22"/>
    <mergeCell ref="BD22:BR22"/>
    <mergeCell ref="K21:Y21"/>
    <mergeCell ref="Z21:AN21"/>
    <mergeCell ref="AO21:BC21"/>
    <mergeCell ref="BD21:BR21"/>
    <mergeCell ref="A13:E13"/>
    <mergeCell ref="F13:J13"/>
    <mergeCell ref="A20:E20"/>
    <mergeCell ref="F20:J20"/>
    <mergeCell ref="K20:Y20"/>
    <mergeCell ref="Z20:AN20"/>
    <mergeCell ref="K13:T13"/>
    <mergeCell ref="U13:AD13"/>
    <mergeCell ref="AO18:BC19"/>
    <mergeCell ref="BD18:BR19"/>
    <mergeCell ref="A16:BR16"/>
    <mergeCell ref="A18:J19"/>
    <mergeCell ref="K18:Y19"/>
    <mergeCell ref="Z18:AN19"/>
    <mergeCell ref="AE13:AN13"/>
    <mergeCell ref="AO13:AX13"/>
    <mergeCell ref="AY13:BH13"/>
    <mergeCell ref="BI13:BR13"/>
    <mergeCell ref="A12:E12"/>
    <mergeCell ref="F12:J12"/>
    <mergeCell ref="K12:T12"/>
    <mergeCell ref="U12:AD12"/>
    <mergeCell ref="AY12:BH12"/>
    <mergeCell ref="BI12:BR12"/>
    <mergeCell ref="AE12:AN12"/>
    <mergeCell ref="AO12:AX12"/>
    <mergeCell ref="K10:T10"/>
    <mergeCell ref="U10:AD10"/>
    <mergeCell ref="K11:T11"/>
    <mergeCell ref="U11:AD11"/>
    <mergeCell ref="AE11:AN11"/>
    <mergeCell ref="AO11:AX11"/>
    <mergeCell ref="AE10:AN10"/>
    <mergeCell ref="AO10:AX10"/>
    <mergeCell ref="AY10:BH10"/>
    <mergeCell ref="BI10:BR10"/>
    <mergeCell ref="A11:E11"/>
    <mergeCell ref="F11:J11"/>
    <mergeCell ref="AY11:BH11"/>
    <mergeCell ref="BI11:BR11"/>
    <mergeCell ref="A10:E10"/>
    <mergeCell ref="F10:J10"/>
    <mergeCell ref="AY8:BH8"/>
    <mergeCell ref="BI8:BR8"/>
    <mergeCell ref="AY9:BH9"/>
    <mergeCell ref="BI9:BR9"/>
    <mergeCell ref="A9:E9"/>
    <mergeCell ref="F9:J9"/>
    <mergeCell ref="K9:T9"/>
    <mergeCell ref="U9:AD9"/>
    <mergeCell ref="AE9:AN9"/>
    <mergeCell ref="AO9:AX9"/>
    <mergeCell ref="A8:E8"/>
    <mergeCell ref="F8:J8"/>
    <mergeCell ref="K8:T8"/>
    <mergeCell ref="U8:AD8"/>
    <mergeCell ref="AE8:AN8"/>
    <mergeCell ref="AO8:AX8"/>
    <mergeCell ref="AY7:BH7"/>
    <mergeCell ref="BI7:BR7"/>
    <mergeCell ref="A7:E7"/>
    <mergeCell ref="F7:J7"/>
    <mergeCell ref="K7:T7"/>
    <mergeCell ref="U7:AD7"/>
    <mergeCell ref="AE7:AN7"/>
    <mergeCell ref="AO7:AX7"/>
    <mergeCell ref="AE6:AN6"/>
    <mergeCell ref="AO6:AX6"/>
    <mergeCell ref="AY6:BH6"/>
    <mergeCell ref="BI6:BR6"/>
    <mergeCell ref="A6:E6"/>
    <mergeCell ref="F6:J6"/>
    <mergeCell ref="K6:T6"/>
    <mergeCell ref="U6:AD6"/>
    <mergeCell ref="AE4:AN5"/>
    <mergeCell ref="AO4:AX5"/>
    <mergeCell ref="U4:AD5"/>
    <mergeCell ref="AY4:BH5"/>
    <mergeCell ref="BI4:BR5"/>
    <mergeCell ref="A1:BR1"/>
    <mergeCell ref="A4:J5"/>
    <mergeCell ref="K4:T5"/>
  </mergeCells>
  <printOptions/>
  <pageMargins left="0.7086614173228347" right="0.7086614173228347" top="0.7874015748031497" bottom="0.7874015748031497" header="0.5118110236220472" footer="0"/>
  <pageSetup horizontalDpi="600" verticalDpi="600" orientation="portrait" paperSize="9" r:id="rId1"/>
  <headerFooter alignWithMargins="0">
    <oddFooter>&amp;C&amp;12-95-</oddFooter>
  </headerFooter>
</worksheet>
</file>

<file path=xl/worksheets/sheet8.xml><?xml version="1.0" encoding="utf-8"?>
<worksheet xmlns="http://schemas.openxmlformats.org/spreadsheetml/2006/main" xmlns:r="http://schemas.openxmlformats.org/officeDocument/2006/relationships">
  <dimension ref="A1:O45"/>
  <sheetViews>
    <sheetView workbookViewId="0" topLeftCell="A1">
      <selection activeCell="A1" sqref="A1:N1"/>
    </sheetView>
  </sheetViews>
  <sheetFormatPr defaultColWidth="9.00390625" defaultRowHeight="13.5"/>
  <cols>
    <col min="1" max="1" width="5.375" style="27" customWidth="1"/>
    <col min="2" max="2" width="4.375" style="27" customWidth="1"/>
    <col min="3" max="3" width="9.625" style="27" customWidth="1"/>
    <col min="4" max="5" width="5.125" style="27" customWidth="1"/>
    <col min="6" max="7" width="9.625" style="27" customWidth="1"/>
    <col min="8" max="8" width="3.625" style="27" customWidth="1"/>
    <col min="9" max="10" width="6.625" style="27" customWidth="1"/>
    <col min="11" max="11" width="3.625" style="27" customWidth="1"/>
    <col min="12" max="13" width="9.625" style="27" customWidth="1"/>
    <col min="14" max="14" width="3.50390625" style="27" customWidth="1"/>
    <col min="15" max="16384" width="9.00390625" style="27" customWidth="1"/>
  </cols>
  <sheetData>
    <row r="1" spans="1:14" ht="24">
      <c r="A1" s="146" t="s">
        <v>188</v>
      </c>
      <c r="B1" s="146"/>
      <c r="C1" s="146"/>
      <c r="D1" s="146"/>
      <c r="E1" s="146"/>
      <c r="F1" s="146"/>
      <c r="G1" s="146"/>
      <c r="H1" s="146"/>
      <c r="I1" s="146"/>
      <c r="J1" s="146"/>
      <c r="K1" s="146"/>
      <c r="L1" s="146"/>
      <c r="M1" s="146"/>
      <c r="N1" s="146"/>
    </row>
    <row r="2" spans="1:14" ht="9" customHeight="1">
      <c r="A2" s="81"/>
      <c r="B2" s="72"/>
      <c r="C2" s="72"/>
      <c r="D2" s="72"/>
      <c r="E2" s="72"/>
      <c r="F2" s="72"/>
      <c r="G2" s="72"/>
      <c r="H2" s="72"/>
      <c r="I2" s="72"/>
      <c r="J2" s="72"/>
      <c r="K2" s="72"/>
      <c r="L2" s="72"/>
      <c r="M2" s="72"/>
      <c r="N2" s="72"/>
    </row>
    <row r="3" spans="1:2" ht="16.5" customHeight="1">
      <c r="A3" s="153" t="s">
        <v>269</v>
      </c>
      <c r="B3" s="153"/>
    </row>
    <row r="4" spans="1:14" ht="17.25" customHeight="1">
      <c r="A4" s="325" t="s">
        <v>225</v>
      </c>
      <c r="B4" s="326"/>
      <c r="C4" s="184" t="s">
        <v>63</v>
      </c>
      <c r="D4" s="184"/>
      <c r="E4" s="329" t="s">
        <v>64</v>
      </c>
      <c r="F4" s="329"/>
      <c r="G4" s="184" t="s">
        <v>65</v>
      </c>
      <c r="H4" s="184"/>
      <c r="I4" s="184"/>
      <c r="J4" s="184"/>
      <c r="K4" s="184"/>
      <c r="L4" s="184"/>
      <c r="M4" s="322" t="s">
        <v>66</v>
      </c>
      <c r="N4" s="186"/>
    </row>
    <row r="5" spans="1:14" ht="17.25" customHeight="1">
      <c r="A5" s="327"/>
      <c r="B5" s="328"/>
      <c r="C5" s="185"/>
      <c r="D5" s="185"/>
      <c r="E5" s="330"/>
      <c r="F5" s="330"/>
      <c r="G5" s="55" t="s">
        <v>67</v>
      </c>
      <c r="H5" s="185" t="s">
        <v>68</v>
      </c>
      <c r="I5" s="185"/>
      <c r="J5" s="185" t="s">
        <v>69</v>
      </c>
      <c r="K5" s="185"/>
      <c r="L5" s="55" t="s">
        <v>70</v>
      </c>
      <c r="M5" s="185"/>
      <c r="N5" s="188"/>
    </row>
    <row r="6" spans="1:14" ht="17.25" customHeight="1">
      <c r="A6" s="21" t="s">
        <v>81</v>
      </c>
      <c r="B6" s="10">
        <v>7</v>
      </c>
      <c r="C6" s="182">
        <v>90528</v>
      </c>
      <c r="D6" s="180"/>
      <c r="E6" s="331">
        <f aca="true" t="shared" si="0" ref="E6:E12">SUM(G6:L6)</f>
        <v>43515</v>
      </c>
      <c r="F6" s="331"/>
      <c r="G6" s="10">
        <v>35611</v>
      </c>
      <c r="H6" s="180">
        <v>563</v>
      </c>
      <c r="I6" s="180"/>
      <c r="J6" s="180">
        <v>3233</v>
      </c>
      <c r="K6" s="180"/>
      <c r="L6" s="10">
        <v>4108</v>
      </c>
      <c r="M6" s="10">
        <f aca="true" t="shared" si="1" ref="M6:M12">E6/365</f>
        <v>119.21917808219177</v>
      </c>
      <c r="N6" s="10"/>
    </row>
    <row r="7" spans="1:14" s="26" customFormat="1" ht="17.25" customHeight="1">
      <c r="A7" s="18"/>
      <c r="B7" s="13">
        <v>12</v>
      </c>
      <c r="C7" s="323">
        <v>97188</v>
      </c>
      <c r="D7" s="312"/>
      <c r="E7" s="324">
        <f t="shared" si="0"/>
        <v>51491</v>
      </c>
      <c r="F7" s="324"/>
      <c r="G7" s="13">
        <v>44725</v>
      </c>
      <c r="H7" s="312">
        <v>1564</v>
      </c>
      <c r="I7" s="312"/>
      <c r="J7" s="312">
        <v>3092</v>
      </c>
      <c r="K7" s="312"/>
      <c r="L7" s="13">
        <v>2110</v>
      </c>
      <c r="M7" s="13">
        <f t="shared" si="1"/>
        <v>141.07123287671232</v>
      </c>
      <c r="N7" s="13"/>
    </row>
    <row r="8" spans="1:14" s="26" customFormat="1" ht="17.25" customHeight="1">
      <c r="A8" s="18"/>
      <c r="B8" s="13">
        <v>17</v>
      </c>
      <c r="C8" s="323">
        <v>123411</v>
      </c>
      <c r="D8" s="312"/>
      <c r="E8" s="324">
        <f t="shared" si="0"/>
        <v>53344</v>
      </c>
      <c r="F8" s="324"/>
      <c r="G8" s="13">
        <v>44970</v>
      </c>
      <c r="H8" s="312">
        <v>1085</v>
      </c>
      <c r="I8" s="312"/>
      <c r="J8" s="312">
        <v>2403</v>
      </c>
      <c r="K8" s="312"/>
      <c r="L8" s="13">
        <v>4886</v>
      </c>
      <c r="M8" s="13">
        <f t="shared" si="1"/>
        <v>146.14794520547946</v>
      </c>
      <c r="N8" s="13"/>
    </row>
    <row r="9" spans="1:14" s="26" customFormat="1" ht="17.25" customHeight="1">
      <c r="A9" s="18"/>
      <c r="B9" s="25">
        <v>18</v>
      </c>
      <c r="C9" s="323">
        <v>125157</v>
      </c>
      <c r="D9" s="312"/>
      <c r="E9" s="324">
        <f t="shared" si="0"/>
        <v>53479</v>
      </c>
      <c r="F9" s="324"/>
      <c r="G9" s="13">
        <v>44906</v>
      </c>
      <c r="H9" s="312">
        <v>1130</v>
      </c>
      <c r="I9" s="312"/>
      <c r="J9" s="312">
        <v>2416</v>
      </c>
      <c r="K9" s="312"/>
      <c r="L9" s="13">
        <v>5027</v>
      </c>
      <c r="M9" s="13">
        <f t="shared" si="1"/>
        <v>146.51780821917808</v>
      </c>
      <c r="N9" s="13"/>
    </row>
    <row r="10" spans="1:14" s="26" customFormat="1" ht="17.25" customHeight="1">
      <c r="A10" s="18"/>
      <c r="B10" s="25">
        <v>19</v>
      </c>
      <c r="C10" s="323">
        <v>126859</v>
      </c>
      <c r="D10" s="312"/>
      <c r="E10" s="324">
        <f t="shared" si="0"/>
        <v>52321</v>
      </c>
      <c r="F10" s="324"/>
      <c r="G10" s="13">
        <v>44361</v>
      </c>
      <c r="H10" s="312">
        <v>1062</v>
      </c>
      <c r="I10" s="312"/>
      <c r="J10" s="312">
        <v>2340</v>
      </c>
      <c r="K10" s="312"/>
      <c r="L10" s="13">
        <v>4558</v>
      </c>
      <c r="M10" s="13">
        <f t="shared" si="1"/>
        <v>143.34520547945206</v>
      </c>
      <c r="N10" s="13"/>
    </row>
    <row r="11" spans="1:14" s="26" customFormat="1" ht="17.25" customHeight="1">
      <c r="A11" s="18"/>
      <c r="B11" s="25">
        <v>20</v>
      </c>
      <c r="C11" s="323">
        <v>128729</v>
      </c>
      <c r="D11" s="312"/>
      <c r="E11" s="324">
        <f t="shared" si="0"/>
        <v>50841</v>
      </c>
      <c r="F11" s="324"/>
      <c r="G11" s="13">
        <v>43451</v>
      </c>
      <c r="H11" s="312">
        <v>887</v>
      </c>
      <c r="I11" s="312"/>
      <c r="J11" s="312">
        <v>2109</v>
      </c>
      <c r="K11" s="312"/>
      <c r="L11" s="13">
        <v>4394</v>
      </c>
      <c r="M11" s="13">
        <f t="shared" si="1"/>
        <v>139.29041095890412</v>
      </c>
      <c r="N11" s="13"/>
    </row>
    <row r="12" spans="1:14" s="26" customFormat="1" ht="17.25" customHeight="1">
      <c r="A12" s="47"/>
      <c r="B12" s="25">
        <v>21</v>
      </c>
      <c r="C12" s="323">
        <v>129440</v>
      </c>
      <c r="D12" s="312"/>
      <c r="E12" s="324">
        <f t="shared" si="0"/>
        <v>49556</v>
      </c>
      <c r="F12" s="324"/>
      <c r="G12" s="13">
        <v>42183</v>
      </c>
      <c r="H12" s="312">
        <v>810</v>
      </c>
      <c r="I12" s="312"/>
      <c r="J12" s="312">
        <v>2176</v>
      </c>
      <c r="K12" s="312"/>
      <c r="L12" s="13">
        <v>4387</v>
      </c>
      <c r="M12" s="13">
        <f t="shared" si="1"/>
        <v>135.76986301369863</v>
      </c>
      <c r="N12" s="13"/>
    </row>
    <row r="13" spans="1:14" s="26" customFormat="1" ht="17.25" customHeight="1">
      <c r="A13" s="22"/>
      <c r="B13" s="105">
        <v>22</v>
      </c>
      <c r="C13" s="178">
        <v>129630</v>
      </c>
      <c r="D13" s="179"/>
      <c r="E13" s="321">
        <f>SUM(G13:L13)</f>
        <v>49396</v>
      </c>
      <c r="F13" s="321"/>
      <c r="G13" s="39">
        <v>42132</v>
      </c>
      <c r="H13" s="179">
        <v>836</v>
      </c>
      <c r="I13" s="179"/>
      <c r="J13" s="179">
        <v>2089</v>
      </c>
      <c r="K13" s="179"/>
      <c r="L13" s="39">
        <v>4339</v>
      </c>
      <c r="M13" s="39">
        <f>E13/365</f>
        <v>135.33150684931508</v>
      </c>
      <c r="N13" s="39"/>
    </row>
    <row r="14" spans="1:14" ht="16.5" customHeight="1">
      <c r="A14" s="4" t="s">
        <v>191</v>
      </c>
      <c r="L14" s="28"/>
      <c r="M14" s="28"/>
      <c r="N14" s="66" t="s">
        <v>194</v>
      </c>
    </row>
    <row r="15" ht="16.5" customHeight="1">
      <c r="A15" s="4" t="s">
        <v>228</v>
      </c>
    </row>
    <row r="16" ht="36" customHeight="1">
      <c r="A16" s="29"/>
    </row>
    <row r="17" spans="1:14" ht="24">
      <c r="A17" s="146" t="s">
        <v>189</v>
      </c>
      <c r="B17" s="146"/>
      <c r="C17" s="146"/>
      <c r="D17" s="146"/>
      <c r="E17" s="146"/>
      <c r="F17" s="146"/>
      <c r="G17" s="146"/>
      <c r="H17" s="146"/>
      <c r="I17" s="146"/>
      <c r="J17" s="146"/>
      <c r="K17" s="146"/>
      <c r="L17" s="146"/>
      <c r="M17" s="146"/>
      <c r="N17" s="146"/>
    </row>
    <row r="18" spans="1:14" ht="9" customHeight="1">
      <c r="A18" s="21"/>
      <c r="B18" s="21"/>
      <c r="C18" s="21"/>
      <c r="D18" s="21"/>
      <c r="E18" s="21"/>
      <c r="F18" s="21"/>
      <c r="G18" s="21"/>
      <c r="H18" s="21"/>
      <c r="I18" s="21"/>
      <c r="J18" s="21"/>
      <c r="K18" s="21"/>
      <c r="L18" s="21"/>
      <c r="M18" s="21"/>
      <c r="N18" s="21"/>
    </row>
    <row r="19" spans="1:2" ht="16.5" customHeight="1">
      <c r="A19" s="153" t="s">
        <v>270</v>
      </c>
      <c r="B19" s="153"/>
    </row>
    <row r="20" spans="1:14" ht="17.25" customHeight="1">
      <c r="A20" s="325" t="s">
        <v>225</v>
      </c>
      <c r="B20" s="326"/>
      <c r="C20" s="184" t="s">
        <v>71</v>
      </c>
      <c r="D20" s="184"/>
      <c r="E20" s="184"/>
      <c r="F20" s="184"/>
      <c r="G20" s="329" t="s">
        <v>72</v>
      </c>
      <c r="H20" s="329"/>
      <c r="I20" s="184" t="s">
        <v>73</v>
      </c>
      <c r="J20" s="184"/>
      <c r="K20" s="184"/>
      <c r="L20" s="184"/>
      <c r="M20" s="322" t="s">
        <v>66</v>
      </c>
      <c r="N20" s="186"/>
    </row>
    <row r="21" spans="1:14" ht="17.25" customHeight="1">
      <c r="A21" s="327"/>
      <c r="B21" s="328"/>
      <c r="C21" s="185" t="s">
        <v>74</v>
      </c>
      <c r="D21" s="185"/>
      <c r="E21" s="185" t="s">
        <v>75</v>
      </c>
      <c r="F21" s="185"/>
      <c r="G21" s="330"/>
      <c r="H21" s="330"/>
      <c r="I21" s="185" t="s">
        <v>76</v>
      </c>
      <c r="J21" s="185"/>
      <c r="K21" s="185" t="s">
        <v>77</v>
      </c>
      <c r="L21" s="185"/>
      <c r="M21" s="185"/>
      <c r="N21" s="188"/>
    </row>
    <row r="22" spans="1:14" ht="17.25" customHeight="1">
      <c r="A22" s="21" t="s">
        <v>81</v>
      </c>
      <c r="B22" s="10">
        <v>7</v>
      </c>
      <c r="C22" s="323">
        <v>16594</v>
      </c>
      <c r="D22" s="312"/>
      <c r="E22" s="312">
        <v>17473</v>
      </c>
      <c r="F22" s="312"/>
      <c r="G22" s="333">
        <v>27013</v>
      </c>
      <c r="H22" s="333"/>
      <c r="I22" s="332">
        <v>27013</v>
      </c>
      <c r="J22" s="332"/>
      <c r="K22" s="332" t="s">
        <v>151</v>
      </c>
      <c r="L22" s="332"/>
      <c r="M22" s="10">
        <f>I22/365</f>
        <v>74.00821917808219</v>
      </c>
      <c r="N22" s="10"/>
    </row>
    <row r="23" spans="1:15" s="26" customFormat="1" ht="17.25" customHeight="1">
      <c r="A23" s="18"/>
      <c r="B23" s="13">
        <v>12</v>
      </c>
      <c r="C23" s="323">
        <v>7042</v>
      </c>
      <c r="D23" s="312"/>
      <c r="E23" s="312">
        <v>20850</v>
      </c>
      <c r="F23" s="312"/>
      <c r="G23" s="324">
        <v>23853</v>
      </c>
      <c r="H23" s="324"/>
      <c r="I23" s="312">
        <v>23853</v>
      </c>
      <c r="J23" s="312"/>
      <c r="K23" s="312" t="s">
        <v>151</v>
      </c>
      <c r="L23" s="312"/>
      <c r="M23" s="13">
        <f aca="true" t="shared" si="2" ref="M23:M29">I23/365</f>
        <v>65.35068493150685</v>
      </c>
      <c r="N23" s="13"/>
      <c r="O23" s="27"/>
    </row>
    <row r="24" spans="1:15" s="26" customFormat="1" ht="17.25" customHeight="1">
      <c r="A24" s="18"/>
      <c r="B24" s="13">
        <v>17</v>
      </c>
      <c r="C24" s="323">
        <v>6174</v>
      </c>
      <c r="D24" s="312"/>
      <c r="E24" s="312">
        <v>30028</v>
      </c>
      <c r="F24" s="312"/>
      <c r="G24" s="324">
        <v>29959</v>
      </c>
      <c r="H24" s="324"/>
      <c r="I24" s="312">
        <v>29959</v>
      </c>
      <c r="J24" s="312"/>
      <c r="K24" s="312" t="s">
        <v>151</v>
      </c>
      <c r="L24" s="312"/>
      <c r="M24" s="13">
        <f t="shared" si="2"/>
        <v>82.07945205479452</v>
      </c>
      <c r="N24" s="13"/>
      <c r="O24" s="27"/>
    </row>
    <row r="25" spans="1:15" s="26" customFormat="1" ht="17.25" customHeight="1">
      <c r="A25" s="18"/>
      <c r="B25" s="25">
        <v>18</v>
      </c>
      <c r="C25" s="323">
        <v>5720</v>
      </c>
      <c r="D25" s="312"/>
      <c r="E25" s="312">
        <v>31517</v>
      </c>
      <c r="F25" s="312"/>
      <c r="G25" s="324">
        <v>30400</v>
      </c>
      <c r="H25" s="324"/>
      <c r="I25" s="312">
        <v>30400</v>
      </c>
      <c r="J25" s="312"/>
      <c r="K25" s="312" t="s">
        <v>151</v>
      </c>
      <c r="L25" s="312"/>
      <c r="M25" s="13">
        <f t="shared" si="2"/>
        <v>83.28767123287672</v>
      </c>
      <c r="N25" s="13"/>
      <c r="O25" s="27"/>
    </row>
    <row r="26" spans="1:15" s="26" customFormat="1" ht="17.25" customHeight="1">
      <c r="A26" s="18"/>
      <c r="B26" s="25">
        <v>19</v>
      </c>
      <c r="C26" s="323">
        <v>5346</v>
      </c>
      <c r="D26" s="312"/>
      <c r="E26" s="312">
        <v>30731</v>
      </c>
      <c r="F26" s="312"/>
      <c r="G26" s="324">
        <v>28890</v>
      </c>
      <c r="H26" s="324"/>
      <c r="I26" s="312">
        <v>28890</v>
      </c>
      <c r="J26" s="312"/>
      <c r="K26" s="312" t="s">
        <v>151</v>
      </c>
      <c r="L26" s="312"/>
      <c r="M26" s="13">
        <f t="shared" si="2"/>
        <v>79.15068493150685</v>
      </c>
      <c r="N26" s="13"/>
      <c r="O26" s="27"/>
    </row>
    <row r="27" spans="1:15" s="26" customFormat="1" ht="17.25" customHeight="1">
      <c r="A27" s="18"/>
      <c r="B27" s="25">
        <v>20</v>
      </c>
      <c r="C27" s="323">
        <v>5569</v>
      </c>
      <c r="D27" s="312"/>
      <c r="E27" s="312">
        <v>30532</v>
      </c>
      <c r="F27" s="312"/>
      <c r="G27" s="324">
        <v>29040</v>
      </c>
      <c r="H27" s="324"/>
      <c r="I27" s="312">
        <v>29040</v>
      </c>
      <c r="J27" s="312"/>
      <c r="K27" s="312" t="s">
        <v>151</v>
      </c>
      <c r="L27" s="312"/>
      <c r="M27" s="13">
        <f t="shared" si="2"/>
        <v>79.56164383561644</v>
      </c>
      <c r="N27" s="13"/>
      <c r="O27" s="27"/>
    </row>
    <row r="28" spans="1:15" s="26" customFormat="1" ht="17.25" customHeight="1">
      <c r="A28" s="18"/>
      <c r="B28" s="25">
        <v>21</v>
      </c>
      <c r="C28" s="323">
        <v>5423</v>
      </c>
      <c r="D28" s="312"/>
      <c r="E28" s="312">
        <v>26666</v>
      </c>
      <c r="F28" s="312"/>
      <c r="G28" s="324">
        <v>28739</v>
      </c>
      <c r="H28" s="324"/>
      <c r="I28" s="312">
        <v>28739</v>
      </c>
      <c r="J28" s="312"/>
      <c r="K28" s="312" t="s">
        <v>151</v>
      </c>
      <c r="L28" s="312"/>
      <c r="M28" s="13">
        <f t="shared" si="2"/>
        <v>78.73698630136987</v>
      </c>
      <c r="N28" s="13"/>
      <c r="O28" s="27"/>
    </row>
    <row r="29" spans="1:15" s="26" customFormat="1" ht="17.25" customHeight="1">
      <c r="A29" s="22"/>
      <c r="B29" s="105">
        <v>22</v>
      </c>
      <c r="C29" s="178">
        <v>5255</v>
      </c>
      <c r="D29" s="179"/>
      <c r="E29" s="179">
        <v>24187</v>
      </c>
      <c r="F29" s="179"/>
      <c r="G29" s="321">
        <v>29127</v>
      </c>
      <c r="H29" s="321"/>
      <c r="I29" s="179">
        <v>29127</v>
      </c>
      <c r="J29" s="179"/>
      <c r="K29" s="179" t="s">
        <v>151</v>
      </c>
      <c r="L29" s="179"/>
      <c r="M29" s="39">
        <f t="shared" si="2"/>
        <v>79.8</v>
      </c>
      <c r="N29" s="39"/>
      <c r="O29" s="27"/>
    </row>
    <row r="30" spans="1:14" ht="16.5" customHeight="1">
      <c r="A30" s="7" t="s">
        <v>227</v>
      </c>
      <c r="L30" s="28"/>
      <c r="M30" s="28"/>
      <c r="N30" s="66" t="s">
        <v>193</v>
      </c>
    </row>
    <row r="31" ht="36" customHeight="1"/>
    <row r="32" spans="1:14" ht="24">
      <c r="A32" s="146" t="s">
        <v>190</v>
      </c>
      <c r="B32" s="146"/>
      <c r="C32" s="146"/>
      <c r="D32" s="146"/>
      <c r="E32" s="146"/>
      <c r="F32" s="146"/>
      <c r="G32" s="146"/>
      <c r="H32" s="146"/>
      <c r="I32" s="146"/>
      <c r="J32" s="146"/>
      <c r="K32" s="146"/>
      <c r="L32" s="146"/>
      <c r="M32" s="146"/>
      <c r="N32" s="72"/>
    </row>
    <row r="33" spans="1:14" ht="9" customHeight="1">
      <c r="A33" s="5"/>
      <c r="B33" s="5"/>
      <c r="C33" s="5"/>
      <c r="D33" s="5"/>
      <c r="E33" s="5"/>
      <c r="F33" s="5"/>
      <c r="G33" s="5"/>
      <c r="H33" s="5"/>
      <c r="I33" s="5"/>
      <c r="J33" s="5"/>
      <c r="K33" s="5"/>
      <c r="L33" s="5"/>
      <c r="M33" s="5"/>
      <c r="N33" s="72"/>
    </row>
    <row r="34" spans="1:3" ht="16.5" customHeight="1">
      <c r="A34" s="153" t="s">
        <v>271</v>
      </c>
      <c r="B34" s="153"/>
      <c r="C34" s="153"/>
    </row>
    <row r="35" spans="1:13" ht="17.25" customHeight="1">
      <c r="A35" s="325" t="s">
        <v>225</v>
      </c>
      <c r="B35" s="326"/>
      <c r="C35" s="184" t="s">
        <v>78</v>
      </c>
      <c r="D35" s="184"/>
      <c r="E35" s="184"/>
      <c r="F35" s="184"/>
      <c r="G35" s="184"/>
      <c r="H35" s="184" t="s">
        <v>79</v>
      </c>
      <c r="I35" s="184"/>
      <c r="J35" s="184"/>
      <c r="K35" s="184"/>
      <c r="L35" s="184"/>
      <c r="M35" s="186"/>
    </row>
    <row r="36" spans="1:13" ht="17.25" customHeight="1">
      <c r="A36" s="327"/>
      <c r="B36" s="328"/>
      <c r="C36" s="83" t="s">
        <v>56</v>
      </c>
      <c r="D36" s="185" t="s">
        <v>80</v>
      </c>
      <c r="E36" s="185"/>
      <c r="F36" s="82" t="s">
        <v>158</v>
      </c>
      <c r="G36" s="55" t="s">
        <v>30</v>
      </c>
      <c r="H36" s="330" t="s">
        <v>56</v>
      </c>
      <c r="I36" s="330"/>
      <c r="J36" s="185" t="s">
        <v>80</v>
      </c>
      <c r="K36" s="185"/>
      <c r="L36" s="82" t="s">
        <v>158</v>
      </c>
      <c r="M36" s="54" t="s">
        <v>30</v>
      </c>
    </row>
    <row r="37" spans="1:13" s="26" customFormat="1" ht="17.25" customHeight="1">
      <c r="A37" s="18" t="s">
        <v>81</v>
      </c>
      <c r="B37" s="13">
        <v>7</v>
      </c>
      <c r="C37" s="84">
        <f aca="true" t="shared" si="3" ref="C37:C44">SUM(D37:G37)</f>
        <v>1968</v>
      </c>
      <c r="D37" s="180">
        <v>591</v>
      </c>
      <c r="E37" s="180"/>
      <c r="F37" s="13">
        <v>634</v>
      </c>
      <c r="G37" s="13">
        <v>743</v>
      </c>
      <c r="H37" s="331">
        <f>SUM(J37:M37)</f>
        <v>453</v>
      </c>
      <c r="I37" s="331"/>
      <c r="J37" s="180">
        <v>302</v>
      </c>
      <c r="K37" s="180"/>
      <c r="L37" s="13">
        <v>121</v>
      </c>
      <c r="M37" s="13">
        <v>30</v>
      </c>
    </row>
    <row r="38" spans="1:13" ht="17.25" customHeight="1">
      <c r="A38" s="18"/>
      <c r="B38" s="13">
        <v>12</v>
      </c>
      <c r="C38" s="84">
        <f t="shared" si="3"/>
        <v>1744</v>
      </c>
      <c r="D38" s="312">
        <v>669</v>
      </c>
      <c r="E38" s="312"/>
      <c r="F38" s="13">
        <v>772</v>
      </c>
      <c r="G38" s="13">
        <v>303</v>
      </c>
      <c r="H38" s="324">
        <f aca="true" t="shared" si="4" ref="H38:H44">SUM(J38:M38)</f>
        <v>1014</v>
      </c>
      <c r="I38" s="324"/>
      <c r="J38" s="312">
        <v>570</v>
      </c>
      <c r="K38" s="312"/>
      <c r="L38" s="13">
        <v>350</v>
      </c>
      <c r="M38" s="13">
        <v>94</v>
      </c>
    </row>
    <row r="39" spans="1:13" ht="17.25" customHeight="1">
      <c r="A39" s="18"/>
      <c r="B39" s="13">
        <v>17</v>
      </c>
      <c r="C39" s="84">
        <f t="shared" si="3"/>
        <v>1824</v>
      </c>
      <c r="D39" s="312">
        <v>671</v>
      </c>
      <c r="E39" s="312"/>
      <c r="F39" s="13">
        <v>878</v>
      </c>
      <c r="G39" s="13">
        <v>275</v>
      </c>
      <c r="H39" s="324">
        <f t="shared" si="4"/>
        <v>980</v>
      </c>
      <c r="I39" s="324"/>
      <c r="J39" s="312">
        <v>548</v>
      </c>
      <c r="K39" s="312"/>
      <c r="L39" s="13">
        <v>388</v>
      </c>
      <c r="M39" s="13">
        <v>44</v>
      </c>
    </row>
    <row r="40" spans="1:13" ht="17.25" customHeight="1">
      <c r="A40" s="18"/>
      <c r="B40" s="25">
        <v>18</v>
      </c>
      <c r="C40" s="84">
        <f t="shared" si="3"/>
        <v>2119</v>
      </c>
      <c r="D40" s="312">
        <v>982</v>
      </c>
      <c r="E40" s="312"/>
      <c r="F40" s="13">
        <v>891</v>
      </c>
      <c r="G40" s="13">
        <v>246</v>
      </c>
      <c r="H40" s="324">
        <f t="shared" si="4"/>
        <v>1036</v>
      </c>
      <c r="I40" s="324"/>
      <c r="J40" s="312">
        <v>656</v>
      </c>
      <c r="K40" s="312"/>
      <c r="L40" s="13">
        <v>317</v>
      </c>
      <c r="M40" s="13">
        <v>63</v>
      </c>
    </row>
    <row r="41" spans="1:13" s="26" customFormat="1" ht="17.25" customHeight="1">
      <c r="A41" s="18"/>
      <c r="B41" s="25">
        <v>19</v>
      </c>
      <c r="C41" s="84">
        <f t="shared" si="3"/>
        <v>2067</v>
      </c>
      <c r="D41" s="312">
        <v>938</v>
      </c>
      <c r="E41" s="312"/>
      <c r="F41" s="13">
        <v>911</v>
      </c>
      <c r="G41" s="13">
        <v>218</v>
      </c>
      <c r="H41" s="324">
        <f t="shared" si="4"/>
        <v>1009</v>
      </c>
      <c r="I41" s="324"/>
      <c r="J41" s="312">
        <v>656</v>
      </c>
      <c r="K41" s="312"/>
      <c r="L41" s="13">
        <v>318</v>
      </c>
      <c r="M41" s="13">
        <v>35</v>
      </c>
    </row>
    <row r="42" spans="1:13" s="26" customFormat="1" ht="17.25" customHeight="1">
      <c r="A42" s="18"/>
      <c r="B42" s="25">
        <v>20</v>
      </c>
      <c r="C42" s="84">
        <f t="shared" si="3"/>
        <v>2088</v>
      </c>
      <c r="D42" s="312">
        <v>951</v>
      </c>
      <c r="E42" s="312"/>
      <c r="F42" s="13">
        <v>960</v>
      </c>
      <c r="G42" s="13">
        <v>177</v>
      </c>
      <c r="H42" s="324">
        <f t="shared" si="4"/>
        <v>1058</v>
      </c>
      <c r="I42" s="324"/>
      <c r="J42" s="312">
        <v>690</v>
      </c>
      <c r="K42" s="312"/>
      <c r="L42" s="13">
        <v>334</v>
      </c>
      <c r="M42" s="13">
        <v>34</v>
      </c>
    </row>
    <row r="43" spans="1:13" s="26" customFormat="1" ht="17.25" customHeight="1">
      <c r="A43" s="18"/>
      <c r="B43" s="25">
        <v>21</v>
      </c>
      <c r="C43" s="84">
        <f t="shared" si="3"/>
        <v>2117</v>
      </c>
      <c r="D43" s="312">
        <v>976</v>
      </c>
      <c r="E43" s="312"/>
      <c r="F43" s="13">
        <v>1005</v>
      </c>
      <c r="G43" s="13">
        <v>136</v>
      </c>
      <c r="H43" s="324">
        <f t="shared" si="4"/>
        <v>966</v>
      </c>
      <c r="I43" s="324"/>
      <c r="J43" s="312">
        <v>594</v>
      </c>
      <c r="K43" s="312"/>
      <c r="L43" s="13">
        <v>346</v>
      </c>
      <c r="M43" s="13">
        <v>26</v>
      </c>
    </row>
    <row r="44" spans="1:13" ht="17.25" customHeight="1">
      <c r="A44" s="37"/>
      <c r="B44" s="105">
        <v>22</v>
      </c>
      <c r="C44" s="85">
        <f t="shared" si="3"/>
        <v>2193</v>
      </c>
      <c r="D44" s="179">
        <v>972</v>
      </c>
      <c r="E44" s="179"/>
      <c r="F44" s="39">
        <v>1075</v>
      </c>
      <c r="G44" s="39">
        <v>146</v>
      </c>
      <c r="H44" s="321">
        <f t="shared" si="4"/>
        <v>980</v>
      </c>
      <c r="I44" s="321"/>
      <c r="J44" s="179">
        <v>645</v>
      </c>
      <c r="K44" s="179"/>
      <c r="L44" s="39">
        <v>314</v>
      </c>
      <c r="M44" s="39">
        <v>21</v>
      </c>
    </row>
    <row r="45" spans="1:13" ht="16.5" customHeight="1">
      <c r="A45" s="8" t="s">
        <v>192</v>
      </c>
      <c r="B45" s="75"/>
      <c r="C45" s="75"/>
      <c r="D45" s="75"/>
      <c r="E45" s="75"/>
      <c r="F45" s="75"/>
      <c r="G45" s="75"/>
      <c r="H45" s="75"/>
      <c r="I45" s="75"/>
      <c r="J45" s="75"/>
      <c r="K45" s="75"/>
      <c r="L45" s="75"/>
      <c r="M45" s="92" t="s">
        <v>193</v>
      </c>
    </row>
  </sheetData>
  <sheetProtection/>
  <mergeCells count="124">
    <mergeCell ref="D42:E42"/>
    <mergeCell ref="H42:I42"/>
    <mergeCell ref="J42:K42"/>
    <mergeCell ref="D41:E41"/>
    <mergeCell ref="H41:I41"/>
    <mergeCell ref="J41:K41"/>
    <mergeCell ref="I28:J28"/>
    <mergeCell ref="K27:L27"/>
    <mergeCell ref="G29:H29"/>
    <mergeCell ref="K26:L26"/>
    <mergeCell ref="H10:I10"/>
    <mergeCell ref="D40:E40"/>
    <mergeCell ref="H40:I40"/>
    <mergeCell ref="J40:K40"/>
    <mergeCell ref="D36:E36"/>
    <mergeCell ref="J36:K36"/>
    <mergeCell ref="A34:C34"/>
    <mergeCell ref="A35:B36"/>
    <mergeCell ref="C35:G35"/>
    <mergeCell ref="A1:N1"/>
    <mergeCell ref="A32:M32"/>
    <mergeCell ref="K28:L28"/>
    <mergeCell ref="G28:H28"/>
    <mergeCell ref="I27:J27"/>
    <mergeCell ref="E13:F13"/>
    <mergeCell ref="C20:F20"/>
    <mergeCell ref="I24:J24"/>
    <mergeCell ref="E24:F24"/>
    <mergeCell ref="K24:L24"/>
    <mergeCell ref="E26:F26"/>
    <mergeCell ref="G22:H22"/>
    <mergeCell ref="K22:L22"/>
    <mergeCell ref="E25:F25"/>
    <mergeCell ref="I26:J26"/>
    <mergeCell ref="K23:L23"/>
    <mergeCell ref="C13:D13"/>
    <mergeCell ref="G24:H24"/>
    <mergeCell ref="D39:E39"/>
    <mergeCell ref="H38:I38"/>
    <mergeCell ref="I22:J22"/>
    <mergeCell ref="E21:F21"/>
    <mergeCell ref="E22:F22"/>
    <mergeCell ref="C22:D22"/>
    <mergeCell ref="C24:D24"/>
    <mergeCell ref="H39:I39"/>
    <mergeCell ref="C23:D23"/>
    <mergeCell ref="E23:F23"/>
    <mergeCell ref="G23:H23"/>
    <mergeCell ref="I23:J23"/>
    <mergeCell ref="D38:E38"/>
    <mergeCell ref="K25:L25"/>
    <mergeCell ref="G25:H25"/>
    <mergeCell ref="C28:D28"/>
    <mergeCell ref="E28:F28"/>
    <mergeCell ref="J38:K38"/>
    <mergeCell ref="G27:H27"/>
    <mergeCell ref="D43:E43"/>
    <mergeCell ref="H43:I43"/>
    <mergeCell ref="D37:E37"/>
    <mergeCell ref="H37:I37"/>
    <mergeCell ref="H36:I36"/>
    <mergeCell ref="I29:J29"/>
    <mergeCell ref="J43:K43"/>
    <mergeCell ref="J39:K39"/>
    <mergeCell ref="K29:L29"/>
    <mergeCell ref="J37:K37"/>
    <mergeCell ref="C25:D25"/>
    <mergeCell ref="H35:M35"/>
    <mergeCell ref="I25:J25"/>
    <mergeCell ref="C29:D29"/>
    <mergeCell ref="E29:F29"/>
    <mergeCell ref="G26:H26"/>
    <mergeCell ref="C26:D26"/>
    <mergeCell ref="C27:D27"/>
    <mergeCell ref="E27:F27"/>
    <mergeCell ref="I21:J21"/>
    <mergeCell ref="K21:L21"/>
    <mergeCell ref="C21:D21"/>
    <mergeCell ref="A3:B3"/>
    <mergeCell ref="C4:D5"/>
    <mergeCell ref="E4:F5"/>
    <mergeCell ref="C12:D12"/>
    <mergeCell ref="E12:F12"/>
    <mergeCell ref="J11:K11"/>
    <mergeCell ref="C6:D6"/>
    <mergeCell ref="E6:F6"/>
    <mergeCell ref="C10:D10"/>
    <mergeCell ref="C11:D11"/>
    <mergeCell ref="E10:F10"/>
    <mergeCell ref="H5:I5"/>
    <mergeCell ref="H7:I7"/>
    <mergeCell ref="H6:I6"/>
    <mergeCell ref="E11:F11"/>
    <mergeCell ref="H11:I11"/>
    <mergeCell ref="A4:B5"/>
    <mergeCell ref="G4:L4"/>
    <mergeCell ref="J5:K5"/>
    <mergeCell ref="J9:K9"/>
    <mergeCell ref="H8:I8"/>
    <mergeCell ref="C9:D9"/>
    <mergeCell ref="E9:F9"/>
    <mergeCell ref="J6:K6"/>
    <mergeCell ref="E7:F7"/>
    <mergeCell ref="C7:D7"/>
    <mergeCell ref="J12:K12"/>
    <mergeCell ref="H12:I12"/>
    <mergeCell ref="H9:I9"/>
    <mergeCell ref="A17:N17"/>
    <mergeCell ref="M20:N21"/>
    <mergeCell ref="J13:K13"/>
    <mergeCell ref="H13:I13"/>
    <mergeCell ref="A19:B19"/>
    <mergeCell ref="A20:B21"/>
    <mergeCell ref="G20:H21"/>
    <mergeCell ref="D44:E44"/>
    <mergeCell ref="H44:I44"/>
    <mergeCell ref="J44:K44"/>
    <mergeCell ref="M4:N5"/>
    <mergeCell ref="J8:K8"/>
    <mergeCell ref="C8:D8"/>
    <mergeCell ref="E8:F8"/>
    <mergeCell ref="J7:K7"/>
    <mergeCell ref="J10:K10"/>
    <mergeCell ref="I20:L20"/>
  </mergeCells>
  <printOptions/>
  <pageMargins left="0.5905511811023623" right="0.5905511811023623" top="0.7874015748031497" bottom="0.7874015748031497" header="0.5118110236220472" footer="0"/>
  <pageSetup horizontalDpi="600" verticalDpi="600" orientation="portrait" paperSize="9" r:id="rId1"/>
  <headerFooter alignWithMargins="0">
    <oddFooter>&amp;C&amp;12-96-</oddFooter>
  </headerFooter>
</worksheet>
</file>

<file path=xl/worksheets/sheet9.xml><?xml version="1.0" encoding="utf-8"?>
<worksheet xmlns="http://schemas.openxmlformats.org/spreadsheetml/2006/main" xmlns:r="http://schemas.openxmlformats.org/officeDocument/2006/relationships">
  <dimension ref="A1:N28"/>
  <sheetViews>
    <sheetView workbookViewId="0" topLeftCell="A1">
      <selection activeCell="A1" sqref="A1:N1"/>
    </sheetView>
  </sheetViews>
  <sheetFormatPr defaultColWidth="9.00390625" defaultRowHeight="13.5"/>
  <cols>
    <col min="1" max="1" width="7.00390625" style="27" customWidth="1"/>
    <col min="2" max="2" width="7.25390625" style="27" customWidth="1"/>
    <col min="3" max="14" width="6.50390625" style="27" customWidth="1"/>
    <col min="15" max="16384" width="9.00390625" style="27" customWidth="1"/>
  </cols>
  <sheetData>
    <row r="1" spans="1:14" ht="24">
      <c r="A1" s="146" t="s">
        <v>182</v>
      </c>
      <c r="B1" s="146"/>
      <c r="C1" s="146"/>
      <c r="D1" s="146"/>
      <c r="E1" s="146"/>
      <c r="F1" s="146"/>
      <c r="G1" s="146"/>
      <c r="H1" s="146"/>
      <c r="I1" s="146"/>
      <c r="J1" s="146"/>
      <c r="K1" s="146"/>
      <c r="L1" s="146"/>
      <c r="M1" s="146"/>
      <c r="N1" s="146"/>
    </row>
    <row r="2" ht="9" customHeight="1"/>
    <row r="3" spans="1:14" ht="16.5" customHeight="1">
      <c r="A3" s="29" t="s">
        <v>268</v>
      </c>
      <c r="B3" s="29"/>
      <c r="C3" s="29"/>
      <c r="D3" s="29"/>
      <c r="L3" s="28"/>
      <c r="M3" s="28"/>
      <c r="N3" s="28" t="s">
        <v>179</v>
      </c>
    </row>
    <row r="4" spans="1:14" ht="34.5" customHeight="1">
      <c r="A4" s="345" t="s">
        <v>186</v>
      </c>
      <c r="B4" s="69" t="s">
        <v>97</v>
      </c>
      <c r="C4" s="347" t="s">
        <v>183</v>
      </c>
      <c r="D4" s="348"/>
      <c r="E4" s="348"/>
      <c r="F4" s="349"/>
      <c r="G4" s="347" t="s">
        <v>184</v>
      </c>
      <c r="H4" s="348"/>
      <c r="I4" s="348"/>
      <c r="J4" s="349"/>
      <c r="K4" s="347" t="s">
        <v>98</v>
      </c>
      <c r="L4" s="348"/>
      <c r="M4" s="348"/>
      <c r="N4" s="348"/>
    </row>
    <row r="5" spans="1:14" ht="79.5" customHeight="1">
      <c r="A5" s="346"/>
      <c r="B5" s="103" t="s">
        <v>99</v>
      </c>
      <c r="C5" s="70" t="s">
        <v>100</v>
      </c>
      <c r="D5" s="70" t="s">
        <v>101</v>
      </c>
      <c r="E5" s="70" t="s">
        <v>102</v>
      </c>
      <c r="F5" s="104" t="s">
        <v>103</v>
      </c>
      <c r="G5" s="71" t="s">
        <v>100</v>
      </c>
      <c r="H5" s="70" t="s">
        <v>101</v>
      </c>
      <c r="I5" s="70" t="s">
        <v>102</v>
      </c>
      <c r="J5" s="70" t="s">
        <v>103</v>
      </c>
      <c r="K5" s="71" t="s">
        <v>100</v>
      </c>
      <c r="L5" s="70" t="s">
        <v>101</v>
      </c>
      <c r="M5" s="70" t="s">
        <v>102</v>
      </c>
      <c r="N5" s="70" t="s">
        <v>103</v>
      </c>
    </row>
    <row r="6" spans="1:14" ht="26.25" customHeight="1">
      <c r="A6" s="40" t="s">
        <v>42</v>
      </c>
      <c r="B6" s="97">
        <v>7</v>
      </c>
      <c r="C6" s="76">
        <v>0.004</v>
      </c>
      <c r="D6" s="76">
        <v>0.004</v>
      </c>
      <c r="E6" s="76">
        <v>0.005</v>
      </c>
      <c r="F6" s="76">
        <v>0.005</v>
      </c>
      <c r="G6" s="76">
        <v>0.013</v>
      </c>
      <c r="H6" s="76">
        <v>0.009</v>
      </c>
      <c r="I6" s="76">
        <v>0.016</v>
      </c>
      <c r="J6" s="76">
        <v>0.009</v>
      </c>
      <c r="K6" s="76">
        <v>0.029</v>
      </c>
      <c r="L6" s="76">
        <v>0.034</v>
      </c>
      <c r="M6" s="76">
        <v>0.033</v>
      </c>
      <c r="N6" s="76">
        <v>0.033</v>
      </c>
    </row>
    <row r="7" spans="1:14" s="26" customFormat="1" ht="26.25" customHeight="1">
      <c r="A7" s="18"/>
      <c r="B7" s="12">
        <v>12</v>
      </c>
      <c r="C7" s="77">
        <v>0.004</v>
      </c>
      <c r="D7" s="77">
        <v>0.003</v>
      </c>
      <c r="E7" s="77">
        <v>0.002</v>
      </c>
      <c r="F7" s="78">
        <v>0.004</v>
      </c>
      <c r="G7" s="77">
        <v>0.013</v>
      </c>
      <c r="H7" s="77">
        <v>0.009</v>
      </c>
      <c r="I7" s="77">
        <v>0.016</v>
      </c>
      <c r="J7" s="78">
        <v>0.009</v>
      </c>
      <c r="K7" s="77">
        <v>0.026</v>
      </c>
      <c r="L7" s="77">
        <v>0.029</v>
      </c>
      <c r="M7" s="77">
        <v>0.029</v>
      </c>
      <c r="N7" s="78">
        <v>0.036</v>
      </c>
    </row>
    <row r="8" spans="1:14" s="26" customFormat="1" ht="26.25" customHeight="1">
      <c r="A8" s="18"/>
      <c r="B8" s="12">
        <v>17</v>
      </c>
      <c r="C8" s="77">
        <v>0.002</v>
      </c>
      <c r="D8" s="77">
        <v>0.002</v>
      </c>
      <c r="E8" s="77">
        <v>0.001</v>
      </c>
      <c r="F8" s="78">
        <v>0.001</v>
      </c>
      <c r="G8" s="77">
        <v>0.013</v>
      </c>
      <c r="H8" s="77">
        <v>0.008</v>
      </c>
      <c r="I8" s="77">
        <v>0.014</v>
      </c>
      <c r="J8" s="78">
        <v>0.009</v>
      </c>
      <c r="K8" s="77">
        <v>0.033</v>
      </c>
      <c r="L8" s="77">
        <v>0.033</v>
      </c>
      <c r="M8" s="77">
        <v>0.034</v>
      </c>
      <c r="N8" s="78">
        <v>0.038</v>
      </c>
    </row>
    <row r="9" spans="1:14" s="26" customFormat="1" ht="26.25" customHeight="1">
      <c r="A9" s="18"/>
      <c r="B9" s="12">
        <v>18</v>
      </c>
      <c r="C9" s="77">
        <v>0.001</v>
      </c>
      <c r="D9" s="77">
        <v>0.001</v>
      </c>
      <c r="E9" s="77">
        <v>0.001</v>
      </c>
      <c r="F9" s="78">
        <v>0.001</v>
      </c>
      <c r="G9" s="77">
        <v>0.013</v>
      </c>
      <c r="H9" s="77">
        <v>0.008</v>
      </c>
      <c r="I9" s="77">
        <v>0.013</v>
      </c>
      <c r="J9" s="78">
        <v>0.008</v>
      </c>
      <c r="K9" s="77">
        <v>0.03</v>
      </c>
      <c r="L9" s="77">
        <v>0.032</v>
      </c>
      <c r="M9" s="77">
        <v>0.032</v>
      </c>
      <c r="N9" s="78">
        <v>0.035</v>
      </c>
    </row>
    <row r="10" spans="1:14" s="26" customFormat="1" ht="26.25" customHeight="1">
      <c r="A10" s="18"/>
      <c r="B10" s="12">
        <v>19</v>
      </c>
      <c r="C10" s="77">
        <v>0.001</v>
      </c>
      <c r="D10" s="77">
        <v>0.001</v>
      </c>
      <c r="E10" s="77">
        <v>0.001</v>
      </c>
      <c r="F10" s="78">
        <v>0.001</v>
      </c>
      <c r="G10" s="77">
        <v>0.012</v>
      </c>
      <c r="H10" s="77">
        <v>0.009</v>
      </c>
      <c r="I10" s="77">
        <v>0.013</v>
      </c>
      <c r="J10" s="78">
        <v>0.008</v>
      </c>
      <c r="K10" s="77">
        <v>0.03</v>
      </c>
      <c r="L10" s="77">
        <v>0.031</v>
      </c>
      <c r="M10" s="77">
        <v>0.032</v>
      </c>
      <c r="N10" s="78">
        <v>0.033</v>
      </c>
    </row>
    <row r="11" spans="1:14" s="26" customFormat="1" ht="26.25" customHeight="1">
      <c r="A11" s="18"/>
      <c r="B11" s="12">
        <v>20</v>
      </c>
      <c r="C11" s="77">
        <v>0.001</v>
      </c>
      <c r="D11" s="77">
        <v>0.001</v>
      </c>
      <c r="E11" s="77">
        <v>0.001</v>
      </c>
      <c r="F11" s="78">
        <v>0.001</v>
      </c>
      <c r="G11" s="77">
        <v>0.011</v>
      </c>
      <c r="H11" s="77">
        <v>0.008</v>
      </c>
      <c r="I11" s="77">
        <v>0.012</v>
      </c>
      <c r="J11" s="78">
        <v>0.007</v>
      </c>
      <c r="K11" s="77">
        <v>0.027</v>
      </c>
      <c r="L11" s="77">
        <v>0.03</v>
      </c>
      <c r="M11" s="77">
        <v>0.033</v>
      </c>
      <c r="N11" s="78">
        <v>0.033</v>
      </c>
    </row>
    <row r="12" spans="1:14" s="26" customFormat="1" ht="26.25" customHeight="1">
      <c r="A12" s="18"/>
      <c r="B12" s="12">
        <v>21</v>
      </c>
      <c r="C12" s="77">
        <v>0.001</v>
      </c>
      <c r="D12" s="77">
        <v>0.001</v>
      </c>
      <c r="E12" s="77">
        <v>0.001</v>
      </c>
      <c r="F12" s="78">
        <v>0.001</v>
      </c>
      <c r="G12" s="77">
        <v>0.011</v>
      </c>
      <c r="H12" s="77">
        <v>0.008</v>
      </c>
      <c r="I12" s="77">
        <v>0.011</v>
      </c>
      <c r="J12" s="78">
        <v>0.007</v>
      </c>
      <c r="K12" s="77">
        <v>0.03</v>
      </c>
      <c r="L12" s="77">
        <v>0.032</v>
      </c>
      <c r="M12" s="77">
        <v>0.029</v>
      </c>
      <c r="N12" s="78">
        <v>0.033</v>
      </c>
    </row>
    <row r="13" spans="1:14" s="26" customFormat="1" ht="26.25" customHeight="1">
      <c r="A13" s="37"/>
      <c r="B13" s="106">
        <v>22</v>
      </c>
      <c r="C13" s="79">
        <v>0.001</v>
      </c>
      <c r="D13" s="79">
        <v>0.001</v>
      </c>
      <c r="E13" s="79">
        <v>0.001</v>
      </c>
      <c r="F13" s="80">
        <v>0.001</v>
      </c>
      <c r="G13" s="79">
        <v>0.01</v>
      </c>
      <c r="H13" s="79">
        <v>0.007</v>
      </c>
      <c r="I13" s="79">
        <v>0.011</v>
      </c>
      <c r="J13" s="80">
        <v>0.007</v>
      </c>
      <c r="K13" s="79">
        <v>0.03</v>
      </c>
      <c r="L13" s="79">
        <v>0.033</v>
      </c>
      <c r="M13" s="79">
        <v>0.034</v>
      </c>
      <c r="N13" s="80">
        <v>0.035</v>
      </c>
    </row>
    <row r="14" spans="2:14" ht="16.5" customHeight="1">
      <c r="B14" s="11"/>
      <c r="L14" s="28"/>
      <c r="M14" s="28"/>
      <c r="N14" s="28" t="s">
        <v>104</v>
      </c>
    </row>
    <row r="15" spans="1:14" ht="48" customHeight="1">
      <c r="A15" s="183"/>
      <c r="B15" s="183"/>
      <c r="C15" s="183"/>
      <c r="D15" s="183"/>
      <c r="E15" s="183"/>
      <c r="F15" s="183"/>
      <c r="G15" s="183"/>
      <c r="H15" s="183"/>
      <c r="I15" s="183"/>
      <c r="J15" s="183"/>
      <c r="K15" s="183"/>
      <c r="L15" s="183"/>
      <c r="M15" s="183"/>
      <c r="N15" s="183"/>
    </row>
    <row r="16" spans="1:14" ht="24">
      <c r="A16" s="146" t="s">
        <v>185</v>
      </c>
      <c r="B16" s="146"/>
      <c r="C16" s="146"/>
      <c r="D16" s="146"/>
      <c r="E16" s="146"/>
      <c r="F16" s="146"/>
      <c r="G16" s="146"/>
      <c r="H16" s="146"/>
      <c r="I16" s="146"/>
      <c r="J16" s="146"/>
      <c r="K16" s="146"/>
      <c r="L16" s="146"/>
      <c r="M16" s="146"/>
      <c r="N16" s="72"/>
    </row>
    <row r="17" spans="1:14" ht="16.5" customHeight="1">
      <c r="A17" s="73"/>
      <c r="B17" s="73"/>
      <c r="C17" s="73"/>
      <c r="D17" s="73"/>
      <c r="E17" s="73"/>
      <c r="F17" s="73"/>
      <c r="G17" s="73"/>
      <c r="H17" s="73"/>
      <c r="I17" s="73"/>
      <c r="J17" s="73"/>
      <c r="K17" s="73"/>
      <c r="L17" s="73"/>
      <c r="M17" s="73"/>
      <c r="N17" s="73"/>
    </row>
    <row r="18" spans="1:13" ht="24.75" customHeight="1">
      <c r="A18" s="154" t="s">
        <v>187</v>
      </c>
      <c r="B18" s="155"/>
      <c r="C18" s="287" t="s">
        <v>105</v>
      </c>
      <c r="D18" s="340"/>
      <c r="E18" s="186" t="s">
        <v>106</v>
      </c>
      <c r="F18" s="187"/>
      <c r="G18" s="187"/>
      <c r="H18" s="187"/>
      <c r="I18" s="187"/>
      <c r="J18" s="187"/>
      <c r="K18" s="268"/>
      <c r="L18" s="231" t="s">
        <v>107</v>
      </c>
      <c r="M18" s="232"/>
    </row>
    <row r="19" spans="1:13" ht="34.5" customHeight="1">
      <c r="A19" s="156"/>
      <c r="B19" s="157"/>
      <c r="C19" s="291"/>
      <c r="D19" s="341"/>
      <c r="E19" s="74" t="s">
        <v>108</v>
      </c>
      <c r="F19" s="74" t="s">
        <v>109</v>
      </c>
      <c r="G19" s="74" t="s">
        <v>110</v>
      </c>
      <c r="H19" s="55" t="s">
        <v>111</v>
      </c>
      <c r="I19" s="55" t="s">
        <v>112</v>
      </c>
      <c r="J19" s="74" t="s">
        <v>231</v>
      </c>
      <c r="K19" s="55" t="s">
        <v>113</v>
      </c>
      <c r="L19" s="234"/>
      <c r="M19" s="235"/>
    </row>
    <row r="20" spans="1:14" ht="24.75" customHeight="1">
      <c r="A20" s="18" t="s">
        <v>42</v>
      </c>
      <c r="B20" s="97">
        <v>7</v>
      </c>
      <c r="C20" s="342">
        <f>SUM(E20:M20)</f>
        <v>225</v>
      </c>
      <c r="D20" s="343"/>
      <c r="E20" s="13">
        <v>1</v>
      </c>
      <c r="F20" s="13">
        <v>2</v>
      </c>
      <c r="G20" s="13">
        <v>1</v>
      </c>
      <c r="H20" s="13">
        <v>5</v>
      </c>
      <c r="I20" s="13" t="s">
        <v>151</v>
      </c>
      <c r="J20" s="13" t="s">
        <v>151</v>
      </c>
      <c r="K20" s="13">
        <v>1</v>
      </c>
      <c r="L20" s="344">
        <v>215</v>
      </c>
      <c r="M20" s="344"/>
      <c r="N20" s="26"/>
    </row>
    <row r="21" spans="1:14" ht="24.75" customHeight="1">
      <c r="A21" s="18"/>
      <c r="B21" s="13">
        <v>12</v>
      </c>
      <c r="C21" s="337">
        <f>SUM(E21:M21)</f>
        <v>204</v>
      </c>
      <c r="D21" s="338"/>
      <c r="E21" s="13">
        <v>11</v>
      </c>
      <c r="F21" s="13">
        <v>4</v>
      </c>
      <c r="G21" s="13" t="s">
        <v>151</v>
      </c>
      <c r="H21" s="13">
        <v>10</v>
      </c>
      <c r="I21" s="13">
        <v>1</v>
      </c>
      <c r="J21" s="13" t="s">
        <v>151</v>
      </c>
      <c r="K21" s="13">
        <v>20</v>
      </c>
      <c r="L21" s="339">
        <v>158</v>
      </c>
      <c r="M21" s="339"/>
      <c r="N21" s="26"/>
    </row>
    <row r="22" spans="1:14" ht="24.75" customHeight="1">
      <c r="A22" s="18"/>
      <c r="B22" s="13">
        <v>17</v>
      </c>
      <c r="C22" s="337">
        <f>SUM(E22:M22)</f>
        <v>152</v>
      </c>
      <c r="D22" s="338"/>
      <c r="E22" s="13">
        <v>10</v>
      </c>
      <c r="F22" s="13">
        <v>9</v>
      </c>
      <c r="G22" s="13">
        <v>1</v>
      </c>
      <c r="H22" s="13">
        <v>9</v>
      </c>
      <c r="I22" s="13" t="s">
        <v>151</v>
      </c>
      <c r="J22" s="13" t="s">
        <v>151</v>
      </c>
      <c r="K22" s="13">
        <v>12</v>
      </c>
      <c r="L22" s="339">
        <v>111</v>
      </c>
      <c r="M22" s="339"/>
      <c r="N22" s="26"/>
    </row>
    <row r="23" spans="1:14" ht="24.75" customHeight="1">
      <c r="A23" s="18"/>
      <c r="B23" s="13">
        <v>18</v>
      </c>
      <c r="C23" s="337">
        <v>191</v>
      </c>
      <c r="D23" s="338"/>
      <c r="E23" s="13">
        <v>30</v>
      </c>
      <c r="F23" s="13">
        <v>10</v>
      </c>
      <c r="G23" s="13" t="s">
        <v>151</v>
      </c>
      <c r="H23" s="13">
        <v>14</v>
      </c>
      <c r="I23" s="13" t="s">
        <v>151</v>
      </c>
      <c r="J23" s="13" t="s">
        <v>151</v>
      </c>
      <c r="K23" s="13">
        <v>19</v>
      </c>
      <c r="L23" s="339">
        <v>115</v>
      </c>
      <c r="M23" s="339"/>
      <c r="N23" s="26"/>
    </row>
    <row r="24" spans="1:14" ht="24.75" customHeight="1">
      <c r="A24" s="18"/>
      <c r="B24" s="13">
        <v>19</v>
      </c>
      <c r="C24" s="337">
        <f>SUM(E24:M24)</f>
        <v>334</v>
      </c>
      <c r="D24" s="338"/>
      <c r="E24" s="13">
        <v>23</v>
      </c>
      <c r="F24" s="13">
        <v>12</v>
      </c>
      <c r="G24" s="13" t="s">
        <v>151</v>
      </c>
      <c r="H24" s="13">
        <v>22</v>
      </c>
      <c r="I24" s="13" t="s">
        <v>151</v>
      </c>
      <c r="J24" s="13">
        <v>1</v>
      </c>
      <c r="K24" s="13">
        <v>40</v>
      </c>
      <c r="L24" s="339">
        <v>236</v>
      </c>
      <c r="M24" s="339"/>
      <c r="N24" s="26"/>
    </row>
    <row r="25" spans="1:14" ht="24.75" customHeight="1">
      <c r="A25" s="18"/>
      <c r="B25" s="13">
        <v>20</v>
      </c>
      <c r="C25" s="337">
        <f>SUM(E25:M25)</f>
        <v>256</v>
      </c>
      <c r="D25" s="338"/>
      <c r="E25" s="13">
        <v>20</v>
      </c>
      <c r="F25" s="13">
        <v>9</v>
      </c>
      <c r="G25" s="13">
        <v>2</v>
      </c>
      <c r="H25" s="13">
        <v>8</v>
      </c>
      <c r="I25" s="13">
        <v>6</v>
      </c>
      <c r="J25" s="13">
        <v>1</v>
      </c>
      <c r="K25" s="13">
        <v>34</v>
      </c>
      <c r="L25" s="339">
        <v>176</v>
      </c>
      <c r="M25" s="339"/>
      <c r="N25" s="26"/>
    </row>
    <row r="26" spans="1:14" ht="24.75" customHeight="1">
      <c r="A26" s="18"/>
      <c r="B26" s="13">
        <v>21</v>
      </c>
      <c r="C26" s="337">
        <f>SUM(E26:M26)</f>
        <v>254</v>
      </c>
      <c r="D26" s="338"/>
      <c r="E26" s="13">
        <v>25</v>
      </c>
      <c r="F26" s="13">
        <v>4</v>
      </c>
      <c r="G26" s="13" t="s">
        <v>151</v>
      </c>
      <c r="H26" s="13">
        <v>12</v>
      </c>
      <c r="I26" s="13">
        <v>3</v>
      </c>
      <c r="J26" s="13" t="s">
        <v>151</v>
      </c>
      <c r="K26" s="13">
        <v>21</v>
      </c>
      <c r="L26" s="339">
        <v>189</v>
      </c>
      <c r="M26" s="339"/>
      <c r="N26" s="26"/>
    </row>
    <row r="27" spans="1:14" ht="24.75" customHeight="1">
      <c r="A27" s="18"/>
      <c r="B27" s="13">
        <v>22</v>
      </c>
      <c r="C27" s="334">
        <v>265</v>
      </c>
      <c r="D27" s="335"/>
      <c r="E27" s="13">
        <v>20</v>
      </c>
      <c r="F27" s="13">
        <v>5</v>
      </c>
      <c r="G27" s="13" t="s">
        <v>232</v>
      </c>
      <c r="H27" s="13">
        <v>14</v>
      </c>
      <c r="I27" s="13">
        <v>1</v>
      </c>
      <c r="J27" s="13" t="s">
        <v>232</v>
      </c>
      <c r="K27" s="13">
        <v>17</v>
      </c>
      <c r="L27" s="336">
        <v>208</v>
      </c>
      <c r="M27" s="336"/>
      <c r="N27" s="26"/>
    </row>
    <row r="28" spans="1:13" ht="16.5" customHeight="1">
      <c r="A28" s="8" t="s">
        <v>227</v>
      </c>
      <c r="B28" s="75"/>
      <c r="C28" s="75"/>
      <c r="D28" s="75"/>
      <c r="E28" s="75"/>
      <c r="F28" s="75"/>
      <c r="G28" s="75"/>
      <c r="H28" s="75"/>
      <c r="I28" s="75"/>
      <c r="J28" s="75"/>
      <c r="K28" s="30"/>
      <c r="L28" s="30"/>
      <c r="M28" s="30" t="s">
        <v>104</v>
      </c>
    </row>
  </sheetData>
  <sheetProtection/>
  <mergeCells count="27">
    <mergeCell ref="A1:N1"/>
    <mergeCell ref="A4:A5"/>
    <mergeCell ref="C4:F4"/>
    <mergeCell ref="G4:J4"/>
    <mergeCell ref="K4:N4"/>
    <mergeCell ref="A15:N15"/>
    <mergeCell ref="A16:M16"/>
    <mergeCell ref="A18:B19"/>
    <mergeCell ref="C18:D19"/>
    <mergeCell ref="E18:K18"/>
    <mergeCell ref="L18:M19"/>
    <mergeCell ref="C20:D20"/>
    <mergeCell ref="L20:M20"/>
    <mergeCell ref="C21:D21"/>
    <mergeCell ref="L21:M21"/>
    <mergeCell ref="C22:D22"/>
    <mergeCell ref="L22:M22"/>
    <mergeCell ref="C23:D23"/>
    <mergeCell ref="L23:M23"/>
    <mergeCell ref="C27:D27"/>
    <mergeCell ref="L27:M27"/>
    <mergeCell ref="C24:D24"/>
    <mergeCell ref="L24:M24"/>
    <mergeCell ref="C25:D25"/>
    <mergeCell ref="L25:M25"/>
    <mergeCell ref="C26:D26"/>
    <mergeCell ref="L26:M26"/>
  </mergeCells>
  <printOptions/>
  <pageMargins left="0.5905511811023623" right="0.5905511811023623" top="0.7874015748031497" bottom="0.7874015748031497" header="0.5118110236220472" footer="0"/>
  <pageSetup horizontalDpi="600" verticalDpi="600" orientation="portrait" paperSize="9" r:id="rId1"/>
  <headerFooter alignWithMargins="0">
    <oddFooter>&amp;C&amp;12-97-</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企画課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CZC007038</dc:creator>
  <cp:keywords/>
  <dc:description/>
  <cp:lastModifiedBy>CZC098203</cp:lastModifiedBy>
  <cp:lastPrinted>2011-10-20T00:58:52Z</cp:lastPrinted>
  <dcterms:created xsi:type="dcterms:W3CDTF">2002-03-04T06:36:22Z</dcterms:created>
  <dcterms:modified xsi:type="dcterms:W3CDTF">2011-11-08T07:39:18Z</dcterms:modified>
  <cp:category/>
  <cp:version/>
  <cp:contentType/>
  <cp:contentStatus/>
</cp:coreProperties>
</file>