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8055" windowWidth="4800" windowHeight="4065" tabRatio="766" activeTab="0"/>
  </bookViews>
  <sheets>
    <sheet name="１０ 衛生・公害" sheetId="1" r:id="rId1"/>
    <sheet name="P86" sheetId="2" r:id="rId2"/>
    <sheet name="P87" sheetId="3" r:id="rId3"/>
    <sheet name="P88" sheetId="4" r:id="rId4"/>
    <sheet name="P89" sheetId="5" r:id="rId5"/>
    <sheet name="P90" sheetId="6" r:id="rId6"/>
    <sheet name="P91" sheetId="7" r:id="rId7"/>
    <sheet name="P92" sheetId="8" r:id="rId8"/>
    <sheet name="P93" sheetId="9" r:id="rId9"/>
    <sheet name="P94" sheetId="10" r:id="rId10"/>
    <sheet name="P95" sheetId="11" r:id="rId11"/>
    <sheet name="P96" sheetId="12" r:id="rId12"/>
  </sheets>
  <definedNames>
    <definedName name="_xlnm.Print_Area" localSheetId="1">'P86'!$A$4:$I$41</definedName>
  </definedNames>
  <calcPr fullCalcOnLoad="1"/>
</workbook>
</file>

<file path=xl/sharedStrings.xml><?xml version="1.0" encoding="utf-8"?>
<sst xmlns="http://schemas.openxmlformats.org/spreadsheetml/2006/main" count="838" uniqueCount="371">
  <si>
    <t>収集人口</t>
  </si>
  <si>
    <t>（単位　人）</t>
  </si>
  <si>
    <t>ポリオ</t>
  </si>
  <si>
    <t>三　種</t>
  </si>
  <si>
    <t>二　種</t>
  </si>
  <si>
    <t>麻しん</t>
  </si>
  <si>
    <t>風しん</t>
  </si>
  <si>
    <t>日　本</t>
  </si>
  <si>
    <t>インフル</t>
  </si>
  <si>
    <t>混　合</t>
  </si>
  <si>
    <t>脳　炎</t>
  </si>
  <si>
    <t>エ ン ザ</t>
  </si>
  <si>
    <t xml:space="preserve">   対　 象 　者</t>
  </si>
  <si>
    <t xml:space="preserve">      ― </t>
  </si>
  <si>
    <t xml:space="preserve">   接　 種 　者</t>
  </si>
  <si>
    <t xml:space="preserve">   実 施 率（％）</t>
  </si>
  <si>
    <t>ツベルクリン反応</t>
  </si>
  <si>
    <t>Ｂ　　Ｃ　　Ｇ</t>
  </si>
  <si>
    <t>レ ン ト ゲ ン 撮 影</t>
  </si>
  <si>
    <t>肺がん検診（咳たん）</t>
  </si>
  <si>
    <t>対 象 者</t>
  </si>
  <si>
    <t>実 施 者</t>
  </si>
  <si>
    <t>受 診 者</t>
  </si>
  <si>
    <t>要精検者</t>
  </si>
  <si>
    <t xml:space="preserve">― </t>
  </si>
  <si>
    <t>対　象　年　齢</t>
  </si>
  <si>
    <t>判　　　　定　　　　結　　　　果</t>
  </si>
  <si>
    <t>異常なし</t>
  </si>
  <si>
    <t>要医療</t>
  </si>
  <si>
    <t>要指導者</t>
  </si>
  <si>
    <t>ひき続き治療者</t>
  </si>
  <si>
    <t>18歳～39歳</t>
  </si>
  <si>
    <t>40歳以上</t>
  </si>
  <si>
    <t>（１）　胃　が　ん　（40歳以上）</t>
  </si>
  <si>
    <t>　　 区分年度</t>
  </si>
  <si>
    <t>要精密検査者</t>
  </si>
  <si>
    <t>精　　　密　　　検　　　査　　　結　　　果</t>
  </si>
  <si>
    <t>胃 が ん</t>
  </si>
  <si>
    <t>胃ポリープ</t>
  </si>
  <si>
    <t>胃 潰 瘍</t>
  </si>
  <si>
    <t>そ の 他</t>
  </si>
  <si>
    <t>（2）　子　宮　が　ん　（30歳以上）</t>
  </si>
  <si>
    <t>子 宮 が ん</t>
  </si>
  <si>
    <t>異 型 上 皮</t>
  </si>
  <si>
    <t>そ  の  他</t>
  </si>
  <si>
    <t>異 常 な し</t>
  </si>
  <si>
    <t>（3）　乳　が　ん　（30歳以上）</t>
  </si>
  <si>
    <t>乳 が ん</t>
  </si>
  <si>
    <t>乳 腺 症</t>
  </si>
  <si>
    <t>せんい腺腫</t>
  </si>
  <si>
    <t>大 腸 が ん</t>
  </si>
  <si>
    <t>大腸ポリープ</t>
  </si>
  <si>
    <t>平成</t>
  </si>
  <si>
    <t>成田市</t>
  </si>
  <si>
    <t>酒々井町</t>
  </si>
  <si>
    <t>栄町</t>
  </si>
  <si>
    <t>他県内</t>
  </si>
  <si>
    <t>県外</t>
  </si>
  <si>
    <t>（日）</t>
  </si>
  <si>
    <t>２　　類</t>
  </si>
  <si>
    <t>３　類</t>
  </si>
  <si>
    <t>コレラ</t>
  </si>
  <si>
    <t>細菌性赤痢</t>
  </si>
  <si>
    <t>腸チフス</t>
  </si>
  <si>
    <t>パラチフス</t>
  </si>
  <si>
    <t>急性灰
白髄炎</t>
  </si>
  <si>
    <t>ジフテリア</t>
  </si>
  <si>
    <t>（注）　平成１１年４月１日法改正</t>
  </si>
  <si>
    <t>順位</t>
  </si>
  <si>
    <t>総　　数</t>
  </si>
  <si>
    <t>男</t>
  </si>
  <si>
    <t>女</t>
  </si>
  <si>
    <t>（各年度末）</t>
  </si>
  <si>
    <t>病院・診療所</t>
  </si>
  <si>
    <t>歯科診療所</t>
  </si>
  <si>
    <t>助産所</t>
  </si>
  <si>
    <t>歯科技工所</t>
  </si>
  <si>
    <t>老人保健施設</t>
  </si>
  <si>
    <t>登録頭数</t>
  </si>
  <si>
    <t>予防注射頭数</t>
  </si>
  <si>
    <t>野犬捕獲数</t>
  </si>
  <si>
    <t>不用犬・
猫引取数</t>
  </si>
  <si>
    <t>資料　環境衛生課</t>
  </si>
  <si>
    <t>（単位　ｐｐｍ）</t>
  </si>
  <si>
    <t>（各年度平均）</t>
  </si>
  <si>
    <t>汚染物質名</t>
  </si>
  <si>
    <t>光化学オキシダント
（ＯＸ）</t>
  </si>
  <si>
    <t>測定場所</t>
  </si>
  <si>
    <t>中学校
遠山</t>
  </si>
  <si>
    <t>西中学校</t>
  </si>
  <si>
    <t xml:space="preserve">2  </t>
  </si>
  <si>
    <t xml:space="preserve">4  </t>
  </si>
  <si>
    <t xml:space="preserve">5  </t>
  </si>
  <si>
    <t xml:space="preserve">7  </t>
  </si>
  <si>
    <t xml:space="preserve">9  </t>
  </si>
  <si>
    <t xml:space="preserve">10  </t>
  </si>
  <si>
    <t>資料　環境対策課</t>
  </si>
  <si>
    <t>　　　　　　区分年度</t>
  </si>
  <si>
    <t>件　　　数</t>
  </si>
  <si>
    <t>典　　型　　７　　公　　害</t>
  </si>
  <si>
    <t>左以外の苦情</t>
  </si>
  <si>
    <t>大　気
汚　染</t>
  </si>
  <si>
    <t>水　質
汚　濁</t>
  </si>
  <si>
    <t>土　壌
汚　染</t>
  </si>
  <si>
    <t>騒　音</t>
  </si>
  <si>
    <t>振　動</t>
  </si>
  <si>
    <t>悪　臭</t>
  </si>
  <si>
    <t xml:space="preserve">―  </t>
  </si>
  <si>
    <t xml:space="preserve">1  </t>
  </si>
  <si>
    <t xml:space="preserve">54    </t>
  </si>
  <si>
    <t xml:space="preserve">33     </t>
  </si>
  <si>
    <t xml:space="preserve">225    </t>
  </si>
  <si>
    <t xml:space="preserve">215     </t>
  </si>
  <si>
    <t>（単位　ｐｐｍ，ただしｐＨを除く）</t>
  </si>
  <si>
    <t>河　　川　　名</t>
  </si>
  <si>
    <t>根　　木　　名　　川</t>
  </si>
  <si>
    <t>小　橋　川</t>
  </si>
  <si>
    <t>取香川</t>
  </si>
  <si>
    <t>荒海川</t>
  </si>
  <si>
    <t>江　川</t>
  </si>
  <si>
    <t>尾羽根川</t>
  </si>
  <si>
    <t>十日川</t>
  </si>
  <si>
    <t>川栗下</t>
  </si>
  <si>
    <t>吾妻橋</t>
  </si>
  <si>
    <t>新妻橋</t>
  </si>
  <si>
    <t>郷部大橋</t>
  </si>
  <si>
    <t>宝田小橋</t>
  </si>
  <si>
    <t>東金山橋</t>
  </si>
  <si>
    <t>地蔵橋</t>
  </si>
  <si>
    <t>江川台方橋</t>
  </si>
  <si>
    <t>水掛橋</t>
  </si>
  <si>
    <t>十日川橋</t>
  </si>
  <si>
    <t>(pH)</t>
  </si>
  <si>
    <t>生物化学的酸素要求量</t>
  </si>
  <si>
    <t>(BOD)</t>
  </si>
  <si>
    <t>(SS)</t>
  </si>
  <si>
    <t>(DO)</t>
  </si>
  <si>
    <t>１７表  ごみ処理の状況</t>
  </si>
  <si>
    <t>ごみ処理の状況</t>
  </si>
  <si>
    <t>ここは入力しない</t>
  </si>
  <si>
    <t>焼却</t>
  </si>
  <si>
    <t>埋立</t>
  </si>
  <si>
    <t>再利用</t>
  </si>
  <si>
    <t>処理委託等</t>
  </si>
  <si>
    <r>
      <t xml:space="preserve">施術所
</t>
    </r>
    <r>
      <rPr>
        <sz val="9"/>
        <rFont val="ＭＳ 明朝"/>
        <family val="1"/>
      </rPr>
      <t>(業務毎の延数)</t>
    </r>
  </si>
  <si>
    <r>
      <t>二酸化いおう
（ＳＯ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</si>
  <si>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r>
      <t>二酸化窒素
（ＮＯ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</si>
  <si>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t>受　診　人　員</t>
  </si>
  <si>
    <t xml:space="preserve">― </t>
  </si>
  <si>
    <t>診療日数</t>
  </si>
  <si>
    <t>12</t>
  </si>
  <si>
    <t>13</t>
  </si>
  <si>
    <t>新川水門</t>
  </si>
  <si>
    <t>（単位　t）</t>
  </si>
  <si>
    <t>収　集　人　口</t>
  </si>
  <si>
    <t>収　　集　　量</t>
  </si>
  <si>
    <t>処　　　　　理　　　　　別</t>
  </si>
  <si>
    <t>一日平均
処 理 量</t>
  </si>
  <si>
    <t>焼　　却</t>
  </si>
  <si>
    <t>埋　　立</t>
  </si>
  <si>
    <t>再 利 用</t>
  </si>
  <si>
    <t>処分委託等</t>
  </si>
  <si>
    <t>(注)  平成10年度より，収集人口に外国人登録者数を含める。</t>
  </si>
  <si>
    <t>資料　クリーン推進課</t>
  </si>
  <si>
    <t>（単位　ｋｌ）</t>
  </si>
  <si>
    <t>収　　集　　人　　口</t>
  </si>
  <si>
    <t>収　集　量</t>
  </si>
  <si>
    <t>処　　　理　　　別</t>
  </si>
  <si>
    <t>汲 取 人 口</t>
  </si>
  <si>
    <t>浄化槽人口</t>
  </si>
  <si>
    <t>処　理　場</t>
  </si>
  <si>
    <t>そ　の　他</t>
  </si>
  <si>
    <t>火　　　　　　　　葬</t>
  </si>
  <si>
    <t>式　　　　　　　　場</t>
  </si>
  <si>
    <t>成 田 市</t>
  </si>
  <si>
    <t>八街・富里</t>
  </si>
  <si>
    <t>平成</t>
  </si>
  <si>
    <t>（4）　大　腸　が　ん　（40歳以上）</t>
  </si>
  <si>
    <t>富里市</t>
  </si>
  <si>
    <t xml:space="preserve">平成  2 </t>
  </si>
  <si>
    <t xml:space="preserve">平成 2 </t>
  </si>
  <si>
    <t xml:space="preserve">平成 3 </t>
  </si>
  <si>
    <t>14</t>
  </si>
  <si>
    <t>浮遊物質量</t>
  </si>
  <si>
    <t>７９　予防接種実施状況</t>
  </si>
  <si>
    <t>８１　がん検診実施状況</t>
  </si>
  <si>
    <t xml:space="preserve">  　　　　　　　　　　区分　年度</t>
  </si>
  <si>
    <t>受　　　　　　講　　　　　　者　　　　　　数</t>
  </si>
  <si>
    <t>延　べ　人　員</t>
  </si>
  <si>
    <t>修　　了　　者</t>
  </si>
  <si>
    <t>８４　ことばの相談室の利用状況</t>
  </si>
  <si>
    <t>８８  医療関係施設数</t>
  </si>
  <si>
    <t>９０　ごみ処理の状況</t>
  </si>
  <si>
    <t>９１　し尿処理の状況</t>
  </si>
  <si>
    <t>９２　八富成田斎場使用状況</t>
  </si>
  <si>
    <t>９３　大気汚染測定結果</t>
  </si>
  <si>
    <t>９５　主要河川水質調査結果</t>
  </si>
  <si>
    <t>８２　結核予防事業・肺がん検診実施状況</t>
  </si>
  <si>
    <t>平成</t>
  </si>
  <si>
    <t>８３　母親学級実施状況</t>
  </si>
  <si>
    <t>2</t>
  </si>
  <si>
    <t>7</t>
  </si>
  <si>
    <t>23</t>
  </si>
  <si>
    <t>計</t>
  </si>
  <si>
    <t>16</t>
  </si>
  <si>
    <t>44</t>
  </si>
  <si>
    <t>55</t>
  </si>
  <si>
    <t>61</t>
  </si>
  <si>
    <t>―</t>
  </si>
  <si>
    <t>0歳</t>
  </si>
  <si>
    <t>1・2</t>
  </si>
  <si>
    <t>1</t>
  </si>
  <si>
    <t>4</t>
  </si>
  <si>
    <t>4～10</t>
  </si>
  <si>
    <t>20</t>
  </si>
  <si>
    <t>42</t>
  </si>
  <si>
    <r>
      <t>5</t>
    </r>
    <r>
      <rPr>
        <sz val="11"/>
        <rFont val="ＭＳ Ｐ明朝"/>
        <family val="1"/>
      </rPr>
      <t>1</t>
    </r>
  </si>
  <si>
    <t>11～18</t>
  </si>
  <si>
    <t>実　　人　　数</t>
  </si>
  <si>
    <t>該　当　者　数</t>
  </si>
  <si>
    <t>久住体育館</t>
  </si>
  <si>
    <t>資料　健康増進課</t>
  </si>
  <si>
    <t>15</t>
  </si>
  <si>
    <t>68</t>
  </si>
  <si>
    <t>48</t>
  </si>
  <si>
    <t>（単位　件）</t>
  </si>
  <si>
    <t>資料　健康増進課</t>
  </si>
  <si>
    <t>平 成 １ ６ 年</t>
  </si>
  <si>
    <t>70</t>
  </si>
  <si>
    <t>5</t>
  </si>
  <si>
    <t>49</t>
  </si>
  <si>
    <t>資料　千葉県印旛保健所事業年報</t>
  </si>
  <si>
    <t>悪性新生物</t>
  </si>
  <si>
    <t>脳血管疾患</t>
  </si>
  <si>
    <t>肺炎</t>
  </si>
  <si>
    <t>老衰</t>
  </si>
  <si>
    <t>不慮の事故</t>
  </si>
  <si>
    <t>自殺</t>
  </si>
  <si>
    <t>順位</t>
  </si>
  <si>
    <t>患者数</t>
  </si>
  <si>
    <t>一日平均患者数</t>
  </si>
  <si>
    <t>診療科目別</t>
  </si>
  <si>
    <t>居住地別</t>
  </si>
  <si>
    <t>内科・小児科</t>
  </si>
  <si>
    <t>外科</t>
  </si>
  <si>
    <t>歯科</t>
  </si>
  <si>
    <t>八街市</t>
  </si>
  <si>
    <t>平成
2</t>
  </si>
  <si>
    <t>(注）　平成１６年４月１日より休日夜間急病診療所から急病診療所に変更された。</t>
  </si>
  <si>
    <t>８５　成田市急病診療所利用状況</t>
  </si>
  <si>
    <t>　     区分
年度</t>
  </si>
  <si>
    <t>　 区分年度</t>
  </si>
  <si>
    <t>－</t>
  </si>
  <si>
    <t>　(注)　平成15年度より，学校保健法による定期結核健康審査廃止。</t>
  </si>
  <si>
    <t>　(注)　平成１４年度より簡易マザーズホームから健康増進課に移管となった。</t>
  </si>
  <si>
    <t>(注)　平成１7年度より不用犬・猫引取場所は，印旛保健所成田支所に変更となった。</t>
  </si>
  <si>
    <t xml:space="preserve"> 　  　 区分　年度</t>
  </si>
  <si>
    <t>(注)　その他は，成田市・八街市・富里市以外の市町村である。</t>
  </si>
  <si>
    <t>（注） インフルエンザは高齢者</t>
  </si>
  <si>
    <t>　　　　 平成17年度より，結核予防法改正に伴いﾂﾍﾞﾙｸﾘﾝ反応は行わず,直接BCG接種に変更。</t>
  </si>
  <si>
    <t>旧成田市</t>
  </si>
  <si>
    <t>旧下総町</t>
  </si>
  <si>
    <t>旧大栄町</t>
  </si>
  <si>
    <t xml:space="preserve"> 　  区分
年度</t>
  </si>
  <si>
    <t>　　        区分
年度</t>
  </si>
  <si>
    <t>心疾患</t>
  </si>
  <si>
    <t>糖尿病</t>
  </si>
  <si>
    <t>その他の新生物中枢
神経のその他の新生物</t>
  </si>
  <si>
    <t>慢性閉塞性肺疾患</t>
  </si>
  <si>
    <t>平 成 １ ７ 年</t>
  </si>
  <si>
    <t>その他の悪性新生物</t>
  </si>
  <si>
    <t>ヘルニア及び腸閉塞</t>
  </si>
  <si>
    <t>資料　千葉県香取保健所事業年報</t>
  </si>
  <si>
    <t>死    因</t>
  </si>
  <si>
    <t>死     因</t>
  </si>
  <si>
    <t>その他の呼吸器系疾患</t>
  </si>
  <si>
    <t>その他の精神及び行動障害</t>
  </si>
  <si>
    <t>年度</t>
  </si>
  <si>
    <t>８７　主要死因別順位</t>
  </si>
  <si>
    <t xml:space="preserve"> （旧成田市）</t>
  </si>
  <si>
    <t xml:space="preserve"> （旧下総町）</t>
  </si>
  <si>
    <t xml:space="preserve"> （旧大栄町）</t>
  </si>
  <si>
    <t>衛生・公害</t>
  </si>
  <si>
    <t>(うちMMR)</t>
  </si>
  <si>
    <r>
      <t xml:space="preserve">1,051
</t>
    </r>
    <r>
      <rPr>
        <sz val="9"/>
        <rFont val="ＭＳ Ｐ明朝"/>
        <family val="1"/>
      </rPr>
      <t>(536)</t>
    </r>
  </si>
  <si>
    <r>
      <t>旧成田市</t>
    </r>
    <r>
      <rPr>
        <sz val="10.5"/>
        <rFont val="ＭＳ Ｐ明朝"/>
        <family val="1"/>
      </rPr>
      <t>17</t>
    </r>
  </si>
  <si>
    <r>
      <t>旧下総町</t>
    </r>
    <r>
      <rPr>
        <sz val="10.5"/>
        <rFont val="ＭＳ Ｐ明朝"/>
        <family val="1"/>
      </rPr>
      <t>17</t>
    </r>
  </si>
  <si>
    <r>
      <t>旧大栄町</t>
    </r>
    <r>
      <rPr>
        <sz val="10.5"/>
        <rFont val="ＭＳ Ｐ明朝"/>
        <family val="1"/>
      </rPr>
      <t>17</t>
    </r>
  </si>
  <si>
    <t xml:space="preserve">― </t>
  </si>
  <si>
    <r>
      <t>旧成田市</t>
    </r>
    <r>
      <rPr>
        <sz val="10.5"/>
        <rFont val="ＭＳ Ｐ明朝"/>
        <family val="1"/>
      </rPr>
      <t>17</t>
    </r>
  </si>
  <si>
    <t xml:space="preserve">―  </t>
  </si>
  <si>
    <t>水素イオン濃度</t>
  </si>
  <si>
    <r>
      <t>溶存</t>
    </r>
    <r>
      <rPr>
        <sz val="11"/>
        <rFont val="ＭＳ Ｐ明朝"/>
        <family val="1"/>
      </rPr>
      <t>酸</t>
    </r>
    <r>
      <rPr>
        <sz val="11"/>
        <rFont val="ＭＳ Ｐ明朝"/>
        <family val="1"/>
      </rPr>
      <t>素</t>
    </r>
    <r>
      <rPr>
        <sz val="11"/>
        <rFont val="ＭＳ Ｐ明朝"/>
        <family val="1"/>
      </rPr>
      <t>量</t>
    </r>
  </si>
  <si>
    <t>12</t>
  </si>
  <si>
    <t>13</t>
  </si>
  <si>
    <t>14</t>
  </si>
  <si>
    <t>15</t>
  </si>
  <si>
    <t>16</t>
  </si>
  <si>
    <t>17</t>
  </si>
  <si>
    <t>９４　公害苦情の受理件数</t>
  </si>
  <si>
    <t xml:space="preserve">204    </t>
  </si>
  <si>
    <t>11</t>
  </si>
  <si>
    <t xml:space="preserve">4  </t>
  </si>
  <si>
    <t xml:space="preserve">1  </t>
  </si>
  <si>
    <t xml:space="preserve">20  </t>
  </si>
  <si>
    <t xml:space="preserve">158     </t>
  </si>
  <si>
    <t>13</t>
  </si>
  <si>
    <t xml:space="preserve">154    </t>
  </si>
  <si>
    <t xml:space="preserve">4  </t>
  </si>
  <si>
    <t xml:space="preserve">―  </t>
  </si>
  <si>
    <t xml:space="preserve">9  </t>
  </si>
  <si>
    <t xml:space="preserve">―  </t>
  </si>
  <si>
    <t xml:space="preserve">8  </t>
  </si>
  <si>
    <t xml:space="preserve">133     </t>
  </si>
  <si>
    <t xml:space="preserve">207    </t>
  </si>
  <si>
    <t>18</t>
  </si>
  <si>
    <t xml:space="preserve">1  </t>
  </si>
  <si>
    <t xml:space="preserve">8  </t>
  </si>
  <si>
    <t xml:space="preserve">21  </t>
  </si>
  <si>
    <t xml:space="preserve">155     </t>
  </si>
  <si>
    <t>15</t>
  </si>
  <si>
    <t xml:space="preserve"> 199</t>
  </si>
  <si>
    <t>25</t>
  </si>
  <si>
    <t>1　</t>
  </si>
  <si>
    <t>4　</t>
  </si>
  <si>
    <t>16</t>
  </si>
  <si>
    <t xml:space="preserve"> 165</t>
  </si>
  <si>
    <t>28</t>
  </si>
  <si>
    <t>3　</t>
  </si>
  <si>
    <t>7　</t>
  </si>
  <si>
    <t>6　</t>
  </si>
  <si>
    <t xml:space="preserve">117     </t>
  </si>
  <si>
    <r>
      <t xml:space="preserve">旧成田市 </t>
    </r>
    <r>
      <rPr>
        <sz val="11"/>
        <rFont val="ＭＳ Ｐ明朝"/>
        <family val="1"/>
      </rPr>
      <t>17</t>
    </r>
  </si>
  <si>
    <t xml:space="preserve"> 125</t>
  </si>
  <si>
    <t>9　</t>
  </si>
  <si>
    <t>97</t>
  </si>
  <si>
    <r>
      <t xml:space="preserve">旧下総町 </t>
    </r>
    <r>
      <rPr>
        <sz val="11"/>
        <rFont val="ＭＳ Ｐ明朝"/>
        <family val="1"/>
      </rPr>
      <t>17</t>
    </r>
  </si>
  <si>
    <t xml:space="preserve"> ―</t>
  </si>
  <si>
    <t>―</t>
  </si>
  <si>
    <r>
      <t xml:space="preserve">旧大栄町 </t>
    </r>
    <r>
      <rPr>
        <sz val="11"/>
        <rFont val="ＭＳ Ｐ明朝"/>
        <family val="1"/>
      </rPr>
      <t>17</t>
    </r>
  </si>
  <si>
    <t xml:space="preserve">　　27   </t>
  </si>
  <si>
    <t>8　</t>
  </si>
  <si>
    <t>14</t>
  </si>
  <si>
    <r>
      <t>旧成田市</t>
    </r>
    <r>
      <rPr>
        <sz val="11"/>
        <rFont val="ＭＳ Ｐ明朝"/>
        <family val="1"/>
      </rPr>
      <t xml:space="preserve"> 17</t>
    </r>
  </si>
  <si>
    <r>
      <t>旧下総町</t>
    </r>
    <r>
      <rPr>
        <sz val="11"/>
        <rFont val="ＭＳ Ｐ明朝"/>
        <family val="1"/>
      </rPr>
      <t xml:space="preserve"> 17</t>
    </r>
  </si>
  <si>
    <r>
      <t>旧大栄町</t>
    </r>
    <r>
      <rPr>
        <sz val="11"/>
        <rFont val="ＭＳ Ｐ明朝"/>
        <family val="1"/>
      </rPr>
      <t xml:space="preserve"> 17</t>
    </r>
  </si>
  <si>
    <t xml:space="preserve">     ―</t>
  </si>
  <si>
    <t>８９　狂犬病予防の状況</t>
  </si>
  <si>
    <t>　   　 区分　年度</t>
  </si>
  <si>
    <r>
      <t xml:space="preserve"> 旧成田市 </t>
    </r>
    <r>
      <rPr>
        <sz val="11"/>
        <rFont val="ＭＳ Ｐ明朝"/>
        <family val="1"/>
      </rPr>
      <t>17</t>
    </r>
  </si>
  <si>
    <t>－</t>
  </si>
  <si>
    <r>
      <t xml:space="preserve"> 旧下総町 </t>
    </r>
    <r>
      <rPr>
        <sz val="11"/>
        <rFont val="ＭＳ Ｐ明朝"/>
        <family val="1"/>
      </rPr>
      <t>17</t>
    </r>
  </si>
  <si>
    <r>
      <t xml:space="preserve"> 旧大栄町 </t>
    </r>
    <r>
      <rPr>
        <sz val="11"/>
        <rFont val="ＭＳ Ｐ明朝"/>
        <family val="1"/>
      </rPr>
      <t>17</t>
    </r>
  </si>
  <si>
    <t xml:space="preserve"> </t>
  </si>
  <si>
    <t>…</t>
  </si>
  <si>
    <t>８６　感染症患者発生状況</t>
  </si>
  <si>
    <t>　  　区分
年度</t>
  </si>
  <si>
    <t>総　数</t>
  </si>
  <si>
    <t>腸管出血性大腸菌</t>
  </si>
  <si>
    <t xml:space="preserve">― </t>
  </si>
  <si>
    <r>
      <t>旧成田市</t>
    </r>
    <r>
      <rPr>
        <sz val="11"/>
        <rFont val="ＭＳ Ｐ明朝"/>
        <family val="1"/>
      </rPr>
      <t>17</t>
    </r>
  </si>
  <si>
    <r>
      <t>旧下総町</t>
    </r>
    <r>
      <rPr>
        <sz val="11"/>
        <rFont val="ＭＳ Ｐ明朝"/>
        <family val="1"/>
      </rPr>
      <t>17</t>
    </r>
  </si>
  <si>
    <r>
      <t>旧大栄町</t>
    </r>
    <r>
      <rPr>
        <sz val="11"/>
        <rFont val="ＭＳ Ｐ明朝"/>
        <family val="1"/>
      </rPr>
      <t>17</t>
    </r>
  </si>
  <si>
    <r>
      <t>旧成田市</t>
    </r>
    <r>
      <rPr>
        <sz val="12"/>
        <rFont val="ＭＳ Ｐ明朝"/>
        <family val="1"/>
      </rPr>
      <t>17</t>
    </r>
  </si>
  <si>
    <r>
      <t>旧下総町</t>
    </r>
    <r>
      <rPr>
        <sz val="12"/>
        <rFont val="ＭＳ Ｐ明朝"/>
        <family val="1"/>
      </rPr>
      <t>17</t>
    </r>
  </si>
  <si>
    <r>
      <t>旧大栄町</t>
    </r>
    <r>
      <rPr>
        <sz val="12"/>
        <rFont val="ＭＳ Ｐ明朝"/>
        <family val="1"/>
      </rPr>
      <t>17</t>
    </r>
  </si>
  <si>
    <t>８０　健康診査実施状況</t>
  </si>
  <si>
    <t xml:space="preserve"> 　　  区分年度</t>
  </si>
  <si>
    <t>１０ 衛生・公害</t>
  </si>
  <si>
    <t>地　盤
沈　下</t>
  </si>
  <si>
    <t>　　　　調査地点
項目・年度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</si>
</sst>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#,##0.0_ ;[Red]\-#,##0.0\ "/>
    <numFmt numFmtId="208" formatCode="#,##0\ "/>
    <numFmt numFmtId="209" formatCode="#,##0.0\ "/>
  </numFmts>
  <fonts count="6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.75"/>
      <color indexed="8"/>
      <name val="ＭＳ Ｐゴシック"/>
      <family val="3"/>
    </font>
    <font>
      <sz val="9.2"/>
      <color indexed="8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6"/>
      <name val="ＭＳ Ｐゴシック"/>
      <family val="3"/>
    </font>
    <font>
      <sz val="20"/>
      <color indexed="9"/>
      <name val="ＭＳ 明朝"/>
      <family val="1"/>
    </font>
    <font>
      <sz val="46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6"/>
      <name val="Calibri"/>
      <family val="3"/>
    </font>
    <font>
      <sz val="20"/>
      <color theme="0"/>
      <name val="ＭＳ 明朝"/>
      <family val="1"/>
    </font>
    <font>
      <sz val="4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 diagonalDown="1">
      <left style="hair"/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7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 wrapText="1"/>
    </xf>
    <xf numFmtId="176" fontId="5" fillId="0" borderId="0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49" fontId="15" fillId="0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8" fontId="7" fillId="0" borderId="0" xfId="49" applyNumberFormat="1" applyFont="1" applyBorder="1" applyAlignment="1">
      <alignment horizontal="right" vertical="center"/>
    </xf>
    <xf numFmtId="178" fontId="7" fillId="0" borderId="0" xfId="49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178" fontId="7" fillId="0" borderId="0" xfId="49" applyNumberFormat="1" applyFont="1" applyAlignment="1">
      <alignment horizontal="right" vertical="center" wrapText="1"/>
    </xf>
    <xf numFmtId="178" fontId="7" fillId="0" borderId="15" xfId="49" applyNumberFormat="1" applyFont="1" applyBorder="1" applyAlignment="1">
      <alignment horizontal="right" vertical="center"/>
    </xf>
    <xf numFmtId="178" fontId="7" fillId="0" borderId="23" xfId="49" applyNumberFormat="1" applyFont="1" applyBorder="1" applyAlignment="1">
      <alignment horizontal="right" vertical="center"/>
    </xf>
    <xf numFmtId="178" fontId="7" fillId="0" borderId="22" xfId="49" applyNumberFormat="1" applyFont="1" applyBorder="1" applyAlignment="1">
      <alignment horizontal="right" vertical="center"/>
    </xf>
    <xf numFmtId="178" fontId="7" fillId="0" borderId="13" xfId="49" applyNumberFormat="1" applyFont="1" applyBorder="1" applyAlignment="1">
      <alignment horizontal="right" vertical="center"/>
    </xf>
    <xf numFmtId="178" fontId="7" fillId="0" borderId="16" xfId="49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/>
    </xf>
    <xf numFmtId="178" fontId="7" fillId="0" borderId="13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/>
    </xf>
    <xf numFmtId="189" fontId="0" fillId="0" borderId="0" xfId="0" applyNumberFormat="1" applyFont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22" xfId="0" applyFont="1" applyBorder="1" applyAlignment="1">
      <alignment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distributed" vertical="distributed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0" xfId="49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 shrinkToFit="1"/>
    </xf>
    <xf numFmtId="178" fontId="0" fillId="0" borderId="16" xfId="0" applyNumberFormat="1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0" fillId="0" borderId="2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15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176" fontId="25" fillId="0" borderId="25" xfId="0" applyNumberFormat="1" applyFont="1" applyBorder="1" applyAlignment="1">
      <alignment horizontal="left" vertical="center"/>
    </xf>
    <xf numFmtId="176" fontId="25" fillId="0" borderId="26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65" fillId="34" borderId="0" xfId="0" applyFont="1" applyFill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distributed" vertical="center" indent="1"/>
    </xf>
    <xf numFmtId="0" fontId="66" fillId="0" borderId="0" xfId="0" applyFont="1" applyBorder="1" applyAlignment="1">
      <alignment horizontal="distributed" vertical="center" indent="1"/>
    </xf>
    <xf numFmtId="0" fontId="66" fillId="0" borderId="28" xfId="0" applyFont="1" applyBorder="1" applyAlignment="1">
      <alignment horizontal="distributed" vertical="center" indent="1"/>
    </xf>
    <xf numFmtId="176" fontId="23" fillId="0" borderId="24" xfId="0" applyNumberFormat="1" applyFont="1" applyBorder="1" applyAlignment="1">
      <alignment horizontal="left" vertical="center" wrapText="1"/>
    </xf>
    <xf numFmtId="176" fontId="23" fillId="0" borderId="26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left" vertical="center"/>
    </xf>
    <xf numFmtId="176" fontId="6" fillId="0" borderId="2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left" vertical="justify"/>
    </xf>
    <xf numFmtId="0" fontId="13" fillId="0" borderId="31" xfId="0" applyFont="1" applyBorder="1" applyAlignment="1">
      <alignment horizontal="left" vertical="justify"/>
    </xf>
    <xf numFmtId="0" fontId="6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justify"/>
    </xf>
    <xf numFmtId="0" fontId="8" fillId="0" borderId="33" xfId="0" applyFont="1" applyBorder="1" applyAlignment="1">
      <alignment horizontal="left" vertical="justify"/>
    </xf>
    <xf numFmtId="0" fontId="8" fillId="0" borderId="34" xfId="0" applyFont="1" applyBorder="1" applyAlignment="1">
      <alignment horizontal="left" vertical="justify"/>
    </xf>
    <xf numFmtId="0" fontId="8" fillId="0" borderId="35" xfId="0" applyFont="1" applyBorder="1" applyAlignment="1">
      <alignment horizontal="left" vertical="justify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8" fontId="7" fillId="0" borderId="0" xfId="49" applyNumberFormat="1" applyFont="1" applyAlignment="1">
      <alignment horizontal="right" vertical="center"/>
    </xf>
    <xf numFmtId="178" fontId="7" fillId="0" borderId="0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left" vertical="justify"/>
    </xf>
    <xf numFmtId="0" fontId="7" fillId="0" borderId="31" xfId="0" applyFont="1" applyBorder="1" applyAlignment="1">
      <alignment horizontal="left" vertical="justify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15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4" fillId="0" borderId="34" xfId="0" applyFont="1" applyBorder="1" applyAlignment="1">
      <alignment horizontal="left" vertical="justify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176" fontId="25" fillId="0" borderId="0" xfId="0" applyNumberFormat="1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76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justify" wrapText="1"/>
    </xf>
    <xf numFmtId="0" fontId="7" fillId="0" borderId="33" xfId="0" applyFont="1" applyFill="1" applyBorder="1" applyAlignment="1">
      <alignment horizontal="left" vertical="justify"/>
    </xf>
    <xf numFmtId="0" fontId="7" fillId="0" borderId="34" xfId="0" applyFont="1" applyFill="1" applyBorder="1" applyAlignment="1">
      <alignment horizontal="left" vertical="justify"/>
    </xf>
    <xf numFmtId="0" fontId="7" fillId="0" borderId="35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/>
    </xf>
    <xf numFmtId="176" fontId="0" fillId="0" borderId="2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176" fontId="23" fillId="0" borderId="16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0" fillId="0" borderId="25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distributed"/>
    </xf>
    <xf numFmtId="178" fontId="0" fillId="0" borderId="0" xfId="0" applyNumberFormat="1" applyFont="1" applyBorder="1" applyAlignment="1">
      <alignment horizontal="center" vertical="distributed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horizontal="center" vertical="distributed"/>
    </xf>
    <xf numFmtId="178" fontId="0" fillId="0" borderId="22" xfId="0" applyNumberFormat="1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distributed" textRotation="255"/>
    </xf>
    <xf numFmtId="0" fontId="6" fillId="0" borderId="12" xfId="0" applyFont="1" applyBorder="1" applyAlignment="1">
      <alignment horizontal="distributed" vertical="distributed" textRotation="255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 vertical="distributed" textRotation="255"/>
    </xf>
    <xf numFmtId="0" fontId="0" fillId="0" borderId="30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/>
    </xf>
    <xf numFmtId="176" fontId="0" fillId="0" borderId="22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vertical="center"/>
    </xf>
    <xf numFmtId="176" fontId="10" fillId="0" borderId="16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76" fontId="1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distributed" vertical="center"/>
    </xf>
    <xf numFmtId="0" fontId="25" fillId="0" borderId="25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distributed" vertical="center" wrapText="1"/>
    </xf>
    <xf numFmtId="0" fontId="25" fillId="0" borderId="25" xfId="0" applyFont="1" applyFill="1" applyBorder="1" applyAlignment="1">
      <alignment horizontal="distributed" vertical="center" wrapText="1"/>
    </xf>
    <xf numFmtId="0" fontId="14" fillId="0" borderId="37" xfId="0" applyFont="1" applyFill="1" applyBorder="1" applyAlignment="1">
      <alignment horizontal="center" vertical="center" textRotation="255"/>
    </xf>
    <xf numFmtId="0" fontId="14" fillId="0" borderId="25" xfId="0" applyFont="1" applyFill="1" applyBorder="1" applyAlignment="1">
      <alignment horizontal="center" vertical="center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3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23" fillId="0" borderId="13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distributed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25" fillId="0" borderId="25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9" fontId="5" fillId="0" borderId="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justify"/>
    </xf>
    <xf numFmtId="0" fontId="8" fillId="0" borderId="42" xfId="0" applyFont="1" applyBorder="1" applyAlignment="1">
      <alignment horizontal="left" vertical="justify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4" fillId="0" borderId="30" xfId="0" applyFont="1" applyBorder="1" applyAlignment="1">
      <alignment horizontal="left" vertical="justify"/>
    </xf>
    <xf numFmtId="0" fontId="14" fillId="0" borderId="39" xfId="0" applyFont="1" applyBorder="1" applyAlignment="1">
      <alignment horizontal="left" vertical="justify"/>
    </xf>
    <xf numFmtId="0" fontId="14" fillId="0" borderId="31" xfId="0" applyFont="1" applyBorder="1" applyAlignment="1">
      <alignment horizontal="left" vertical="justify"/>
    </xf>
    <xf numFmtId="0" fontId="14" fillId="0" borderId="40" xfId="0" applyFont="1" applyBorder="1" applyAlignment="1">
      <alignment horizontal="left" vertical="justify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justify"/>
    </xf>
    <xf numFmtId="0" fontId="0" fillId="0" borderId="44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25" xfId="0" applyFont="1" applyBorder="1" applyAlignment="1">
      <alignment horizontal="center" vertical="distributed" textRotation="255"/>
    </xf>
    <xf numFmtId="0" fontId="5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0" fillId="0" borderId="31" xfId="0" applyBorder="1" applyAlignment="1">
      <alignment horizontal="left" vertical="justify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26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'P86'!$K$11</c:f>
              <c:strCache>
                <c:ptCount val="1"/>
                <c:pt idx="0">
                  <c:v>焼却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'P86'!$K$12:$K$22</c:f>
            </c:numRef>
          </c:val>
        </c:ser>
        <c:ser>
          <c:idx val="1"/>
          <c:order val="1"/>
          <c:tx>
            <c:strRef>
              <c:f>'P86'!$L$11</c:f>
              <c:strCache>
                <c:ptCount val="1"/>
                <c:pt idx="0">
                  <c:v>埋立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'P86'!$L$12:$L$22</c:f>
            </c:numRef>
          </c:val>
        </c:ser>
        <c:ser>
          <c:idx val="2"/>
          <c:order val="2"/>
          <c:tx>
            <c:strRef>
              <c:f>'P86'!$M$11</c:f>
              <c:strCache>
                <c:ptCount val="1"/>
                <c:pt idx="0">
                  <c:v>再利用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'P86'!$M$12:$M$22</c:f>
            </c:numRef>
          </c:val>
        </c:ser>
        <c:ser>
          <c:idx val="3"/>
          <c:order val="3"/>
          <c:tx>
            <c:strRef>
              <c:f>'P86'!$N$11</c:f>
              <c:strCache>
                <c:ptCount val="1"/>
                <c:pt idx="0">
                  <c:v>処理委託等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'P86'!$N$12:$N$22</c:f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4454987"/>
        <c:axId val="64550564"/>
      </c:barChart>
      <c:lineChart>
        <c:grouping val="standard"/>
        <c:varyColors val="0"/>
        <c:ser>
          <c:idx val="4"/>
          <c:order val="4"/>
          <c:tx>
            <c:strRef>
              <c:f>'P86'!$O$11</c:f>
              <c:strCache>
                <c:ptCount val="1"/>
                <c:pt idx="0">
                  <c:v>収集人口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'P86'!$J$12:$J$22</c:f>
            </c:strRef>
          </c:cat>
          <c:val>
            <c:numRef>
              <c:f>'P86'!$O$12:$O$22</c:f>
            </c:numRef>
          </c:val>
          <c:smooth val="0"/>
        </c:ser>
        <c:axId val="44084165"/>
        <c:axId val="61213166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454987"/>
        <c:crossesAt val="1"/>
        <c:crossBetween val="between"/>
        <c:dispUnits/>
      </c:valAx>
      <c:catAx>
        <c:axId val="44084165"/>
        <c:scaling>
          <c:orientation val="minMax"/>
        </c:scaling>
        <c:axPos val="b"/>
        <c:delete val="1"/>
        <c:majorTickMark val="out"/>
        <c:minorTickMark val="none"/>
        <c:tickLblPos val="none"/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ax val="1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084165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8775"/>
          <c:y val="0"/>
          <c:w val="0.15225"/>
          <c:h val="0.1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9</xdr:col>
      <xdr:colOff>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0" y="2124075"/>
        <a:ext cx="7029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590550</xdr:colOff>
      <xdr:row>39</xdr:row>
      <xdr:rowOff>0</xdr:rowOff>
    </xdr:from>
    <xdr:ext cx="361950" cy="161925"/>
    <xdr:sp>
      <xdr:nvSpPr>
        <xdr:cNvPr id="2" name="Text Box 4"/>
        <xdr:cNvSpPr txBox="1">
          <a:spLocks noChangeArrowheads="1"/>
        </xdr:cNvSpPr>
      </xdr:nvSpPr>
      <xdr:spPr>
        <a:xfrm>
          <a:off x="6076950" y="72009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twoCellAnchor>
    <xdr:from>
      <xdr:col>0</xdr:col>
      <xdr:colOff>9525</xdr:colOff>
      <xdr:row>11</xdr:row>
      <xdr:rowOff>28575</xdr:rowOff>
    </xdr:from>
    <xdr:to>
      <xdr:col>1</xdr:col>
      <xdr:colOff>476250</xdr:colOff>
      <xdr:row>12</xdr:row>
      <xdr:rowOff>161925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525" y="2085975"/>
          <a:ext cx="1152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収集量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単位：万ｔ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8</xdr:col>
      <xdr:colOff>581025</xdr:colOff>
      <xdr:row>11</xdr:row>
      <xdr:rowOff>190500</xdr:rowOff>
    </xdr:from>
    <xdr:to>
      <xdr:col>8</xdr:col>
      <xdr:colOff>1447800</xdr:colOff>
      <xdr:row>13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67425" y="2247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収集人口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09900" y="13525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676275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10096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食道ｶﾞﾝ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09900" y="13525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46</xdr:row>
      <xdr:rowOff>0</xdr:rowOff>
    </xdr:from>
    <xdr:to>
      <xdr:col>5</xdr:col>
      <xdr:colOff>19050</xdr:colOff>
      <xdr:row>46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267075" y="8439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190500</xdr:colOff>
      <xdr:row>33</xdr:row>
      <xdr:rowOff>9525</xdr:rowOff>
    </xdr:from>
    <xdr:to>
      <xdr:col>4</xdr:col>
      <xdr:colOff>19050</xdr:colOff>
      <xdr:row>33</xdr:row>
      <xdr:rowOff>161925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028950" y="60864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428625</xdr:colOff>
      <xdr:row>46</xdr:row>
      <xdr:rowOff>9525</xdr:rowOff>
    </xdr:from>
    <xdr:to>
      <xdr:col>5</xdr:col>
      <xdr:colOff>19050</xdr:colOff>
      <xdr:row>46</xdr:row>
      <xdr:rowOff>161925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267075" y="84486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46</xdr:row>
      <xdr:rowOff>0</xdr:rowOff>
    </xdr:from>
    <xdr:to>
      <xdr:col>5</xdr:col>
      <xdr:colOff>19050</xdr:colOff>
      <xdr:row>46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267075" y="84391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28575</xdr:colOff>
      <xdr:row>35</xdr:row>
      <xdr:rowOff>19050</xdr:rowOff>
    </xdr:from>
    <xdr:to>
      <xdr:col>3</xdr:col>
      <xdr:colOff>619125</xdr:colOff>
      <xdr:row>35</xdr:row>
      <xdr:rowOff>171450</xdr:rowOff>
    </xdr:to>
    <xdr:sp>
      <xdr:nvSpPr>
        <xdr:cNvPr id="8" name="Rectangle 11"/>
        <xdr:cNvSpPr>
          <a:spLocks/>
        </xdr:cNvSpPr>
      </xdr:nvSpPr>
      <xdr:spPr>
        <a:xfrm>
          <a:off x="2867025" y="64389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2867025" y="62484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47</xdr:row>
      <xdr:rowOff>0</xdr:rowOff>
    </xdr:from>
    <xdr:to>
      <xdr:col>4</xdr:col>
      <xdr:colOff>180975</xdr:colOff>
      <xdr:row>47</xdr:row>
      <xdr:rowOff>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3190875" y="86106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190500</xdr:colOff>
      <xdr:row>34</xdr:row>
      <xdr:rowOff>0</xdr:rowOff>
    </xdr:from>
    <xdr:to>
      <xdr:col>4</xdr:col>
      <xdr:colOff>19050</xdr:colOff>
      <xdr:row>34</xdr:row>
      <xdr:rowOff>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3028950" y="62484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180975</xdr:colOff>
      <xdr:row>8</xdr:row>
      <xdr:rowOff>9525</xdr:rowOff>
    </xdr:from>
    <xdr:to>
      <xdr:col>4</xdr:col>
      <xdr:colOff>9525</xdr:colOff>
      <xdr:row>8</xdr:row>
      <xdr:rowOff>161925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3019425" y="15335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13" name="Rectangle 26"/>
        <xdr:cNvSpPr>
          <a:spLocks/>
        </xdr:cNvSpPr>
      </xdr:nvSpPr>
      <xdr:spPr>
        <a:xfrm>
          <a:off x="2867025" y="62674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190500</xdr:colOff>
      <xdr:row>34</xdr:row>
      <xdr:rowOff>9525</xdr:rowOff>
    </xdr:from>
    <xdr:to>
      <xdr:col>4</xdr:col>
      <xdr:colOff>19050</xdr:colOff>
      <xdr:row>34</xdr:row>
      <xdr:rowOff>161925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3028950" y="62579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47</xdr:row>
      <xdr:rowOff>9525</xdr:rowOff>
    </xdr:from>
    <xdr:to>
      <xdr:col>5</xdr:col>
      <xdr:colOff>19050</xdr:colOff>
      <xdr:row>47</xdr:row>
      <xdr:rowOff>161925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3267075" y="86201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5)</a:t>
          </a:r>
        </a:p>
      </xdr:txBody>
    </xdr:sp>
    <xdr:clientData/>
  </xdr:twoCellAnchor>
  <xdr:twoCellAnchor>
    <xdr:from>
      <xdr:col>3</xdr:col>
      <xdr:colOff>28575</xdr:colOff>
      <xdr:row>35</xdr:row>
      <xdr:rowOff>19050</xdr:rowOff>
    </xdr:from>
    <xdr:to>
      <xdr:col>3</xdr:col>
      <xdr:colOff>619125</xdr:colOff>
      <xdr:row>35</xdr:row>
      <xdr:rowOff>171450</xdr:rowOff>
    </xdr:to>
    <xdr:sp>
      <xdr:nvSpPr>
        <xdr:cNvPr id="16" name="Rectangle 29"/>
        <xdr:cNvSpPr>
          <a:spLocks/>
        </xdr:cNvSpPr>
      </xdr:nvSpPr>
      <xdr:spPr>
        <a:xfrm>
          <a:off x="2867025" y="64389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428625</xdr:colOff>
      <xdr:row>48</xdr:row>
      <xdr:rowOff>9525</xdr:rowOff>
    </xdr:from>
    <xdr:to>
      <xdr:col>5</xdr:col>
      <xdr:colOff>19050</xdr:colOff>
      <xdr:row>48</xdr:row>
      <xdr:rowOff>161925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3267075" y="87915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4)</a:t>
          </a:r>
        </a:p>
      </xdr:txBody>
    </xdr:sp>
    <xdr:clientData/>
  </xdr:twoCellAnchor>
  <xdr:twoCellAnchor>
    <xdr:from>
      <xdr:col>3</xdr:col>
      <xdr:colOff>428625</xdr:colOff>
      <xdr:row>49</xdr:row>
      <xdr:rowOff>9525</xdr:rowOff>
    </xdr:from>
    <xdr:to>
      <xdr:col>5</xdr:col>
      <xdr:colOff>19050</xdr:colOff>
      <xdr:row>49</xdr:row>
      <xdr:rowOff>161925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3267075" y="89630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50</xdr:row>
      <xdr:rowOff>19050</xdr:rowOff>
    </xdr:from>
    <xdr:to>
      <xdr:col>4</xdr:col>
      <xdr:colOff>161925</xdr:colOff>
      <xdr:row>50</xdr:row>
      <xdr:rowOff>171450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3171825" y="9144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33</xdr:row>
      <xdr:rowOff>0</xdr:rowOff>
    </xdr:from>
    <xdr:to>
      <xdr:col>11</xdr:col>
      <xdr:colOff>323850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0010775"/>
          <a:ext cx="619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7</xdr:col>
      <xdr:colOff>485775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62350" y="0"/>
          <a:ext cx="457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89" customWidth="1"/>
    <col min="6" max="6" width="13.75390625" style="89" customWidth="1"/>
    <col min="7" max="7" width="36.00390625" style="92" bestFit="1" customWidth="1"/>
    <col min="8" max="16384" width="9.00390625" style="89" customWidth="1"/>
  </cols>
  <sheetData>
    <row r="1" ht="34.5" customHeight="1">
      <c r="G1" s="90"/>
    </row>
    <row r="2" ht="20.25" customHeight="1">
      <c r="G2" s="90"/>
    </row>
    <row r="3" ht="34.5" customHeight="1">
      <c r="G3" s="90"/>
    </row>
    <row r="4" ht="20.25" customHeight="1">
      <c r="G4" s="90"/>
    </row>
    <row r="5" ht="34.5" customHeight="1">
      <c r="G5" s="90"/>
    </row>
    <row r="6" ht="20.25" customHeight="1">
      <c r="G6" s="90"/>
    </row>
    <row r="7" ht="34.5" customHeight="1">
      <c r="G7" s="90"/>
    </row>
    <row r="8" ht="20.25" customHeight="1">
      <c r="G8" s="90"/>
    </row>
    <row r="9" spans="1:7" ht="34.5" customHeight="1">
      <c r="A9" s="214" t="s">
        <v>282</v>
      </c>
      <c r="B9" s="214"/>
      <c r="C9" s="214"/>
      <c r="D9" s="214"/>
      <c r="E9" s="214"/>
      <c r="F9" s="91"/>
      <c r="G9" s="90"/>
    </row>
    <row r="10" spans="1:7" ht="20.25" customHeight="1">
      <c r="A10" s="215"/>
      <c r="B10" s="215"/>
      <c r="C10" s="215"/>
      <c r="D10" s="215"/>
      <c r="E10" s="215"/>
      <c r="F10" s="91"/>
      <c r="G10" s="90"/>
    </row>
    <row r="11" spans="1:7" ht="34.5" customHeight="1">
      <c r="A11" s="215"/>
      <c r="B11" s="215"/>
      <c r="C11" s="215"/>
      <c r="D11" s="215"/>
      <c r="E11" s="215"/>
      <c r="F11" s="91"/>
      <c r="G11" s="90"/>
    </row>
    <row r="12" spans="1:7" ht="20.25" customHeight="1">
      <c r="A12" s="216"/>
      <c r="B12" s="216"/>
      <c r="C12" s="216"/>
      <c r="D12" s="216"/>
      <c r="E12" s="216"/>
      <c r="F12" s="91"/>
      <c r="G12" s="90"/>
    </row>
    <row r="13" ht="34.5" customHeight="1">
      <c r="G13" s="90"/>
    </row>
    <row r="14" ht="20.25" customHeight="1">
      <c r="G14" s="90"/>
    </row>
    <row r="15" ht="34.5" customHeight="1">
      <c r="G15" s="90"/>
    </row>
    <row r="16" ht="20.25" customHeight="1">
      <c r="G16" s="90"/>
    </row>
    <row r="17" ht="34.5" customHeight="1">
      <c r="G17" s="90"/>
    </row>
    <row r="18" ht="20.25" customHeight="1">
      <c r="G18" s="90"/>
    </row>
    <row r="19" ht="34.5" customHeight="1">
      <c r="G19" s="212" t="s">
        <v>368</v>
      </c>
    </row>
    <row r="20" ht="20.25" customHeight="1">
      <c r="G20" s="90"/>
    </row>
    <row r="21" ht="34.5" customHeight="1">
      <c r="G21" s="90"/>
    </row>
    <row r="22" ht="20.25" customHeight="1">
      <c r="G22" s="90"/>
    </row>
    <row r="23" ht="34.5" customHeight="1">
      <c r="G23" s="90"/>
    </row>
    <row r="24" ht="20.25" customHeight="1">
      <c r="G24" s="90"/>
    </row>
    <row r="25" ht="34.5" customHeight="1">
      <c r="G25" s="90"/>
    </row>
    <row r="26" ht="20.25" customHeight="1">
      <c r="G26" s="90"/>
    </row>
    <row r="27" ht="34.5" customHeight="1">
      <c r="G27" s="90"/>
    </row>
    <row r="28" ht="20.25" customHeight="1">
      <c r="G28" s="90"/>
    </row>
    <row r="29" ht="34.5" customHeight="1">
      <c r="G29" s="90"/>
    </row>
    <row r="30" ht="28.5" customHeight="1">
      <c r="G30" s="90"/>
    </row>
    <row r="31" ht="28.5" customHeight="1">
      <c r="G31" s="90"/>
    </row>
    <row r="32" ht="28.5" customHeight="1">
      <c r="G32" s="90"/>
    </row>
    <row r="33" ht="28.5" customHeight="1">
      <c r="G33" s="90"/>
    </row>
    <row r="34" ht="28.5" customHeight="1">
      <c r="G34" s="90"/>
    </row>
    <row r="35" ht="28.5" customHeight="1">
      <c r="G35" s="90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80" customWidth="1"/>
    <col min="2" max="13" width="6.625" style="80" customWidth="1"/>
    <col min="14" max="14" width="3.50390625" style="80" customWidth="1"/>
    <col min="15" max="16384" width="9.00390625" style="80" customWidth="1"/>
  </cols>
  <sheetData>
    <row r="1" spans="1:14" ht="24">
      <c r="A1" s="1" t="s">
        <v>195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9" customHeight="1"/>
    <row r="3" spans="2:14" ht="16.5" customHeight="1">
      <c r="B3" s="94" t="s">
        <v>83</v>
      </c>
      <c r="C3" s="94"/>
      <c r="D3" s="94"/>
      <c r="L3" s="95" t="s">
        <v>84</v>
      </c>
      <c r="M3" s="95"/>
      <c r="N3" s="95"/>
    </row>
    <row r="4" spans="2:12" ht="34.5" customHeight="1">
      <c r="B4" s="558" t="s">
        <v>251</v>
      </c>
      <c r="C4" s="21" t="s">
        <v>85</v>
      </c>
      <c r="D4" s="563" t="s">
        <v>145</v>
      </c>
      <c r="E4" s="564"/>
      <c r="F4" s="564"/>
      <c r="G4" s="563" t="s">
        <v>146</v>
      </c>
      <c r="H4" s="564"/>
      <c r="I4" s="565"/>
      <c r="J4" s="564" t="s">
        <v>86</v>
      </c>
      <c r="K4" s="564"/>
      <c r="L4" s="564"/>
    </row>
    <row r="5" spans="2:12" ht="79.5" customHeight="1">
      <c r="B5" s="559"/>
      <c r="C5" s="17" t="s">
        <v>87</v>
      </c>
      <c r="D5" s="22" t="s">
        <v>88</v>
      </c>
      <c r="E5" s="22" t="s">
        <v>220</v>
      </c>
      <c r="F5" s="23" t="s">
        <v>89</v>
      </c>
      <c r="G5" s="38" t="s">
        <v>88</v>
      </c>
      <c r="H5" s="22" t="s">
        <v>220</v>
      </c>
      <c r="I5" s="23" t="s">
        <v>89</v>
      </c>
      <c r="J5" s="22" t="s">
        <v>88</v>
      </c>
      <c r="K5" s="22" t="s">
        <v>220</v>
      </c>
      <c r="L5" s="24" t="s">
        <v>89</v>
      </c>
    </row>
    <row r="6" spans="2:12" ht="24.75" customHeight="1">
      <c r="B6" s="95" t="s">
        <v>52</v>
      </c>
      <c r="C6" s="35" t="s">
        <v>90</v>
      </c>
      <c r="D6" s="118">
        <v>0.005</v>
      </c>
      <c r="E6" s="118">
        <v>0.004</v>
      </c>
      <c r="F6" s="118">
        <v>0.005</v>
      </c>
      <c r="G6" s="118">
        <v>0.014</v>
      </c>
      <c r="H6" s="118">
        <v>0.01</v>
      </c>
      <c r="I6" s="118">
        <v>0.014</v>
      </c>
      <c r="J6" s="118">
        <v>0.02</v>
      </c>
      <c r="K6" s="118">
        <v>0.027</v>
      </c>
      <c r="L6" s="118">
        <v>0.028</v>
      </c>
    </row>
    <row r="7" spans="2:12" ht="24.75" customHeight="1">
      <c r="B7" s="95"/>
      <c r="C7" s="36" t="s">
        <v>93</v>
      </c>
      <c r="D7" s="118">
        <v>0.004</v>
      </c>
      <c r="E7" s="118">
        <v>0.004</v>
      </c>
      <c r="F7" s="118">
        <v>0.005</v>
      </c>
      <c r="G7" s="118">
        <v>0.013</v>
      </c>
      <c r="H7" s="118">
        <v>0.009</v>
      </c>
      <c r="I7" s="118">
        <v>0.016</v>
      </c>
      <c r="J7" s="118">
        <v>0.029</v>
      </c>
      <c r="K7" s="118">
        <v>0.034</v>
      </c>
      <c r="L7" s="118">
        <v>0.033</v>
      </c>
    </row>
    <row r="8" spans="2:12" s="81" customFormat="1" ht="24.75" customHeight="1">
      <c r="B8" s="88"/>
      <c r="C8" s="37" t="s">
        <v>293</v>
      </c>
      <c r="D8" s="119">
        <v>0.004</v>
      </c>
      <c r="E8" s="119">
        <v>0.003</v>
      </c>
      <c r="F8" s="119">
        <v>0.002</v>
      </c>
      <c r="G8" s="119">
        <v>0.013</v>
      </c>
      <c r="H8" s="119">
        <v>0.009</v>
      </c>
      <c r="I8" s="119">
        <v>0.016</v>
      </c>
      <c r="J8" s="119">
        <v>0.026</v>
      </c>
      <c r="K8" s="119">
        <v>0.029</v>
      </c>
      <c r="L8" s="119">
        <v>0.029</v>
      </c>
    </row>
    <row r="9" spans="2:12" s="81" customFormat="1" ht="24.75" customHeight="1">
      <c r="B9" s="88"/>
      <c r="C9" s="37" t="s">
        <v>294</v>
      </c>
      <c r="D9" s="119">
        <v>0.004</v>
      </c>
      <c r="E9" s="119">
        <v>0.002</v>
      </c>
      <c r="F9" s="119">
        <v>0.002</v>
      </c>
      <c r="G9" s="119">
        <v>0.013</v>
      </c>
      <c r="H9" s="119">
        <v>0.008</v>
      </c>
      <c r="I9" s="119">
        <v>0.016</v>
      </c>
      <c r="J9" s="119">
        <v>0.03</v>
      </c>
      <c r="K9" s="119">
        <v>0.039</v>
      </c>
      <c r="L9" s="119">
        <v>0.026</v>
      </c>
    </row>
    <row r="10" spans="2:12" s="81" customFormat="1" ht="24.75" customHeight="1">
      <c r="B10" s="88"/>
      <c r="C10" s="37" t="s">
        <v>295</v>
      </c>
      <c r="D10" s="119">
        <v>0.004</v>
      </c>
      <c r="E10" s="119">
        <v>0.001</v>
      </c>
      <c r="F10" s="119">
        <v>0.001</v>
      </c>
      <c r="G10" s="119">
        <v>0.013</v>
      </c>
      <c r="H10" s="119">
        <v>0.009</v>
      </c>
      <c r="I10" s="119">
        <v>0.014</v>
      </c>
      <c r="J10" s="119">
        <v>0.029</v>
      </c>
      <c r="K10" s="119">
        <v>0.038</v>
      </c>
      <c r="L10" s="119">
        <v>0.03</v>
      </c>
    </row>
    <row r="11" spans="2:12" s="81" customFormat="1" ht="24.75" customHeight="1">
      <c r="B11" s="88"/>
      <c r="C11" s="37" t="s">
        <v>296</v>
      </c>
      <c r="D11" s="119">
        <v>0.003</v>
      </c>
      <c r="E11" s="119">
        <v>0.001</v>
      </c>
      <c r="F11" s="119">
        <v>0.001</v>
      </c>
      <c r="G11" s="119">
        <v>0.014</v>
      </c>
      <c r="H11" s="119">
        <v>0.008</v>
      </c>
      <c r="I11" s="119">
        <v>0.015</v>
      </c>
      <c r="J11" s="119">
        <v>0.031</v>
      </c>
      <c r="K11" s="119">
        <v>0.038</v>
      </c>
      <c r="L11" s="119">
        <v>0.033</v>
      </c>
    </row>
    <row r="12" spans="2:12" s="81" customFormat="1" ht="24.75" customHeight="1">
      <c r="B12" s="88"/>
      <c r="C12" s="37" t="s">
        <v>297</v>
      </c>
      <c r="D12" s="119">
        <v>0.003</v>
      </c>
      <c r="E12" s="119">
        <v>0.001</v>
      </c>
      <c r="F12" s="119">
        <v>0.001</v>
      </c>
      <c r="G12" s="119">
        <v>0.014</v>
      </c>
      <c r="H12" s="119">
        <v>0.008</v>
      </c>
      <c r="I12" s="119">
        <v>0.015</v>
      </c>
      <c r="J12" s="119">
        <v>0.034</v>
      </c>
      <c r="K12" s="119">
        <v>0.036</v>
      </c>
      <c r="L12" s="119">
        <v>0.035</v>
      </c>
    </row>
    <row r="13" spans="2:12" s="81" customFormat="1" ht="24.75" customHeight="1">
      <c r="B13" s="120"/>
      <c r="C13" s="121" t="s">
        <v>298</v>
      </c>
      <c r="D13" s="122">
        <v>0.002</v>
      </c>
      <c r="E13" s="122">
        <v>0.002</v>
      </c>
      <c r="F13" s="122">
        <v>0.001</v>
      </c>
      <c r="G13" s="122">
        <v>0.013</v>
      </c>
      <c r="H13" s="122">
        <v>0.008</v>
      </c>
      <c r="I13" s="122">
        <v>0.014</v>
      </c>
      <c r="J13" s="122">
        <v>0.033</v>
      </c>
      <c r="K13" s="122">
        <v>0.033</v>
      </c>
      <c r="L13" s="122">
        <v>0.034</v>
      </c>
    </row>
    <row r="14" spans="2:14" ht="16.5" customHeight="1">
      <c r="B14" s="123"/>
      <c r="L14" s="95" t="s">
        <v>96</v>
      </c>
      <c r="M14" s="95"/>
      <c r="N14" s="95"/>
    </row>
    <row r="15" spans="1:14" ht="39.75" customHeight="1">
      <c r="A15" s="328"/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</row>
    <row r="16" spans="1:14" ht="24">
      <c r="A16" s="1" t="s">
        <v>299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6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3" ht="24.75" customHeight="1">
      <c r="A18" s="560" t="s">
        <v>97</v>
      </c>
      <c r="B18" s="436"/>
      <c r="C18" s="561" t="s">
        <v>98</v>
      </c>
      <c r="D18" s="561"/>
      <c r="E18" s="551" t="s">
        <v>99</v>
      </c>
      <c r="F18" s="551"/>
      <c r="G18" s="551"/>
      <c r="H18" s="551"/>
      <c r="I18" s="551"/>
      <c r="J18" s="551"/>
      <c r="K18" s="551"/>
      <c r="L18" s="551" t="s">
        <v>100</v>
      </c>
      <c r="M18" s="336"/>
    </row>
    <row r="19" spans="1:13" ht="34.5" customHeight="1">
      <c r="A19" s="437"/>
      <c r="B19" s="438"/>
      <c r="C19" s="562"/>
      <c r="D19" s="562"/>
      <c r="E19" s="213" t="s">
        <v>101</v>
      </c>
      <c r="F19" s="213" t="s">
        <v>102</v>
      </c>
      <c r="G19" s="213" t="s">
        <v>103</v>
      </c>
      <c r="H19" s="16" t="s">
        <v>104</v>
      </c>
      <c r="I19" s="16" t="s">
        <v>105</v>
      </c>
      <c r="J19" s="213" t="s">
        <v>369</v>
      </c>
      <c r="K19" s="16" t="s">
        <v>106</v>
      </c>
      <c r="L19" s="550"/>
      <c r="M19" s="340"/>
    </row>
    <row r="20" spans="1:13" s="81" customFormat="1" ht="24.75" customHeight="1">
      <c r="A20" s="88" t="s">
        <v>52</v>
      </c>
      <c r="B20" s="20" t="s">
        <v>90</v>
      </c>
      <c r="C20" s="554" t="s">
        <v>109</v>
      </c>
      <c r="D20" s="555"/>
      <c r="E20" s="20" t="s">
        <v>90</v>
      </c>
      <c r="F20" s="20" t="s">
        <v>91</v>
      </c>
      <c r="G20" s="20" t="s">
        <v>107</v>
      </c>
      <c r="H20" s="20" t="s">
        <v>94</v>
      </c>
      <c r="I20" s="20" t="s">
        <v>90</v>
      </c>
      <c r="J20" s="20" t="s">
        <v>107</v>
      </c>
      <c r="K20" s="20" t="s">
        <v>91</v>
      </c>
      <c r="L20" s="553" t="s">
        <v>110</v>
      </c>
      <c r="M20" s="553"/>
    </row>
    <row r="21" spans="1:13" s="81" customFormat="1" ht="24.75" customHeight="1">
      <c r="A21" s="88"/>
      <c r="B21" s="20" t="s">
        <v>93</v>
      </c>
      <c r="C21" s="554" t="s">
        <v>111</v>
      </c>
      <c r="D21" s="555"/>
      <c r="E21" s="20" t="s">
        <v>108</v>
      </c>
      <c r="F21" s="20" t="s">
        <v>90</v>
      </c>
      <c r="G21" s="20" t="s">
        <v>108</v>
      </c>
      <c r="H21" s="20" t="s">
        <v>92</v>
      </c>
      <c r="I21" s="20" t="s">
        <v>107</v>
      </c>
      <c r="J21" s="20" t="s">
        <v>107</v>
      </c>
      <c r="K21" s="20" t="s">
        <v>108</v>
      </c>
      <c r="L21" s="553" t="s">
        <v>112</v>
      </c>
      <c r="M21" s="553"/>
    </row>
    <row r="22" spans="1:13" s="81" customFormat="1" ht="24.75" customHeight="1">
      <c r="A22" s="88"/>
      <c r="B22" s="26" t="s">
        <v>293</v>
      </c>
      <c r="C22" s="554" t="s">
        <v>300</v>
      </c>
      <c r="D22" s="555"/>
      <c r="E22" s="26" t="s">
        <v>301</v>
      </c>
      <c r="F22" s="20" t="s">
        <v>302</v>
      </c>
      <c r="G22" s="20" t="s">
        <v>107</v>
      </c>
      <c r="H22" s="20" t="s">
        <v>95</v>
      </c>
      <c r="I22" s="20" t="s">
        <v>303</v>
      </c>
      <c r="J22" s="20" t="s">
        <v>107</v>
      </c>
      <c r="K22" s="20" t="s">
        <v>304</v>
      </c>
      <c r="L22" s="553" t="s">
        <v>305</v>
      </c>
      <c r="M22" s="553"/>
    </row>
    <row r="23" spans="1:13" ht="24.75" customHeight="1">
      <c r="A23" s="88"/>
      <c r="B23" s="26" t="s">
        <v>306</v>
      </c>
      <c r="C23" s="554" t="s">
        <v>307</v>
      </c>
      <c r="D23" s="555"/>
      <c r="E23" s="20" t="s">
        <v>308</v>
      </c>
      <c r="F23" s="20" t="s">
        <v>309</v>
      </c>
      <c r="G23" s="20" t="s">
        <v>309</v>
      </c>
      <c r="H23" s="20" t="s">
        <v>310</v>
      </c>
      <c r="I23" s="20" t="s">
        <v>107</v>
      </c>
      <c r="J23" s="20" t="s">
        <v>311</v>
      </c>
      <c r="K23" s="20" t="s">
        <v>312</v>
      </c>
      <c r="L23" s="553" t="s">
        <v>313</v>
      </c>
      <c r="M23" s="553"/>
    </row>
    <row r="24" spans="1:13" ht="24.75" customHeight="1">
      <c r="A24" s="88"/>
      <c r="B24" s="26" t="s">
        <v>295</v>
      </c>
      <c r="C24" s="554" t="s">
        <v>314</v>
      </c>
      <c r="D24" s="555"/>
      <c r="E24" s="26" t="s">
        <v>315</v>
      </c>
      <c r="F24" s="20" t="s">
        <v>308</v>
      </c>
      <c r="G24" s="20" t="s">
        <v>316</v>
      </c>
      <c r="H24" s="20" t="s">
        <v>317</v>
      </c>
      <c r="I24" s="20" t="s">
        <v>309</v>
      </c>
      <c r="J24" s="20" t="s">
        <v>309</v>
      </c>
      <c r="K24" s="20" t="s">
        <v>318</v>
      </c>
      <c r="L24" s="553" t="s">
        <v>319</v>
      </c>
      <c r="M24" s="553"/>
    </row>
    <row r="25" spans="1:14" ht="24.75" customHeight="1">
      <c r="A25" s="88"/>
      <c r="B25" s="26" t="s">
        <v>320</v>
      </c>
      <c r="C25" s="556" t="s">
        <v>321</v>
      </c>
      <c r="D25" s="557"/>
      <c r="E25" s="26" t="s">
        <v>322</v>
      </c>
      <c r="F25" s="20" t="s">
        <v>323</v>
      </c>
      <c r="G25" s="20" t="s">
        <v>309</v>
      </c>
      <c r="H25" s="20" t="s">
        <v>324</v>
      </c>
      <c r="I25" s="20" t="s">
        <v>323</v>
      </c>
      <c r="J25" s="20" t="s">
        <v>309</v>
      </c>
      <c r="K25" s="26" t="s">
        <v>306</v>
      </c>
      <c r="L25" s="553" t="s">
        <v>319</v>
      </c>
      <c r="M25" s="553"/>
      <c r="N25" s="81"/>
    </row>
    <row r="26" spans="1:14" ht="24.75" customHeight="1">
      <c r="A26" s="88"/>
      <c r="B26" s="26" t="s">
        <v>325</v>
      </c>
      <c r="C26" s="556" t="s">
        <v>326</v>
      </c>
      <c r="D26" s="557"/>
      <c r="E26" s="26" t="s">
        <v>327</v>
      </c>
      <c r="F26" s="20" t="s">
        <v>328</v>
      </c>
      <c r="G26" s="20" t="s">
        <v>316</v>
      </c>
      <c r="H26" s="20" t="s">
        <v>329</v>
      </c>
      <c r="I26" s="20" t="s">
        <v>328</v>
      </c>
      <c r="J26" s="20" t="s">
        <v>309</v>
      </c>
      <c r="K26" s="20" t="s">
        <v>330</v>
      </c>
      <c r="L26" s="553" t="s">
        <v>331</v>
      </c>
      <c r="M26" s="553"/>
      <c r="N26" s="81"/>
    </row>
    <row r="27" spans="1:14" ht="24.75" customHeight="1">
      <c r="A27" s="566" t="s">
        <v>332</v>
      </c>
      <c r="B27" s="567"/>
      <c r="C27" s="556" t="s">
        <v>333</v>
      </c>
      <c r="D27" s="557"/>
      <c r="E27" s="20" t="s">
        <v>310</v>
      </c>
      <c r="F27" s="20" t="s">
        <v>330</v>
      </c>
      <c r="G27" s="20" t="s">
        <v>309</v>
      </c>
      <c r="H27" s="20" t="s">
        <v>334</v>
      </c>
      <c r="I27" s="20" t="s">
        <v>309</v>
      </c>
      <c r="J27" s="20" t="s">
        <v>309</v>
      </c>
      <c r="K27" s="20" t="s">
        <v>324</v>
      </c>
      <c r="L27" s="568" t="s">
        <v>335</v>
      </c>
      <c r="M27" s="568"/>
      <c r="N27" s="81"/>
    </row>
    <row r="28" spans="1:14" ht="24.75" customHeight="1">
      <c r="A28" s="566" t="s">
        <v>336</v>
      </c>
      <c r="B28" s="567"/>
      <c r="C28" s="556" t="s">
        <v>337</v>
      </c>
      <c r="D28" s="557"/>
      <c r="E28" s="20" t="s">
        <v>309</v>
      </c>
      <c r="F28" s="20" t="s">
        <v>309</v>
      </c>
      <c r="G28" s="20" t="s">
        <v>309</v>
      </c>
      <c r="H28" s="20" t="s">
        <v>309</v>
      </c>
      <c r="I28" s="20" t="s">
        <v>309</v>
      </c>
      <c r="J28" s="20" t="s">
        <v>309</v>
      </c>
      <c r="K28" s="20" t="s">
        <v>309</v>
      </c>
      <c r="L28" s="568" t="s">
        <v>338</v>
      </c>
      <c r="M28" s="568"/>
      <c r="N28" s="81"/>
    </row>
    <row r="29" spans="1:13" ht="24.75" customHeight="1">
      <c r="A29" s="569" t="s">
        <v>339</v>
      </c>
      <c r="B29" s="570"/>
      <c r="C29" s="571" t="s">
        <v>340</v>
      </c>
      <c r="D29" s="572"/>
      <c r="E29" s="124" t="s">
        <v>316</v>
      </c>
      <c r="F29" s="124" t="s">
        <v>328</v>
      </c>
      <c r="G29" s="124" t="s">
        <v>323</v>
      </c>
      <c r="H29" s="125" t="s">
        <v>338</v>
      </c>
      <c r="I29" s="125" t="s">
        <v>338</v>
      </c>
      <c r="J29" s="125" t="s">
        <v>338</v>
      </c>
      <c r="K29" s="124" t="s">
        <v>341</v>
      </c>
      <c r="L29" s="573" t="s">
        <v>342</v>
      </c>
      <c r="M29" s="573"/>
    </row>
    <row r="30" spans="11:13" ht="13.5">
      <c r="K30" s="95"/>
      <c r="L30" s="95"/>
      <c r="M30" s="95" t="s">
        <v>96</v>
      </c>
    </row>
  </sheetData>
  <sheetProtection/>
  <mergeCells count="32">
    <mergeCell ref="A28:B28"/>
    <mergeCell ref="C28:D28"/>
    <mergeCell ref="L28:M28"/>
    <mergeCell ref="A29:B29"/>
    <mergeCell ref="C29:D29"/>
    <mergeCell ref="L29:M29"/>
    <mergeCell ref="C26:D26"/>
    <mergeCell ref="L26:M26"/>
    <mergeCell ref="A27:B27"/>
    <mergeCell ref="C27:D27"/>
    <mergeCell ref="L27:M27"/>
    <mergeCell ref="C20:D20"/>
    <mergeCell ref="L20:M20"/>
    <mergeCell ref="C21:D21"/>
    <mergeCell ref="L21:M21"/>
    <mergeCell ref="C22:D22"/>
    <mergeCell ref="B4:B5"/>
    <mergeCell ref="A18:B19"/>
    <mergeCell ref="C18:D19"/>
    <mergeCell ref="E18:K18"/>
    <mergeCell ref="D4:F4"/>
    <mergeCell ref="G4:I4"/>
    <mergeCell ref="J4:L4"/>
    <mergeCell ref="L18:M19"/>
    <mergeCell ref="A15:N15"/>
    <mergeCell ref="L22:M22"/>
    <mergeCell ref="C23:D23"/>
    <mergeCell ref="L23:M23"/>
    <mergeCell ref="C24:D24"/>
    <mergeCell ref="L24:M24"/>
    <mergeCell ref="C25:D25"/>
    <mergeCell ref="L25:M25"/>
  </mergeCells>
  <printOptions/>
  <pageMargins left="0.74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6.00390625" style="80" customWidth="1"/>
    <col min="2" max="2" width="5.125" style="80" customWidth="1"/>
    <col min="3" max="3" width="4.125" style="80" customWidth="1"/>
    <col min="4" max="14" width="7.00390625" style="80" customWidth="1"/>
    <col min="15" max="16384" width="9.00390625" style="80" customWidth="1"/>
  </cols>
  <sheetData>
    <row r="1" spans="1:14" s="93" customFormat="1" ht="24">
      <c r="A1" s="280" t="s">
        <v>196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93" customFormat="1" ht="6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 customHeight="1">
      <c r="A3" s="94" t="s">
        <v>113</v>
      </c>
      <c r="B3" s="94"/>
      <c r="C3" s="94"/>
      <c r="D3" s="94"/>
      <c r="E3" s="94"/>
      <c r="M3" s="95"/>
      <c r="N3" s="95" t="s">
        <v>84</v>
      </c>
    </row>
    <row r="4" spans="1:14" ht="21.75" customHeight="1">
      <c r="A4" s="578" t="s">
        <v>114</v>
      </c>
      <c r="B4" s="551"/>
      <c r="C4" s="551"/>
      <c r="D4" s="551" t="s">
        <v>115</v>
      </c>
      <c r="E4" s="551"/>
      <c r="F4" s="551"/>
      <c r="G4" s="551"/>
      <c r="H4" s="551" t="s">
        <v>116</v>
      </c>
      <c r="I4" s="551"/>
      <c r="J4" s="14" t="s">
        <v>117</v>
      </c>
      <c r="K4" s="14" t="s">
        <v>118</v>
      </c>
      <c r="L4" s="14" t="s">
        <v>119</v>
      </c>
      <c r="M4" s="27" t="s">
        <v>120</v>
      </c>
      <c r="N4" s="15" t="s">
        <v>121</v>
      </c>
    </row>
    <row r="5" spans="1:14" ht="79.5" customHeight="1">
      <c r="A5" s="581" t="s">
        <v>370</v>
      </c>
      <c r="B5" s="404"/>
      <c r="C5" s="404"/>
      <c r="D5" s="17" t="s">
        <v>122</v>
      </c>
      <c r="E5" s="17" t="s">
        <v>123</v>
      </c>
      <c r="F5" s="17" t="s">
        <v>152</v>
      </c>
      <c r="G5" s="17" t="s">
        <v>124</v>
      </c>
      <c r="H5" s="17" t="s">
        <v>125</v>
      </c>
      <c r="I5" s="17" t="s">
        <v>126</v>
      </c>
      <c r="J5" s="17" t="s">
        <v>127</v>
      </c>
      <c r="K5" s="17" t="s">
        <v>128</v>
      </c>
      <c r="L5" s="17" t="s">
        <v>129</v>
      </c>
      <c r="M5" s="17" t="s">
        <v>130</v>
      </c>
      <c r="N5" s="18" t="s">
        <v>131</v>
      </c>
    </row>
    <row r="6" spans="1:14" ht="19.5" customHeight="1">
      <c r="A6" s="574" t="s">
        <v>291</v>
      </c>
      <c r="B6" s="96" t="s">
        <v>52</v>
      </c>
      <c r="C6" s="97">
        <v>2</v>
      </c>
      <c r="D6" s="98">
        <v>7.4</v>
      </c>
      <c r="E6" s="98">
        <v>7.2</v>
      </c>
      <c r="F6" s="98">
        <v>7.4</v>
      </c>
      <c r="G6" s="98">
        <v>7.4</v>
      </c>
      <c r="H6" s="98">
        <v>7.2</v>
      </c>
      <c r="I6" s="98">
        <v>7.3</v>
      </c>
      <c r="J6" s="98">
        <v>7.6</v>
      </c>
      <c r="K6" s="98">
        <v>7.5</v>
      </c>
      <c r="L6" s="98">
        <v>7.2</v>
      </c>
      <c r="M6" s="98">
        <v>7.4</v>
      </c>
      <c r="N6" s="98">
        <v>7.1</v>
      </c>
    </row>
    <row r="7" spans="1:14" ht="19.5" customHeight="1">
      <c r="A7" s="575"/>
      <c r="B7" s="96"/>
      <c r="C7" s="97">
        <v>7</v>
      </c>
      <c r="D7" s="98">
        <v>7.4</v>
      </c>
      <c r="E7" s="98">
        <v>7.5</v>
      </c>
      <c r="F7" s="98">
        <v>7.5</v>
      </c>
      <c r="G7" s="98">
        <v>7.4</v>
      </c>
      <c r="H7" s="98">
        <v>7.5</v>
      </c>
      <c r="I7" s="98">
        <v>7.5</v>
      </c>
      <c r="J7" s="98">
        <v>7.6</v>
      </c>
      <c r="K7" s="98">
        <v>7.2</v>
      </c>
      <c r="L7" s="98">
        <v>7.4</v>
      </c>
      <c r="M7" s="98">
        <v>7.5</v>
      </c>
      <c r="N7" s="98">
        <v>7.3</v>
      </c>
    </row>
    <row r="8" spans="1:14" ht="19.5" customHeight="1">
      <c r="A8" s="575"/>
      <c r="B8" s="96"/>
      <c r="C8" s="97">
        <v>12</v>
      </c>
      <c r="D8" s="99">
        <v>7.4</v>
      </c>
      <c r="E8" s="99">
        <v>7.5</v>
      </c>
      <c r="F8" s="99">
        <v>7.3</v>
      </c>
      <c r="G8" s="99">
        <v>7.5</v>
      </c>
      <c r="H8" s="99">
        <v>7.3</v>
      </c>
      <c r="I8" s="99">
        <v>7.6</v>
      </c>
      <c r="J8" s="99">
        <v>7.6</v>
      </c>
      <c r="K8" s="99">
        <v>7.3</v>
      </c>
      <c r="L8" s="99">
        <v>7.2</v>
      </c>
      <c r="M8" s="99">
        <v>7.4</v>
      </c>
      <c r="N8" s="99">
        <v>7.1</v>
      </c>
    </row>
    <row r="9" spans="1:14" ht="19.5" customHeight="1">
      <c r="A9" s="575"/>
      <c r="B9" s="96"/>
      <c r="C9" s="97">
        <v>13</v>
      </c>
      <c r="D9" s="99">
        <v>7.4</v>
      </c>
      <c r="E9" s="99">
        <v>7.5</v>
      </c>
      <c r="F9" s="99">
        <v>7.5</v>
      </c>
      <c r="G9" s="99">
        <v>7.5</v>
      </c>
      <c r="H9" s="99">
        <v>7.7</v>
      </c>
      <c r="I9" s="99">
        <v>7.6</v>
      </c>
      <c r="J9" s="99">
        <v>7.5</v>
      </c>
      <c r="K9" s="99">
        <v>7.4</v>
      </c>
      <c r="L9" s="99">
        <v>7.4</v>
      </c>
      <c r="M9" s="99">
        <v>7.4</v>
      </c>
      <c r="N9" s="99">
        <v>7.3</v>
      </c>
    </row>
    <row r="10" spans="1:14" ht="19.5" customHeight="1">
      <c r="A10" s="575"/>
      <c r="B10" s="96"/>
      <c r="C10" s="100">
        <v>14</v>
      </c>
      <c r="D10" s="101">
        <v>7.4</v>
      </c>
      <c r="E10" s="99">
        <v>7.5</v>
      </c>
      <c r="F10" s="99">
        <v>7.4</v>
      </c>
      <c r="G10" s="99">
        <v>7.5</v>
      </c>
      <c r="H10" s="99">
        <v>7.6</v>
      </c>
      <c r="I10" s="99">
        <v>7.6</v>
      </c>
      <c r="J10" s="99">
        <v>7.5</v>
      </c>
      <c r="K10" s="99">
        <v>7.4</v>
      </c>
      <c r="L10" s="99">
        <v>7.5</v>
      </c>
      <c r="M10" s="99">
        <v>7.4</v>
      </c>
      <c r="N10" s="99">
        <v>7.2</v>
      </c>
    </row>
    <row r="11" spans="1:14" ht="19.5" customHeight="1">
      <c r="A11" s="575"/>
      <c r="B11" s="96"/>
      <c r="C11" s="100">
        <v>15</v>
      </c>
      <c r="D11" s="101">
        <v>7.3</v>
      </c>
      <c r="E11" s="99">
        <v>7.4</v>
      </c>
      <c r="F11" s="99">
        <v>7.4</v>
      </c>
      <c r="G11" s="99">
        <v>7.5</v>
      </c>
      <c r="H11" s="99">
        <v>7.4</v>
      </c>
      <c r="I11" s="99">
        <v>7.5</v>
      </c>
      <c r="J11" s="99">
        <v>7.1</v>
      </c>
      <c r="K11" s="99">
        <v>7.5</v>
      </c>
      <c r="L11" s="99">
        <v>7.4</v>
      </c>
      <c r="M11" s="99">
        <v>7.5</v>
      </c>
      <c r="N11" s="99">
        <v>7.1</v>
      </c>
    </row>
    <row r="12" spans="1:14" ht="19.5" customHeight="1">
      <c r="A12" s="575"/>
      <c r="B12" s="96"/>
      <c r="C12" s="102">
        <v>16</v>
      </c>
      <c r="D12" s="103">
        <v>7.6</v>
      </c>
      <c r="E12" s="104">
        <v>7.6</v>
      </c>
      <c r="F12" s="104">
        <v>7.6</v>
      </c>
      <c r="G12" s="104">
        <v>7.5</v>
      </c>
      <c r="H12" s="104">
        <v>7.6</v>
      </c>
      <c r="I12" s="104">
        <v>7.6</v>
      </c>
      <c r="J12" s="104">
        <v>7.8</v>
      </c>
      <c r="K12" s="104">
        <v>7.5</v>
      </c>
      <c r="L12" s="104">
        <v>7.6</v>
      </c>
      <c r="M12" s="104">
        <v>7.6</v>
      </c>
      <c r="N12" s="104">
        <v>7.3</v>
      </c>
    </row>
    <row r="13" spans="1:15" ht="19.5" customHeight="1">
      <c r="A13" s="105" t="s">
        <v>132</v>
      </c>
      <c r="B13" s="106"/>
      <c r="C13" s="105">
        <v>17</v>
      </c>
      <c r="D13" s="107">
        <v>7.4</v>
      </c>
      <c r="E13" s="108">
        <v>7.5</v>
      </c>
      <c r="F13" s="108">
        <v>7.6</v>
      </c>
      <c r="G13" s="108">
        <v>7.5</v>
      </c>
      <c r="H13" s="108">
        <v>7.5</v>
      </c>
      <c r="I13" s="108">
        <v>7.7</v>
      </c>
      <c r="J13" s="108">
        <v>7.6</v>
      </c>
      <c r="K13" s="108">
        <v>7.3</v>
      </c>
      <c r="L13" s="108">
        <v>7.4</v>
      </c>
      <c r="M13" s="108">
        <v>7.4</v>
      </c>
      <c r="N13" s="108">
        <v>7.2</v>
      </c>
      <c r="O13" s="100"/>
    </row>
    <row r="14" spans="1:14" ht="19.5" customHeight="1">
      <c r="A14" s="579" t="s">
        <v>133</v>
      </c>
      <c r="B14" s="96" t="s">
        <v>52</v>
      </c>
      <c r="C14" s="97">
        <v>2</v>
      </c>
      <c r="D14" s="109">
        <v>5</v>
      </c>
      <c r="E14" s="109">
        <v>5</v>
      </c>
      <c r="F14" s="109">
        <v>3</v>
      </c>
      <c r="G14" s="109">
        <v>3</v>
      </c>
      <c r="H14" s="109">
        <v>14</v>
      </c>
      <c r="I14" s="109">
        <v>8</v>
      </c>
      <c r="J14" s="109">
        <v>2</v>
      </c>
      <c r="K14" s="109">
        <v>2</v>
      </c>
      <c r="L14" s="109">
        <v>3</v>
      </c>
      <c r="M14" s="109">
        <v>1</v>
      </c>
      <c r="N14" s="109">
        <v>4</v>
      </c>
    </row>
    <row r="15" spans="1:14" ht="19.5" customHeight="1">
      <c r="A15" s="580"/>
      <c r="B15" s="96"/>
      <c r="C15" s="97">
        <v>7</v>
      </c>
      <c r="D15" s="109">
        <v>4</v>
      </c>
      <c r="E15" s="109">
        <v>3</v>
      </c>
      <c r="F15" s="109">
        <v>4</v>
      </c>
      <c r="G15" s="109">
        <v>5</v>
      </c>
      <c r="H15" s="109">
        <v>7</v>
      </c>
      <c r="I15" s="109">
        <v>5</v>
      </c>
      <c r="J15" s="109">
        <v>2</v>
      </c>
      <c r="K15" s="109">
        <v>4</v>
      </c>
      <c r="L15" s="109">
        <v>5</v>
      </c>
      <c r="M15" s="109">
        <v>2</v>
      </c>
      <c r="N15" s="109">
        <v>6</v>
      </c>
    </row>
    <row r="16" spans="1:14" ht="19.5" customHeight="1">
      <c r="A16" s="580"/>
      <c r="B16" s="96"/>
      <c r="C16" s="97">
        <v>12</v>
      </c>
      <c r="D16" s="109">
        <v>3</v>
      </c>
      <c r="E16" s="109">
        <v>4</v>
      </c>
      <c r="F16" s="109">
        <v>2</v>
      </c>
      <c r="G16" s="109">
        <v>4</v>
      </c>
      <c r="H16" s="109">
        <v>8</v>
      </c>
      <c r="I16" s="109">
        <v>8</v>
      </c>
      <c r="J16" s="109">
        <v>2</v>
      </c>
      <c r="K16" s="109">
        <v>3</v>
      </c>
      <c r="L16" s="109">
        <v>5</v>
      </c>
      <c r="M16" s="109">
        <v>4</v>
      </c>
      <c r="N16" s="109">
        <v>5</v>
      </c>
    </row>
    <row r="17" spans="1:14" ht="19.5" customHeight="1">
      <c r="A17" s="580"/>
      <c r="B17" s="96"/>
      <c r="C17" s="97">
        <v>13</v>
      </c>
      <c r="D17" s="109">
        <v>4</v>
      </c>
      <c r="E17" s="109">
        <v>6</v>
      </c>
      <c r="F17" s="109">
        <v>4</v>
      </c>
      <c r="G17" s="109">
        <v>6</v>
      </c>
      <c r="H17" s="109">
        <v>5</v>
      </c>
      <c r="I17" s="109">
        <v>10</v>
      </c>
      <c r="J17" s="109">
        <v>2</v>
      </c>
      <c r="K17" s="109">
        <v>3</v>
      </c>
      <c r="L17" s="109">
        <v>4</v>
      </c>
      <c r="M17" s="109">
        <v>3</v>
      </c>
      <c r="N17" s="109">
        <v>6</v>
      </c>
    </row>
    <row r="18" spans="1:14" ht="19.5" customHeight="1">
      <c r="A18" s="580"/>
      <c r="B18" s="96"/>
      <c r="C18" s="97">
        <v>14</v>
      </c>
      <c r="D18" s="109">
        <v>3</v>
      </c>
      <c r="E18" s="109">
        <v>5</v>
      </c>
      <c r="F18" s="109">
        <v>6</v>
      </c>
      <c r="G18" s="109">
        <v>6</v>
      </c>
      <c r="H18" s="109">
        <v>4</v>
      </c>
      <c r="I18" s="109">
        <v>8</v>
      </c>
      <c r="J18" s="109">
        <v>2</v>
      </c>
      <c r="K18" s="109">
        <v>2</v>
      </c>
      <c r="L18" s="109">
        <v>4</v>
      </c>
      <c r="M18" s="109">
        <v>2</v>
      </c>
      <c r="N18" s="109">
        <v>6</v>
      </c>
    </row>
    <row r="19" spans="1:14" ht="19.5" customHeight="1">
      <c r="A19" s="580"/>
      <c r="B19" s="96"/>
      <c r="C19" s="97">
        <v>15</v>
      </c>
      <c r="D19" s="109">
        <v>3</v>
      </c>
      <c r="E19" s="109">
        <v>5</v>
      </c>
      <c r="F19" s="109">
        <v>3</v>
      </c>
      <c r="G19" s="109">
        <v>5</v>
      </c>
      <c r="H19" s="109">
        <v>8</v>
      </c>
      <c r="I19" s="109">
        <v>9</v>
      </c>
      <c r="J19" s="109">
        <v>2</v>
      </c>
      <c r="K19" s="109">
        <v>2</v>
      </c>
      <c r="L19" s="109">
        <v>3</v>
      </c>
      <c r="M19" s="109">
        <v>2</v>
      </c>
      <c r="N19" s="109">
        <v>7</v>
      </c>
    </row>
    <row r="20" spans="1:14" ht="19.5" customHeight="1">
      <c r="A20" s="580"/>
      <c r="B20" s="96"/>
      <c r="C20" s="97">
        <v>16</v>
      </c>
      <c r="D20" s="110">
        <v>3</v>
      </c>
      <c r="E20" s="110">
        <v>5</v>
      </c>
      <c r="F20" s="110">
        <v>4</v>
      </c>
      <c r="G20" s="110">
        <v>5</v>
      </c>
      <c r="H20" s="110">
        <v>9</v>
      </c>
      <c r="I20" s="110">
        <v>8</v>
      </c>
      <c r="J20" s="110">
        <v>2</v>
      </c>
      <c r="K20" s="110">
        <v>2</v>
      </c>
      <c r="L20" s="110">
        <v>3</v>
      </c>
      <c r="M20" s="110">
        <v>2</v>
      </c>
      <c r="N20" s="110">
        <v>5</v>
      </c>
    </row>
    <row r="21" spans="1:14" s="81" customFormat="1" ht="19.5" customHeight="1">
      <c r="A21" s="102" t="s">
        <v>134</v>
      </c>
      <c r="B21" s="106"/>
      <c r="C21" s="111">
        <v>17</v>
      </c>
      <c r="D21" s="112">
        <v>2</v>
      </c>
      <c r="E21" s="112">
        <v>6</v>
      </c>
      <c r="F21" s="112">
        <v>3</v>
      </c>
      <c r="G21" s="112">
        <v>5</v>
      </c>
      <c r="H21" s="112">
        <v>6</v>
      </c>
      <c r="I21" s="112">
        <v>10</v>
      </c>
      <c r="J21" s="112">
        <v>2</v>
      </c>
      <c r="K21" s="112">
        <v>2</v>
      </c>
      <c r="L21" s="112">
        <v>3</v>
      </c>
      <c r="M21" s="112">
        <v>2</v>
      </c>
      <c r="N21" s="112">
        <v>5</v>
      </c>
    </row>
    <row r="22" spans="1:14" ht="19.5" customHeight="1">
      <c r="A22" s="574" t="s">
        <v>183</v>
      </c>
      <c r="B22" s="113" t="s">
        <v>52</v>
      </c>
      <c r="C22" s="97">
        <v>2</v>
      </c>
      <c r="D22" s="109">
        <v>45</v>
      </c>
      <c r="E22" s="109">
        <v>33</v>
      </c>
      <c r="F22" s="109">
        <v>26</v>
      </c>
      <c r="G22" s="109">
        <v>26</v>
      </c>
      <c r="H22" s="109">
        <v>33</v>
      </c>
      <c r="I22" s="109">
        <v>14</v>
      </c>
      <c r="J22" s="109">
        <v>20</v>
      </c>
      <c r="K22" s="109">
        <v>16</v>
      </c>
      <c r="L22" s="109">
        <v>14</v>
      </c>
      <c r="M22" s="109">
        <v>19</v>
      </c>
      <c r="N22" s="109">
        <v>14</v>
      </c>
    </row>
    <row r="23" spans="1:14" ht="19.5" customHeight="1">
      <c r="A23" s="575"/>
      <c r="B23" s="96"/>
      <c r="C23" s="97">
        <v>7</v>
      </c>
      <c r="D23" s="109">
        <v>9</v>
      </c>
      <c r="E23" s="109">
        <v>16</v>
      </c>
      <c r="F23" s="109">
        <v>22</v>
      </c>
      <c r="G23" s="109">
        <v>14</v>
      </c>
      <c r="H23" s="109">
        <v>17</v>
      </c>
      <c r="I23" s="109">
        <v>7</v>
      </c>
      <c r="J23" s="109">
        <v>9</v>
      </c>
      <c r="K23" s="109">
        <v>15</v>
      </c>
      <c r="L23" s="109">
        <v>10</v>
      </c>
      <c r="M23" s="109">
        <v>8</v>
      </c>
      <c r="N23" s="109">
        <v>31</v>
      </c>
    </row>
    <row r="24" spans="1:14" ht="19.5" customHeight="1">
      <c r="A24" s="575"/>
      <c r="B24" s="96"/>
      <c r="C24" s="97">
        <v>12</v>
      </c>
      <c r="D24" s="109">
        <v>6</v>
      </c>
      <c r="E24" s="109">
        <v>8</v>
      </c>
      <c r="F24" s="109">
        <v>16</v>
      </c>
      <c r="G24" s="109">
        <v>10</v>
      </c>
      <c r="H24" s="109">
        <v>18</v>
      </c>
      <c r="I24" s="109">
        <v>6</v>
      </c>
      <c r="J24" s="109">
        <v>6</v>
      </c>
      <c r="K24" s="109">
        <v>13</v>
      </c>
      <c r="L24" s="109">
        <v>18</v>
      </c>
      <c r="M24" s="109">
        <v>7</v>
      </c>
      <c r="N24" s="109">
        <v>16</v>
      </c>
    </row>
    <row r="25" spans="1:14" ht="19.5" customHeight="1">
      <c r="A25" s="575"/>
      <c r="B25" s="96"/>
      <c r="C25" s="97">
        <v>13</v>
      </c>
      <c r="D25" s="109">
        <v>8</v>
      </c>
      <c r="E25" s="109">
        <v>7</v>
      </c>
      <c r="F25" s="109">
        <v>12</v>
      </c>
      <c r="G25" s="109">
        <v>8</v>
      </c>
      <c r="H25" s="109">
        <v>13</v>
      </c>
      <c r="I25" s="109">
        <v>7</v>
      </c>
      <c r="J25" s="109">
        <v>8</v>
      </c>
      <c r="K25" s="109">
        <v>12</v>
      </c>
      <c r="L25" s="109">
        <v>17</v>
      </c>
      <c r="M25" s="109">
        <v>7</v>
      </c>
      <c r="N25" s="109">
        <v>15</v>
      </c>
    </row>
    <row r="26" spans="1:14" ht="19.5" customHeight="1">
      <c r="A26" s="575"/>
      <c r="B26" s="96"/>
      <c r="C26" s="97">
        <v>14</v>
      </c>
      <c r="D26" s="109">
        <v>8</v>
      </c>
      <c r="E26" s="109">
        <v>8</v>
      </c>
      <c r="F26" s="109">
        <v>37</v>
      </c>
      <c r="G26" s="109">
        <v>10</v>
      </c>
      <c r="H26" s="109">
        <v>7</v>
      </c>
      <c r="I26" s="109">
        <v>7</v>
      </c>
      <c r="J26" s="109">
        <v>6</v>
      </c>
      <c r="K26" s="109">
        <v>12</v>
      </c>
      <c r="L26" s="109">
        <v>15</v>
      </c>
      <c r="M26" s="109">
        <v>7</v>
      </c>
      <c r="N26" s="109">
        <v>17</v>
      </c>
    </row>
    <row r="27" spans="1:14" ht="19.5" customHeight="1">
      <c r="A27" s="575"/>
      <c r="B27" s="96"/>
      <c r="C27" s="97">
        <v>15</v>
      </c>
      <c r="D27" s="109">
        <v>6</v>
      </c>
      <c r="E27" s="109">
        <v>8</v>
      </c>
      <c r="F27" s="109">
        <v>12</v>
      </c>
      <c r="G27" s="109">
        <v>6</v>
      </c>
      <c r="H27" s="109">
        <v>36</v>
      </c>
      <c r="I27" s="109">
        <v>5</v>
      </c>
      <c r="J27" s="109">
        <v>7</v>
      </c>
      <c r="K27" s="109">
        <v>11</v>
      </c>
      <c r="L27" s="109">
        <v>16</v>
      </c>
      <c r="M27" s="109">
        <v>6</v>
      </c>
      <c r="N27" s="109">
        <v>16</v>
      </c>
    </row>
    <row r="28" spans="1:14" ht="19.5" customHeight="1">
      <c r="A28" s="575"/>
      <c r="B28" s="96"/>
      <c r="C28" s="97">
        <v>16</v>
      </c>
      <c r="D28" s="114">
        <v>7</v>
      </c>
      <c r="E28" s="110">
        <v>7</v>
      </c>
      <c r="F28" s="110">
        <v>11</v>
      </c>
      <c r="G28" s="110">
        <v>5</v>
      </c>
      <c r="H28" s="110">
        <v>9</v>
      </c>
      <c r="I28" s="110">
        <v>6</v>
      </c>
      <c r="J28" s="110">
        <v>8</v>
      </c>
      <c r="K28" s="110">
        <v>7</v>
      </c>
      <c r="L28" s="110">
        <v>16</v>
      </c>
      <c r="M28" s="110">
        <v>6</v>
      </c>
      <c r="N28" s="110">
        <v>14</v>
      </c>
    </row>
    <row r="29" spans="1:14" ht="19.5" customHeight="1">
      <c r="A29" s="102" t="s">
        <v>135</v>
      </c>
      <c r="B29" s="106"/>
      <c r="C29" s="111">
        <v>17</v>
      </c>
      <c r="D29" s="115">
        <v>6</v>
      </c>
      <c r="E29" s="112">
        <v>9</v>
      </c>
      <c r="F29" s="112">
        <v>9</v>
      </c>
      <c r="G29" s="112">
        <v>6</v>
      </c>
      <c r="H29" s="112">
        <v>9</v>
      </c>
      <c r="I29" s="112">
        <v>6</v>
      </c>
      <c r="J29" s="112">
        <v>6</v>
      </c>
      <c r="K29" s="112">
        <v>9</v>
      </c>
      <c r="L29" s="112">
        <v>9</v>
      </c>
      <c r="M29" s="112">
        <v>6</v>
      </c>
      <c r="N29" s="112">
        <v>15</v>
      </c>
    </row>
    <row r="30" spans="1:14" ht="19.5" customHeight="1">
      <c r="A30" s="576" t="s">
        <v>292</v>
      </c>
      <c r="B30" s="96" t="s">
        <v>52</v>
      </c>
      <c r="C30" s="97">
        <v>2</v>
      </c>
      <c r="D30" s="116">
        <v>10</v>
      </c>
      <c r="E30" s="116">
        <v>9</v>
      </c>
      <c r="F30" s="116">
        <v>8</v>
      </c>
      <c r="G30" s="116">
        <v>9</v>
      </c>
      <c r="H30" s="116">
        <v>6</v>
      </c>
      <c r="I30" s="116">
        <v>9</v>
      </c>
      <c r="J30" s="116">
        <v>12</v>
      </c>
      <c r="K30" s="116">
        <v>11</v>
      </c>
      <c r="L30" s="116">
        <v>10</v>
      </c>
      <c r="M30" s="116">
        <v>11</v>
      </c>
      <c r="N30" s="116">
        <v>8</v>
      </c>
    </row>
    <row r="31" spans="1:14" ht="19.5" customHeight="1">
      <c r="A31" s="577"/>
      <c r="B31" s="96"/>
      <c r="C31" s="97">
        <v>7</v>
      </c>
      <c r="D31" s="116">
        <v>9</v>
      </c>
      <c r="E31" s="116">
        <v>8</v>
      </c>
      <c r="F31" s="116">
        <v>9</v>
      </c>
      <c r="G31" s="116">
        <v>7</v>
      </c>
      <c r="H31" s="116">
        <v>7</v>
      </c>
      <c r="I31" s="116">
        <v>8</v>
      </c>
      <c r="J31" s="116">
        <v>10</v>
      </c>
      <c r="K31" s="116">
        <v>8</v>
      </c>
      <c r="L31" s="116">
        <v>10</v>
      </c>
      <c r="M31" s="116">
        <v>11</v>
      </c>
      <c r="N31" s="116">
        <v>7</v>
      </c>
    </row>
    <row r="32" spans="1:14" ht="19.5" customHeight="1">
      <c r="A32" s="577"/>
      <c r="B32" s="96"/>
      <c r="C32" s="97">
        <v>12</v>
      </c>
      <c r="D32" s="109">
        <v>9</v>
      </c>
      <c r="E32" s="109">
        <v>8</v>
      </c>
      <c r="F32" s="109">
        <v>8</v>
      </c>
      <c r="G32" s="109">
        <v>7</v>
      </c>
      <c r="H32" s="109">
        <v>7</v>
      </c>
      <c r="I32" s="109">
        <v>6</v>
      </c>
      <c r="J32" s="109">
        <v>9</v>
      </c>
      <c r="K32" s="109">
        <v>8</v>
      </c>
      <c r="L32" s="109">
        <v>8</v>
      </c>
      <c r="M32" s="109">
        <v>9</v>
      </c>
      <c r="N32" s="109">
        <v>6</v>
      </c>
    </row>
    <row r="33" spans="1:14" ht="19.5" customHeight="1">
      <c r="A33" s="577"/>
      <c r="B33" s="96"/>
      <c r="C33" s="97">
        <v>13</v>
      </c>
      <c r="D33" s="109">
        <v>9</v>
      </c>
      <c r="E33" s="109">
        <v>8</v>
      </c>
      <c r="F33" s="109">
        <v>9</v>
      </c>
      <c r="G33" s="109">
        <v>7</v>
      </c>
      <c r="H33" s="109">
        <v>8</v>
      </c>
      <c r="I33" s="109">
        <v>6</v>
      </c>
      <c r="J33" s="109">
        <v>9</v>
      </c>
      <c r="K33" s="109">
        <v>8</v>
      </c>
      <c r="L33" s="109">
        <v>8</v>
      </c>
      <c r="M33" s="109">
        <v>9</v>
      </c>
      <c r="N33" s="109">
        <v>6</v>
      </c>
    </row>
    <row r="34" spans="1:14" ht="19.5" customHeight="1">
      <c r="A34" s="577"/>
      <c r="B34" s="96"/>
      <c r="C34" s="97">
        <v>14</v>
      </c>
      <c r="D34" s="109">
        <v>9</v>
      </c>
      <c r="E34" s="109">
        <v>8</v>
      </c>
      <c r="F34" s="109">
        <v>9</v>
      </c>
      <c r="G34" s="109">
        <v>8</v>
      </c>
      <c r="H34" s="109">
        <v>9</v>
      </c>
      <c r="I34" s="109">
        <v>8</v>
      </c>
      <c r="J34" s="109">
        <v>9</v>
      </c>
      <c r="K34" s="109">
        <v>8</v>
      </c>
      <c r="L34" s="109">
        <v>10</v>
      </c>
      <c r="M34" s="109">
        <v>10</v>
      </c>
      <c r="N34" s="109">
        <v>7</v>
      </c>
    </row>
    <row r="35" spans="1:14" ht="19.5" customHeight="1">
      <c r="A35" s="577"/>
      <c r="B35" s="96"/>
      <c r="C35" s="97">
        <v>15</v>
      </c>
      <c r="D35" s="109">
        <v>10</v>
      </c>
      <c r="E35" s="109">
        <v>9</v>
      </c>
      <c r="F35" s="109">
        <v>9</v>
      </c>
      <c r="G35" s="109">
        <v>8</v>
      </c>
      <c r="H35" s="109">
        <v>9</v>
      </c>
      <c r="I35" s="109">
        <v>7</v>
      </c>
      <c r="J35" s="109">
        <v>9</v>
      </c>
      <c r="K35" s="109">
        <v>9</v>
      </c>
      <c r="L35" s="109">
        <v>9</v>
      </c>
      <c r="M35" s="109">
        <v>9</v>
      </c>
      <c r="N35" s="109">
        <v>8</v>
      </c>
    </row>
    <row r="36" spans="1:14" ht="19.5" customHeight="1">
      <c r="A36" s="577"/>
      <c r="B36" s="96"/>
      <c r="C36" s="97">
        <v>16</v>
      </c>
      <c r="D36" s="110">
        <v>10</v>
      </c>
      <c r="E36" s="110">
        <v>9</v>
      </c>
      <c r="F36" s="110">
        <v>9</v>
      </c>
      <c r="G36" s="110">
        <v>9</v>
      </c>
      <c r="H36" s="110">
        <v>8</v>
      </c>
      <c r="I36" s="110">
        <v>8</v>
      </c>
      <c r="J36" s="110">
        <v>10</v>
      </c>
      <c r="K36" s="110">
        <v>9</v>
      </c>
      <c r="L36" s="110">
        <v>9</v>
      </c>
      <c r="M36" s="110">
        <v>10</v>
      </c>
      <c r="N36" s="110">
        <v>8</v>
      </c>
    </row>
    <row r="37" spans="1:15" ht="19.5" customHeight="1">
      <c r="A37" s="102" t="s">
        <v>136</v>
      </c>
      <c r="B37" s="106"/>
      <c r="C37" s="111">
        <v>17</v>
      </c>
      <c r="D37" s="112">
        <v>10</v>
      </c>
      <c r="E37" s="112">
        <v>9</v>
      </c>
      <c r="F37" s="112">
        <v>10</v>
      </c>
      <c r="G37" s="112">
        <v>8</v>
      </c>
      <c r="H37" s="112">
        <v>8</v>
      </c>
      <c r="I37" s="112">
        <v>7</v>
      </c>
      <c r="J37" s="112">
        <v>10</v>
      </c>
      <c r="K37" s="112">
        <v>10</v>
      </c>
      <c r="L37" s="112">
        <v>9</v>
      </c>
      <c r="M37" s="112">
        <v>10</v>
      </c>
      <c r="N37" s="112">
        <v>8</v>
      </c>
      <c r="O37" s="81"/>
    </row>
    <row r="38" spans="1:14" ht="16.5" customHeight="1">
      <c r="A38" s="117"/>
      <c r="L38" s="88"/>
      <c r="M38" s="88"/>
      <c r="N38" s="88" t="s">
        <v>96</v>
      </c>
    </row>
  </sheetData>
  <sheetProtection/>
  <mergeCells count="9">
    <mergeCell ref="A22:A28"/>
    <mergeCell ref="A30:A36"/>
    <mergeCell ref="A1:N1"/>
    <mergeCell ref="A5:C5"/>
    <mergeCell ref="D4:G4"/>
    <mergeCell ref="H4:I4"/>
    <mergeCell ref="A4:C4"/>
    <mergeCell ref="A6:A12"/>
    <mergeCell ref="A14:A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80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U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9.00390625" style="80" customWidth="1"/>
    <col min="9" max="9" width="20.25390625" style="80" customWidth="1"/>
    <col min="10" max="10" width="0" style="81" hidden="1" customWidth="1"/>
    <col min="11" max="14" width="9.875" style="81" hidden="1" customWidth="1"/>
    <col min="15" max="15" width="0" style="81" hidden="1" customWidth="1"/>
    <col min="16" max="21" width="9.00390625" style="81" customWidth="1"/>
    <col min="22" max="16384" width="9.00390625" style="80" customWidth="1"/>
  </cols>
  <sheetData>
    <row r="10" spans="1:12" ht="24">
      <c r="A10" s="1" t="s">
        <v>137</v>
      </c>
      <c r="B10" s="208"/>
      <c r="C10" s="208"/>
      <c r="D10" s="208"/>
      <c r="E10" s="208"/>
      <c r="F10" s="208"/>
      <c r="G10" s="208"/>
      <c r="H10" s="208"/>
      <c r="I10" s="208"/>
      <c r="J10" s="81" t="s">
        <v>138</v>
      </c>
      <c r="L10" s="81" t="s">
        <v>139</v>
      </c>
    </row>
    <row r="11" spans="10:15" ht="16.5" customHeight="1">
      <c r="J11" s="191"/>
      <c r="K11" s="191" t="s">
        <v>140</v>
      </c>
      <c r="L11" s="191" t="s">
        <v>141</v>
      </c>
      <c r="M11" s="191" t="s">
        <v>142</v>
      </c>
      <c r="N11" s="191" t="s">
        <v>143</v>
      </c>
      <c r="O11" s="81" t="s">
        <v>0</v>
      </c>
    </row>
    <row r="12" spans="10:15" ht="27">
      <c r="J12" s="209" t="s">
        <v>247</v>
      </c>
      <c r="K12" s="191">
        <f aca="true" t="shared" si="0" ref="K12:O22">K24/10000</f>
        <v>2.9735</v>
      </c>
      <c r="L12" s="191">
        <f t="shared" si="0"/>
        <v>0.4374</v>
      </c>
      <c r="M12" s="191">
        <f t="shared" si="0"/>
        <v>0.1667</v>
      </c>
      <c r="N12" s="191">
        <f t="shared" si="0"/>
        <v>0.0774</v>
      </c>
      <c r="O12" s="81">
        <f t="shared" si="0"/>
        <v>8.5676</v>
      </c>
    </row>
    <row r="13" spans="10:15" ht="13.5">
      <c r="J13" s="191">
        <v>7</v>
      </c>
      <c r="K13" s="191">
        <f t="shared" si="0"/>
        <v>3.5611</v>
      </c>
      <c r="L13" s="191">
        <f t="shared" si="0"/>
        <v>0.0563</v>
      </c>
      <c r="M13" s="191">
        <f t="shared" si="0"/>
        <v>0.3233</v>
      </c>
      <c r="N13" s="191">
        <f t="shared" si="0"/>
        <v>0.4108</v>
      </c>
      <c r="O13" s="81">
        <f t="shared" si="0"/>
        <v>9.0528</v>
      </c>
    </row>
    <row r="14" spans="10:15" ht="13.5">
      <c r="J14" s="191">
        <v>9</v>
      </c>
      <c r="K14" s="191">
        <f t="shared" si="0"/>
        <v>3.9142</v>
      </c>
      <c r="L14" s="191">
        <f t="shared" si="0"/>
        <v>0.0645</v>
      </c>
      <c r="M14" s="191">
        <f t="shared" si="0"/>
        <v>0.3388</v>
      </c>
      <c r="N14" s="191">
        <f t="shared" si="0"/>
        <v>0.4005</v>
      </c>
      <c r="O14" s="81">
        <f t="shared" si="0"/>
        <v>9.2152</v>
      </c>
    </row>
    <row r="15" spans="10:21" ht="13.5">
      <c r="J15" s="191">
        <v>10</v>
      </c>
      <c r="K15" s="191">
        <f t="shared" si="0"/>
        <v>3.9526</v>
      </c>
      <c r="L15" s="191">
        <f t="shared" si="0"/>
        <v>0.0845</v>
      </c>
      <c r="M15" s="191">
        <f t="shared" si="0"/>
        <v>0.3202</v>
      </c>
      <c r="N15" s="191">
        <f t="shared" si="0"/>
        <v>0.4464</v>
      </c>
      <c r="O15" s="81">
        <f t="shared" si="0"/>
        <v>9.5341</v>
      </c>
      <c r="P15" s="2"/>
      <c r="Q15" s="2"/>
      <c r="R15" s="2"/>
      <c r="S15" s="2"/>
      <c r="T15" s="2"/>
      <c r="U15" s="2"/>
    </row>
    <row r="16" spans="10:21" ht="13.5" customHeight="1">
      <c r="J16" s="191">
        <v>11</v>
      </c>
      <c r="K16" s="191">
        <f t="shared" si="0"/>
        <v>3.9064</v>
      </c>
      <c r="L16" s="191">
        <f t="shared" si="0"/>
        <v>0.073</v>
      </c>
      <c r="M16" s="191">
        <f t="shared" si="0"/>
        <v>0.3331</v>
      </c>
      <c r="N16" s="191">
        <f t="shared" si="0"/>
        <v>0.5729</v>
      </c>
      <c r="O16" s="81">
        <f t="shared" si="0"/>
        <v>9.6241</v>
      </c>
      <c r="P16" s="2"/>
      <c r="Q16" s="2"/>
      <c r="R16" s="2"/>
      <c r="S16" s="2"/>
      <c r="T16" s="2"/>
      <c r="U16" s="2"/>
    </row>
    <row r="17" spans="10:21" ht="13.5">
      <c r="J17" s="191">
        <v>12</v>
      </c>
      <c r="K17" s="191">
        <f t="shared" si="0"/>
        <v>4.4725</v>
      </c>
      <c r="L17" s="191">
        <f t="shared" si="0"/>
        <v>0.1564</v>
      </c>
      <c r="M17" s="191">
        <f t="shared" si="0"/>
        <v>0.3092</v>
      </c>
      <c r="N17" s="191">
        <f t="shared" si="0"/>
        <v>0.211</v>
      </c>
      <c r="O17" s="81">
        <f t="shared" si="0"/>
        <v>9.7188</v>
      </c>
      <c r="P17" s="2"/>
      <c r="Q17" s="2"/>
      <c r="R17" s="2"/>
      <c r="S17" s="2"/>
      <c r="T17" s="2"/>
      <c r="U17" s="2"/>
    </row>
    <row r="18" spans="10:21" ht="13.5">
      <c r="J18" s="191">
        <v>13</v>
      </c>
      <c r="K18" s="191">
        <f t="shared" si="0"/>
        <v>3.9763</v>
      </c>
      <c r="L18" s="191">
        <f t="shared" si="0"/>
        <v>0.0762</v>
      </c>
      <c r="M18" s="191">
        <f t="shared" si="0"/>
        <v>0.263</v>
      </c>
      <c r="N18" s="191">
        <f t="shared" si="0"/>
        <v>0.3914</v>
      </c>
      <c r="O18" s="81">
        <f t="shared" si="0"/>
        <v>9.8236</v>
      </c>
      <c r="P18" s="2"/>
      <c r="Q18" s="2"/>
      <c r="R18" s="2"/>
      <c r="S18" s="2"/>
      <c r="T18" s="2"/>
      <c r="U18" s="2"/>
    </row>
    <row r="19" spans="10:21" ht="13.5">
      <c r="J19" s="191">
        <v>14</v>
      </c>
      <c r="K19" s="191">
        <f t="shared" si="0"/>
        <v>3.9285</v>
      </c>
      <c r="L19" s="191">
        <f t="shared" si="0"/>
        <v>0.074</v>
      </c>
      <c r="M19" s="191">
        <f t="shared" si="0"/>
        <v>0.2533</v>
      </c>
      <c r="N19" s="191">
        <f t="shared" si="0"/>
        <v>0.4833</v>
      </c>
      <c r="O19" s="81">
        <f t="shared" si="0"/>
        <v>9.9423</v>
      </c>
      <c r="P19" s="2"/>
      <c r="Q19" s="2"/>
      <c r="R19" s="2"/>
      <c r="S19" s="2"/>
      <c r="T19" s="2"/>
      <c r="U19" s="2"/>
    </row>
    <row r="20" spans="10:21" ht="13.5">
      <c r="J20" s="191">
        <v>15</v>
      </c>
      <c r="K20" s="191">
        <f t="shared" si="0"/>
        <v>4.0349</v>
      </c>
      <c r="L20" s="191">
        <f t="shared" si="0"/>
        <v>0.0844</v>
      </c>
      <c r="M20" s="191">
        <f t="shared" si="0"/>
        <v>0.2529</v>
      </c>
      <c r="N20" s="191">
        <f t="shared" si="0"/>
        <v>0.4299</v>
      </c>
      <c r="O20" s="81">
        <f t="shared" si="0"/>
        <v>10.0219</v>
      </c>
      <c r="P20" s="2"/>
      <c r="Q20" s="2"/>
      <c r="R20" s="2"/>
      <c r="S20" s="2"/>
      <c r="T20" s="2"/>
      <c r="U20" s="2"/>
    </row>
    <row r="21" spans="10:21" ht="13.5">
      <c r="J21" s="191">
        <v>16</v>
      </c>
      <c r="K21" s="191">
        <f t="shared" si="0"/>
        <v>4.0179</v>
      </c>
      <c r="L21" s="191">
        <f t="shared" si="0"/>
        <v>0.0808</v>
      </c>
      <c r="M21" s="191">
        <f t="shared" si="0"/>
        <v>0.2208</v>
      </c>
      <c r="N21" s="191">
        <f t="shared" si="0"/>
        <v>0.4516</v>
      </c>
      <c r="O21" s="81">
        <f t="shared" si="0"/>
        <v>10.1174</v>
      </c>
      <c r="P21" s="2"/>
      <c r="Q21" s="2"/>
      <c r="R21" s="2"/>
      <c r="S21" s="2"/>
      <c r="T21" s="2"/>
      <c r="U21" s="2"/>
    </row>
    <row r="22" spans="10:21" ht="13.5">
      <c r="J22" s="191">
        <v>17</v>
      </c>
      <c r="K22" s="191">
        <f t="shared" si="0"/>
        <v>4.0022</v>
      </c>
      <c r="L22" s="191">
        <f t="shared" si="0"/>
        <v>0.0796</v>
      </c>
      <c r="M22" s="191">
        <f t="shared" si="0"/>
        <v>0.2122</v>
      </c>
      <c r="N22" s="191">
        <f t="shared" si="0"/>
        <v>0.4886</v>
      </c>
      <c r="O22" s="81">
        <f t="shared" si="0"/>
        <v>10.266</v>
      </c>
      <c r="P22" s="2"/>
      <c r="Q22" s="2"/>
      <c r="R22" s="2"/>
      <c r="S22" s="2"/>
      <c r="T22" s="2"/>
      <c r="U22" s="2"/>
    </row>
    <row r="23" spans="16:21" ht="13.5">
      <c r="P23" s="2"/>
      <c r="Q23" s="2"/>
      <c r="R23" s="2"/>
      <c r="S23" s="2"/>
      <c r="T23" s="2"/>
      <c r="U23" s="2"/>
    </row>
    <row r="24" spans="10:21" ht="13.5">
      <c r="J24" s="210">
        <v>2</v>
      </c>
      <c r="K24" s="210">
        <v>29735</v>
      </c>
      <c r="L24" s="210">
        <v>4374</v>
      </c>
      <c r="M24" s="210">
        <v>1667</v>
      </c>
      <c r="N24" s="210">
        <v>774</v>
      </c>
      <c r="O24" s="210">
        <v>85676</v>
      </c>
      <c r="P24" s="2"/>
      <c r="Q24" s="2"/>
      <c r="R24" s="2"/>
      <c r="S24" s="2"/>
      <c r="T24" s="2"/>
      <c r="U24" s="2"/>
    </row>
    <row r="25" spans="10:21" ht="13.5">
      <c r="J25" s="210">
        <v>7</v>
      </c>
      <c r="K25" s="210">
        <v>35611</v>
      </c>
      <c r="L25" s="210">
        <v>563</v>
      </c>
      <c r="M25" s="210">
        <v>3233</v>
      </c>
      <c r="N25" s="210">
        <v>4108</v>
      </c>
      <c r="O25" s="210">
        <v>90528</v>
      </c>
      <c r="P25" s="2"/>
      <c r="Q25" s="2"/>
      <c r="R25" s="2"/>
      <c r="S25" s="2"/>
      <c r="T25" s="2"/>
      <c r="U25" s="2"/>
    </row>
    <row r="26" spans="10:15" ht="13.5">
      <c r="J26" s="210">
        <v>9</v>
      </c>
      <c r="K26" s="210">
        <v>39142</v>
      </c>
      <c r="L26" s="210">
        <v>645</v>
      </c>
      <c r="M26" s="210">
        <v>3388</v>
      </c>
      <c r="N26" s="210">
        <v>4005</v>
      </c>
      <c r="O26" s="210">
        <v>92152</v>
      </c>
    </row>
    <row r="27" spans="10:15" ht="13.5">
      <c r="J27" s="210">
        <v>10</v>
      </c>
      <c r="K27" s="210">
        <v>39526</v>
      </c>
      <c r="L27" s="210">
        <v>845</v>
      </c>
      <c r="M27" s="210">
        <v>3202</v>
      </c>
      <c r="N27" s="210">
        <v>4464</v>
      </c>
      <c r="O27" s="210">
        <v>95341</v>
      </c>
    </row>
    <row r="28" spans="10:15" ht="13.5">
      <c r="J28" s="210">
        <v>11</v>
      </c>
      <c r="K28" s="210">
        <v>39064</v>
      </c>
      <c r="L28" s="210">
        <v>730</v>
      </c>
      <c r="M28" s="210">
        <v>3331</v>
      </c>
      <c r="N28" s="210">
        <v>5729</v>
      </c>
      <c r="O28" s="210">
        <v>96241</v>
      </c>
    </row>
    <row r="29" spans="10:15" ht="13.5">
      <c r="J29" s="210">
        <v>12</v>
      </c>
      <c r="K29" s="210">
        <v>44725</v>
      </c>
      <c r="L29" s="210">
        <v>1564</v>
      </c>
      <c r="M29" s="210">
        <v>3092</v>
      </c>
      <c r="N29" s="210">
        <v>2110</v>
      </c>
      <c r="O29" s="210">
        <v>97188</v>
      </c>
    </row>
    <row r="30" spans="10:15" ht="13.5">
      <c r="J30" s="210">
        <v>13</v>
      </c>
      <c r="K30" s="210">
        <v>39763</v>
      </c>
      <c r="L30" s="210">
        <v>762</v>
      </c>
      <c r="M30" s="210">
        <v>2630</v>
      </c>
      <c r="N30" s="210">
        <v>3914</v>
      </c>
      <c r="O30" s="210">
        <v>98236</v>
      </c>
    </row>
    <row r="31" spans="10:15" ht="13.5">
      <c r="J31" s="210">
        <v>14</v>
      </c>
      <c r="K31" s="210">
        <v>39285</v>
      </c>
      <c r="L31" s="210">
        <v>740</v>
      </c>
      <c r="M31" s="210">
        <v>2533</v>
      </c>
      <c r="N31" s="210">
        <v>4833</v>
      </c>
      <c r="O31" s="210">
        <v>99423</v>
      </c>
    </row>
    <row r="32" spans="10:15" ht="13.5">
      <c r="J32" s="210">
        <v>15</v>
      </c>
      <c r="K32" s="210">
        <v>40349</v>
      </c>
      <c r="L32" s="210">
        <v>844</v>
      </c>
      <c r="M32" s="210">
        <v>2529</v>
      </c>
      <c r="N32" s="210">
        <v>4299</v>
      </c>
      <c r="O32" s="210">
        <v>100219</v>
      </c>
    </row>
    <row r="33" spans="10:15" ht="13.5">
      <c r="J33" s="210">
        <v>16</v>
      </c>
      <c r="K33" s="210">
        <v>40179</v>
      </c>
      <c r="L33" s="210">
        <v>808</v>
      </c>
      <c r="M33" s="210">
        <v>2208</v>
      </c>
      <c r="N33" s="210">
        <v>4516</v>
      </c>
      <c r="O33" s="210">
        <v>101174</v>
      </c>
    </row>
    <row r="34" spans="10:15" ht="13.5">
      <c r="J34" s="210">
        <v>17</v>
      </c>
      <c r="K34" s="210">
        <v>40022</v>
      </c>
      <c r="L34" s="210">
        <v>796</v>
      </c>
      <c r="M34" s="210">
        <v>2122</v>
      </c>
      <c r="N34" s="210">
        <v>4886</v>
      </c>
      <c r="O34" s="210">
        <v>102660</v>
      </c>
    </row>
    <row r="36" ht="13.5">
      <c r="O36" s="2"/>
    </row>
    <row r="37" spans="1:16" ht="24">
      <c r="A37" s="1"/>
      <c r="B37" s="208"/>
      <c r="C37" s="208"/>
      <c r="D37" s="208"/>
      <c r="E37" s="208"/>
      <c r="F37" s="208"/>
      <c r="G37" s="208"/>
      <c r="H37" s="208"/>
      <c r="I37" s="208"/>
      <c r="J37" s="191"/>
      <c r="K37" s="191"/>
      <c r="L37" s="191"/>
      <c r="M37" s="191"/>
      <c r="N37" s="191"/>
      <c r="O37" s="39"/>
      <c r="P37" s="191"/>
    </row>
    <row r="38" spans="10:16" ht="16.5" customHeight="1">
      <c r="J38" s="191"/>
      <c r="K38" s="191"/>
      <c r="L38" s="191"/>
      <c r="M38" s="191"/>
      <c r="N38" s="191"/>
      <c r="O38" s="39"/>
      <c r="P38" s="191"/>
    </row>
    <row r="39" spans="10:16" ht="13.5">
      <c r="J39" s="191"/>
      <c r="K39" s="191"/>
      <c r="L39" s="191"/>
      <c r="M39" s="191"/>
      <c r="N39" s="191"/>
      <c r="O39" s="39"/>
      <c r="P39" s="191"/>
    </row>
    <row r="40" spans="10:16" ht="16.5" customHeight="1">
      <c r="J40" s="191"/>
      <c r="K40" s="191"/>
      <c r="L40" s="191"/>
      <c r="M40" s="191"/>
      <c r="N40" s="191"/>
      <c r="O40" s="39"/>
      <c r="P40" s="191"/>
    </row>
    <row r="41" spans="10:16" ht="13.5">
      <c r="J41" s="191"/>
      <c r="K41" s="191"/>
      <c r="L41" s="191"/>
      <c r="M41" s="191"/>
      <c r="N41" s="191"/>
      <c r="O41" s="39"/>
      <c r="P41" s="191"/>
    </row>
    <row r="42" spans="10:16" ht="13.5">
      <c r="J42" s="191"/>
      <c r="K42" s="191"/>
      <c r="L42" s="191"/>
      <c r="M42" s="191"/>
      <c r="N42" s="191"/>
      <c r="O42" s="39"/>
      <c r="P42" s="191"/>
    </row>
    <row r="43" spans="10:16" ht="13.5">
      <c r="J43" s="191"/>
      <c r="K43" s="191"/>
      <c r="L43" s="191"/>
      <c r="M43" s="191"/>
      <c r="N43" s="191"/>
      <c r="O43" s="39"/>
      <c r="P43" s="191"/>
    </row>
    <row r="44" spans="10:16" ht="13.5">
      <c r="J44" s="191"/>
      <c r="K44" s="191"/>
      <c r="L44" s="191"/>
      <c r="M44" s="191"/>
      <c r="N44" s="191"/>
      <c r="O44" s="39"/>
      <c r="P44" s="191"/>
    </row>
    <row r="45" spans="10:16" ht="13.5">
      <c r="J45" s="191"/>
      <c r="K45" s="191"/>
      <c r="L45" s="191"/>
      <c r="M45" s="191"/>
      <c r="N45" s="191"/>
      <c r="O45" s="39"/>
      <c r="P45" s="191"/>
    </row>
    <row r="46" spans="10:16" ht="13.5">
      <c r="J46" s="191"/>
      <c r="K46" s="191"/>
      <c r="L46" s="191"/>
      <c r="M46" s="211"/>
      <c r="N46" s="211"/>
      <c r="O46" s="39"/>
      <c r="P46" s="191"/>
    </row>
    <row r="47" spans="10:16" ht="13.5">
      <c r="J47" s="191"/>
      <c r="K47" s="191"/>
      <c r="L47" s="191"/>
      <c r="M47" s="211"/>
      <c r="N47" s="211"/>
      <c r="O47" s="39"/>
      <c r="P47" s="191"/>
    </row>
    <row r="48" spans="10:16" ht="13.5">
      <c r="J48" s="191"/>
      <c r="K48" s="191"/>
      <c r="L48" s="191"/>
      <c r="M48" s="211"/>
      <c r="N48" s="211"/>
      <c r="O48" s="191"/>
      <c r="P48" s="191"/>
    </row>
    <row r="49" spans="12:16" ht="13.5">
      <c r="L49" s="191"/>
      <c r="M49" s="191"/>
      <c r="N49" s="191"/>
      <c r="O49" s="39"/>
      <c r="P49" s="191"/>
    </row>
    <row r="50" spans="12:16" ht="13.5">
      <c r="L50" s="191"/>
      <c r="M50" s="191"/>
      <c r="N50" s="191"/>
      <c r="O50" s="191"/>
      <c r="P50" s="191"/>
    </row>
    <row r="51" spans="12:16" ht="13.5">
      <c r="L51" s="191"/>
      <c r="M51" s="191"/>
      <c r="N51" s="191"/>
      <c r="O51" s="191"/>
      <c r="P51" s="191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80" customWidth="1"/>
    <col min="2" max="3" width="8.125" style="80" customWidth="1"/>
    <col min="4" max="9" width="8.625" style="80" customWidth="1"/>
    <col min="10" max="10" width="4.125" style="80" customWidth="1"/>
    <col min="11" max="11" width="5.125" style="80" customWidth="1"/>
    <col min="12" max="12" width="8.125" style="80" customWidth="1"/>
    <col min="13" max="16384" width="9.00390625" style="80" customWidth="1"/>
  </cols>
  <sheetData>
    <row r="1" spans="1:12" ht="24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78"/>
    </row>
    <row r="2" spans="1:2" ht="15" customHeight="1">
      <c r="A2" s="252" t="s">
        <v>1</v>
      </c>
      <c r="B2" s="252"/>
    </row>
    <row r="3" spans="1:11" ht="12" customHeight="1">
      <c r="A3" s="259" t="s">
        <v>186</v>
      </c>
      <c r="B3" s="259"/>
      <c r="C3" s="260"/>
      <c r="D3" s="257" t="s">
        <v>2</v>
      </c>
      <c r="E3" s="3" t="s">
        <v>3</v>
      </c>
      <c r="F3" s="3" t="s">
        <v>4</v>
      </c>
      <c r="G3" s="3" t="s">
        <v>5</v>
      </c>
      <c r="H3" s="257" t="s">
        <v>6</v>
      </c>
      <c r="I3" s="4" t="s">
        <v>7</v>
      </c>
      <c r="J3" s="263" t="s">
        <v>8</v>
      </c>
      <c r="K3" s="264"/>
    </row>
    <row r="4" spans="1:11" ht="12" customHeight="1">
      <c r="A4" s="261"/>
      <c r="B4" s="261"/>
      <c r="C4" s="262"/>
      <c r="D4" s="258"/>
      <c r="E4" s="5" t="s">
        <v>9</v>
      </c>
      <c r="F4" s="5" t="s">
        <v>9</v>
      </c>
      <c r="G4" s="5" t="s">
        <v>283</v>
      </c>
      <c r="H4" s="258"/>
      <c r="I4" s="6" t="s">
        <v>10</v>
      </c>
      <c r="J4" s="265" t="s">
        <v>11</v>
      </c>
      <c r="K4" s="266"/>
    </row>
    <row r="5" spans="1:11" ht="11.25" customHeight="1">
      <c r="A5" s="247" t="s">
        <v>179</v>
      </c>
      <c r="B5" s="253" t="s">
        <v>12</v>
      </c>
      <c r="C5" s="254"/>
      <c r="D5" s="61">
        <v>3097</v>
      </c>
      <c r="E5" s="61">
        <v>8459</v>
      </c>
      <c r="F5" s="61">
        <v>1334</v>
      </c>
      <c r="G5" s="61">
        <v>1817</v>
      </c>
      <c r="H5" s="61">
        <v>324</v>
      </c>
      <c r="I5" s="61">
        <v>6888</v>
      </c>
      <c r="J5" s="267">
        <v>18777</v>
      </c>
      <c r="K5" s="267"/>
    </row>
    <row r="6" spans="1:11" ht="21" customHeight="1">
      <c r="A6" s="248"/>
      <c r="B6" s="233" t="s">
        <v>14</v>
      </c>
      <c r="C6" s="234"/>
      <c r="D6" s="61">
        <v>2483</v>
      </c>
      <c r="E6" s="61">
        <v>4846</v>
      </c>
      <c r="F6" s="61">
        <v>1314</v>
      </c>
      <c r="G6" s="67" t="s">
        <v>284</v>
      </c>
      <c r="H6" s="61">
        <v>311</v>
      </c>
      <c r="I6" s="61">
        <v>6052</v>
      </c>
      <c r="J6" s="267">
        <v>5353</v>
      </c>
      <c r="K6" s="267"/>
    </row>
    <row r="7" spans="1:11" ht="11.25" customHeight="1">
      <c r="A7" s="249"/>
      <c r="B7" s="228" t="s">
        <v>15</v>
      </c>
      <c r="C7" s="229"/>
      <c r="D7" s="68">
        <v>80.2</v>
      </c>
      <c r="E7" s="60">
        <v>57.3</v>
      </c>
      <c r="F7" s="60">
        <v>98.5</v>
      </c>
      <c r="G7" s="60">
        <f>1051*100/G5</f>
        <v>57.84259768849752</v>
      </c>
      <c r="H7" s="60">
        <v>96</v>
      </c>
      <c r="I7" s="60">
        <v>87.9</v>
      </c>
      <c r="J7" s="268">
        <v>28.5</v>
      </c>
      <c r="K7" s="268"/>
    </row>
    <row r="8" spans="1:11" ht="11.25" customHeight="1">
      <c r="A8" s="247">
        <v>7</v>
      </c>
      <c r="B8" s="253" t="s">
        <v>12</v>
      </c>
      <c r="C8" s="254"/>
      <c r="D8" s="69">
        <v>2611</v>
      </c>
      <c r="E8" s="70">
        <v>7621</v>
      </c>
      <c r="F8" s="70">
        <v>1084</v>
      </c>
      <c r="G8" s="70">
        <v>1542</v>
      </c>
      <c r="H8" s="70">
        <v>2511</v>
      </c>
      <c r="I8" s="70">
        <v>3352</v>
      </c>
      <c r="J8" s="255" t="s">
        <v>13</v>
      </c>
      <c r="K8" s="255"/>
    </row>
    <row r="9" spans="1:11" ht="13.5" customHeight="1">
      <c r="A9" s="248"/>
      <c r="B9" s="233" t="s">
        <v>14</v>
      </c>
      <c r="C9" s="234"/>
      <c r="D9" s="68">
        <v>2180</v>
      </c>
      <c r="E9" s="60">
        <v>5401</v>
      </c>
      <c r="F9" s="60">
        <v>791</v>
      </c>
      <c r="G9" s="60">
        <v>1047</v>
      </c>
      <c r="H9" s="60">
        <v>1502</v>
      </c>
      <c r="I9" s="60">
        <v>2489</v>
      </c>
      <c r="J9" s="256" t="s">
        <v>13</v>
      </c>
      <c r="K9" s="256"/>
    </row>
    <row r="10" spans="1:11" ht="11.25" customHeight="1">
      <c r="A10" s="249"/>
      <c r="B10" s="228" t="s">
        <v>15</v>
      </c>
      <c r="C10" s="229"/>
      <c r="D10" s="71">
        <v>83.5</v>
      </c>
      <c r="E10" s="72">
        <v>70.8</v>
      </c>
      <c r="F10" s="72">
        <v>72.9</v>
      </c>
      <c r="G10" s="72">
        <v>67.9</v>
      </c>
      <c r="H10" s="72">
        <v>59.8</v>
      </c>
      <c r="I10" s="72">
        <v>74.2</v>
      </c>
      <c r="J10" s="238" t="s">
        <v>13</v>
      </c>
      <c r="K10" s="238"/>
    </row>
    <row r="11" spans="1:11" ht="11.25" customHeight="1">
      <c r="A11" s="247">
        <v>12</v>
      </c>
      <c r="B11" s="253" t="s">
        <v>12</v>
      </c>
      <c r="C11" s="254"/>
      <c r="D11" s="73">
        <v>2665</v>
      </c>
      <c r="E11" s="62">
        <v>6970</v>
      </c>
      <c r="F11" s="62">
        <v>1218</v>
      </c>
      <c r="G11" s="62">
        <v>1516</v>
      </c>
      <c r="H11" s="62">
        <v>2479</v>
      </c>
      <c r="I11" s="62">
        <v>7017</v>
      </c>
      <c r="J11" s="255" t="s">
        <v>13</v>
      </c>
      <c r="K11" s="255"/>
    </row>
    <row r="12" spans="1:11" ht="13.5" customHeight="1">
      <c r="A12" s="248"/>
      <c r="B12" s="233" t="s">
        <v>14</v>
      </c>
      <c r="C12" s="234"/>
      <c r="D12" s="28">
        <v>1893</v>
      </c>
      <c r="E12" s="28">
        <v>4296</v>
      </c>
      <c r="F12" s="28">
        <v>663</v>
      </c>
      <c r="G12" s="28">
        <v>1043</v>
      </c>
      <c r="H12" s="28">
        <v>1305</v>
      </c>
      <c r="I12" s="28">
        <v>3719</v>
      </c>
      <c r="J12" s="256" t="s">
        <v>13</v>
      </c>
      <c r="K12" s="256"/>
    </row>
    <row r="13" spans="1:11" ht="10.5" customHeight="1">
      <c r="A13" s="249"/>
      <c r="B13" s="228" t="s">
        <v>15</v>
      </c>
      <c r="C13" s="229"/>
      <c r="D13" s="73">
        <v>71</v>
      </c>
      <c r="E13" s="62">
        <v>61.6</v>
      </c>
      <c r="F13" s="62">
        <v>54.4</v>
      </c>
      <c r="G13" s="62">
        <v>68.8</v>
      </c>
      <c r="H13" s="62">
        <v>52.6</v>
      </c>
      <c r="I13" s="62">
        <v>53</v>
      </c>
      <c r="J13" s="238" t="s">
        <v>13</v>
      </c>
      <c r="K13" s="238"/>
    </row>
    <row r="14" spans="1:11" ht="11.25" customHeight="1">
      <c r="A14" s="247">
        <v>13</v>
      </c>
      <c r="B14" s="253" t="s">
        <v>12</v>
      </c>
      <c r="C14" s="254"/>
      <c r="D14" s="74">
        <v>2772</v>
      </c>
      <c r="E14" s="63">
        <v>6818</v>
      </c>
      <c r="F14" s="63">
        <v>1002</v>
      </c>
      <c r="G14" s="63">
        <v>1546</v>
      </c>
      <c r="H14" s="63">
        <v>2215</v>
      </c>
      <c r="I14" s="63">
        <v>6879</v>
      </c>
      <c r="J14" s="255">
        <v>14140</v>
      </c>
      <c r="K14" s="255"/>
    </row>
    <row r="15" spans="1:25" ht="13.5" customHeight="1">
      <c r="A15" s="248"/>
      <c r="B15" s="233" t="s">
        <v>14</v>
      </c>
      <c r="C15" s="234"/>
      <c r="D15" s="73">
        <v>2311</v>
      </c>
      <c r="E15" s="62">
        <v>4359</v>
      </c>
      <c r="F15" s="62">
        <v>640</v>
      </c>
      <c r="G15" s="62">
        <v>1171</v>
      </c>
      <c r="H15" s="62">
        <v>1264</v>
      </c>
      <c r="I15" s="62">
        <v>3774</v>
      </c>
      <c r="J15" s="256">
        <v>2873</v>
      </c>
      <c r="K15" s="256"/>
      <c r="T15" s="81"/>
      <c r="U15" s="81"/>
      <c r="V15" s="81"/>
      <c r="W15" s="81"/>
      <c r="X15" s="81"/>
      <c r="Y15" s="81"/>
    </row>
    <row r="16" spans="1:11" ht="11.25" customHeight="1">
      <c r="A16" s="249"/>
      <c r="B16" s="233" t="s">
        <v>15</v>
      </c>
      <c r="C16" s="234"/>
      <c r="D16" s="75">
        <v>83.4</v>
      </c>
      <c r="E16" s="64">
        <v>63.9</v>
      </c>
      <c r="F16" s="64">
        <v>63.9</v>
      </c>
      <c r="G16" s="64">
        <v>75.7</v>
      </c>
      <c r="H16" s="64">
        <v>57.1</v>
      </c>
      <c r="I16" s="64">
        <v>54.9</v>
      </c>
      <c r="J16" s="238">
        <v>20.3</v>
      </c>
      <c r="K16" s="238"/>
    </row>
    <row r="17" spans="1:11" s="81" customFormat="1" ht="11.25" customHeight="1">
      <c r="A17" s="248">
        <v>14</v>
      </c>
      <c r="B17" s="253" t="s">
        <v>12</v>
      </c>
      <c r="C17" s="254"/>
      <c r="D17" s="73">
        <v>2596</v>
      </c>
      <c r="E17" s="62">
        <v>6775</v>
      </c>
      <c r="F17" s="62">
        <v>960</v>
      </c>
      <c r="G17" s="62">
        <v>1397</v>
      </c>
      <c r="H17" s="62">
        <v>1842</v>
      </c>
      <c r="I17" s="62">
        <v>6811</v>
      </c>
      <c r="J17" s="255">
        <v>12452</v>
      </c>
      <c r="K17" s="255"/>
    </row>
    <row r="18" spans="1:11" s="81" customFormat="1" ht="13.5" customHeight="1">
      <c r="A18" s="248"/>
      <c r="B18" s="233" t="s">
        <v>14</v>
      </c>
      <c r="C18" s="234"/>
      <c r="D18" s="28">
        <v>2274</v>
      </c>
      <c r="E18" s="28">
        <v>4047</v>
      </c>
      <c r="F18" s="28">
        <v>585</v>
      </c>
      <c r="G18" s="28">
        <v>1089</v>
      </c>
      <c r="H18" s="28">
        <v>1170</v>
      </c>
      <c r="I18" s="28">
        <v>3542</v>
      </c>
      <c r="J18" s="236">
        <v>4191</v>
      </c>
      <c r="K18" s="236"/>
    </row>
    <row r="19" spans="1:11" s="81" customFormat="1" ht="11.25" customHeight="1">
      <c r="A19" s="248"/>
      <c r="B19" s="228" t="s">
        <v>15</v>
      </c>
      <c r="C19" s="229"/>
      <c r="D19" s="75">
        <v>87.6</v>
      </c>
      <c r="E19" s="64">
        <v>59.7</v>
      </c>
      <c r="F19" s="64">
        <v>60.9</v>
      </c>
      <c r="G19" s="64">
        <v>78</v>
      </c>
      <c r="H19" s="64">
        <v>63.5</v>
      </c>
      <c r="I19" s="64">
        <v>52</v>
      </c>
      <c r="J19" s="238">
        <v>33.7</v>
      </c>
      <c r="K19" s="238"/>
    </row>
    <row r="20" spans="1:11" ht="11.25" customHeight="1">
      <c r="A20" s="247">
        <v>15</v>
      </c>
      <c r="B20" s="233" t="s">
        <v>12</v>
      </c>
      <c r="C20" s="234"/>
      <c r="D20" s="73">
        <v>2412</v>
      </c>
      <c r="E20" s="62">
        <v>5239</v>
      </c>
      <c r="F20" s="62">
        <v>1049</v>
      </c>
      <c r="G20" s="62">
        <v>1397</v>
      </c>
      <c r="H20" s="62">
        <v>1692</v>
      </c>
      <c r="I20" s="62">
        <v>6811</v>
      </c>
      <c r="J20" s="256">
        <v>12841</v>
      </c>
      <c r="K20" s="269"/>
    </row>
    <row r="21" spans="1:11" ht="13.5" customHeight="1">
      <c r="A21" s="248"/>
      <c r="B21" s="233" t="s">
        <v>14</v>
      </c>
      <c r="C21" s="234"/>
      <c r="D21" s="28">
        <v>2286</v>
      </c>
      <c r="E21" s="28">
        <v>4472</v>
      </c>
      <c r="F21" s="28">
        <v>611</v>
      </c>
      <c r="G21" s="28">
        <v>1142</v>
      </c>
      <c r="H21" s="28">
        <v>1125</v>
      </c>
      <c r="I21" s="28">
        <v>3925</v>
      </c>
      <c r="J21" s="236">
        <v>5720</v>
      </c>
      <c r="K21" s="269"/>
    </row>
    <row r="22" spans="1:11" ht="11.25" customHeight="1">
      <c r="A22" s="249"/>
      <c r="B22" s="228" t="s">
        <v>15</v>
      </c>
      <c r="C22" s="229"/>
      <c r="D22" s="75">
        <v>94.8</v>
      </c>
      <c r="E22" s="64">
        <v>85.3</v>
      </c>
      <c r="F22" s="64">
        <v>58.2</v>
      </c>
      <c r="G22" s="64">
        <v>81.7</v>
      </c>
      <c r="H22" s="64">
        <v>66.5</v>
      </c>
      <c r="I22" s="64">
        <v>57.6</v>
      </c>
      <c r="J22" s="238">
        <v>44.5</v>
      </c>
      <c r="K22" s="238"/>
    </row>
    <row r="23" spans="1:11" ht="11.25" customHeight="1">
      <c r="A23" s="247">
        <v>16</v>
      </c>
      <c r="B23" s="233" t="s">
        <v>12</v>
      </c>
      <c r="C23" s="234"/>
      <c r="D23" s="76">
        <v>2625</v>
      </c>
      <c r="E23" s="76">
        <v>6783</v>
      </c>
      <c r="F23" s="76">
        <v>1062</v>
      </c>
      <c r="G23" s="76">
        <v>1320</v>
      </c>
      <c r="H23" s="76">
        <v>1737</v>
      </c>
      <c r="I23" s="76">
        <v>7012</v>
      </c>
      <c r="J23" s="235">
        <v>13171</v>
      </c>
      <c r="K23" s="235"/>
    </row>
    <row r="24" spans="1:11" ht="14.25" customHeight="1">
      <c r="A24" s="248"/>
      <c r="B24" s="233" t="s">
        <v>14</v>
      </c>
      <c r="C24" s="234"/>
      <c r="D24" s="28">
        <v>2216</v>
      </c>
      <c r="E24" s="28">
        <v>4099</v>
      </c>
      <c r="F24" s="28">
        <v>498</v>
      </c>
      <c r="G24" s="28">
        <v>1008</v>
      </c>
      <c r="H24" s="28">
        <v>1094</v>
      </c>
      <c r="I24" s="28">
        <v>3499</v>
      </c>
      <c r="J24" s="236">
        <v>6579</v>
      </c>
      <c r="K24" s="236"/>
    </row>
    <row r="25" spans="1:11" ht="11.25" customHeight="1">
      <c r="A25" s="249"/>
      <c r="B25" s="228" t="s">
        <v>15</v>
      </c>
      <c r="C25" s="229"/>
      <c r="D25" s="77">
        <v>84.4</v>
      </c>
      <c r="E25" s="65">
        <v>60.4</v>
      </c>
      <c r="F25" s="65">
        <v>46.9</v>
      </c>
      <c r="G25" s="65">
        <v>76.4</v>
      </c>
      <c r="H25" s="65">
        <v>63</v>
      </c>
      <c r="I25" s="65">
        <v>49.9</v>
      </c>
      <c r="J25" s="230">
        <v>50</v>
      </c>
      <c r="K25" s="230"/>
    </row>
    <row r="26" spans="1:11" ht="11.25" customHeight="1">
      <c r="A26" s="217" t="s">
        <v>285</v>
      </c>
      <c r="B26" s="233" t="s">
        <v>12</v>
      </c>
      <c r="C26" s="234"/>
      <c r="D26" s="76">
        <v>2616</v>
      </c>
      <c r="E26" s="76">
        <v>6631</v>
      </c>
      <c r="F26" s="76">
        <v>1120</v>
      </c>
      <c r="G26" s="76">
        <v>1408</v>
      </c>
      <c r="H26" s="76">
        <v>1935</v>
      </c>
      <c r="I26" s="76">
        <v>5751</v>
      </c>
      <c r="J26" s="235">
        <v>13648</v>
      </c>
      <c r="K26" s="235"/>
    </row>
    <row r="27" spans="1:11" ht="13.5" customHeight="1">
      <c r="A27" s="231"/>
      <c r="B27" s="233" t="s">
        <v>14</v>
      </c>
      <c r="C27" s="234"/>
      <c r="D27" s="28">
        <v>2246</v>
      </c>
      <c r="E27" s="28">
        <v>4687</v>
      </c>
      <c r="F27" s="28">
        <v>457</v>
      </c>
      <c r="G27" s="28">
        <v>1138</v>
      </c>
      <c r="H27" s="28">
        <v>1655</v>
      </c>
      <c r="I27" s="28">
        <v>971</v>
      </c>
      <c r="J27" s="236">
        <v>7322</v>
      </c>
      <c r="K27" s="236"/>
    </row>
    <row r="28" spans="1:11" ht="11.25" customHeight="1">
      <c r="A28" s="232"/>
      <c r="B28" s="228" t="s">
        <v>15</v>
      </c>
      <c r="C28" s="229"/>
      <c r="D28" s="77">
        <f>ROUND(D27/D26*100,3)</f>
        <v>85.856</v>
      </c>
      <c r="E28" s="65">
        <f aca="true" t="shared" si="0" ref="E28:K28">ROUND(E27/E26*100,3)</f>
        <v>70.683</v>
      </c>
      <c r="F28" s="65">
        <f t="shared" si="0"/>
        <v>40.804</v>
      </c>
      <c r="G28" s="65">
        <f t="shared" si="0"/>
        <v>80.824</v>
      </c>
      <c r="H28" s="65">
        <f t="shared" si="0"/>
        <v>85.53</v>
      </c>
      <c r="I28" s="65">
        <f t="shared" si="0"/>
        <v>16.884</v>
      </c>
      <c r="J28" s="230">
        <f t="shared" si="0"/>
        <v>53.649</v>
      </c>
      <c r="K28" s="230" t="e">
        <f t="shared" si="0"/>
        <v>#DIV/0!</v>
      </c>
    </row>
    <row r="29" spans="1:11" ht="11.25" customHeight="1">
      <c r="A29" s="217" t="s">
        <v>286</v>
      </c>
      <c r="B29" s="233" t="s">
        <v>12</v>
      </c>
      <c r="C29" s="234"/>
      <c r="D29" s="76">
        <v>118</v>
      </c>
      <c r="E29" s="76">
        <v>230</v>
      </c>
      <c r="F29" s="76">
        <v>55</v>
      </c>
      <c r="G29" s="76">
        <v>48</v>
      </c>
      <c r="H29" s="76">
        <v>57</v>
      </c>
      <c r="I29" s="76">
        <v>355</v>
      </c>
      <c r="J29" s="235">
        <v>1931</v>
      </c>
      <c r="K29" s="235"/>
    </row>
    <row r="30" spans="1:11" ht="13.5" customHeight="1">
      <c r="A30" s="231"/>
      <c r="B30" s="233" t="s">
        <v>14</v>
      </c>
      <c r="C30" s="234"/>
      <c r="D30" s="28">
        <v>109</v>
      </c>
      <c r="E30" s="28">
        <v>185</v>
      </c>
      <c r="F30" s="28">
        <v>55</v>
      </c>
      <c r="G30" s="28">
        <v>38</v>
      </c>
      <c r="H30" s="28">
        <v>55</v>
      </c>
      <c r="I30" s="28">
        <v>126</v>
      </c>
      <c r="J30" s="236">
        <v>945</v>
      </c>
      <c r="K30" s="236"/>
    </row>
    <row r="31" spans="1:11" ht="11.25" customHeight="1">
      <c r="A31" s="232"/>
      <c r="B31" s="228" t="s">
        <v>15</v>
      </c>
      <c r="C31" s="229"/>
      <c r="D31" s="77">
        <f aca="true" t="shared" si="1" ref="D31:K31">ROUND(D30/D29*100,3)</f>
        <v>92.373</v>
      </c>
      <c r="E31" s="65">
        <f t="shared" si="1"/>
        <v>80.435</v>
      </c>
      <c r="F31" s="65">
        <f t="shared" si="1"/>
        <v>100</v>
      </c>
      <c r="G31" s="65">
        <f t="shared" si="1"/>
        <v>79.167</v>
      </c>
      <c r="H31" s="65">
        <f t="shared" si="1"/>
        <v>96.491</v>
      </c>
      <c r="I31" s="65">
        <f t="shared" si="1"/>
        <v>35.493</v>
      </c>
      <c r="J31" s="230">
        <f t="shared" si="1"/>
        <v>48.938</v>
      </c>
      <c r="K31" s="230" t="e">
        <f t="shared" si="1"/>
        <v>#DIV/0!</v>
      </c>
    </row>
    <row r="32" spans="1:11" ht="11.25" customHeight="1">
      <c r="A32" s="217" t="s">
        <v>287</v>
      </c>
      <c r="B32" s="233" t="s">
        <v>12</v>
      </c>
      <c r="C32" s="234"/>
      <c r="D32" s="76">
        <v>211</v>
      </c>
      <c r="E32" s="76">
        <v>423</v>
      </c>
      <c r="F32" s="76">
        <v>158</v>
      </c>
      <c r="G32" s="76">
        <v>110</v>
      </c>
      <c r="H32" s="82">
        <v>180</v>
      </c>
      <c r="I32" s="76">
        <v>556</v>
      </c>
      <c r="J32" s="235">
        <v>2807</v>
      </c>
      <c r="K32" s="235"/>
    </row>
    <row r="33" spans="1:11" ht="13.5" customHeight="1">
      <c r="A33" s="231"/>
      <c r="B33" s="233" t="s">
        <v>14</v>
      </c>
      <c r="C33" s="234"/>
      <c r="D33" s="83">
        <v>173</v>
      </c>
      <c r="E33" s="83">
        <v>352</v>
      </c>
      <c r="F33" s="83">
        <v>136</v>
      </c>
      <c r="G33" s="83">
        <v>88</v>
      </c>
      <c r="H33" s="83">
        <v>153</v>
      </c>
      <c r="I33" s="28">
        <v>260</v>
      </c>
      <c r="J33" s="236">
        <v>1480</v>
      </c>
      <c r="K33" s="236"/>
    </row>
    <row r="34" spans="1:11" ht="11.25" customHeight="1">
      <c r="A34" s="232"/>
      <c r="B34" s="228" t="s">
        <v>15</v>
      </c>
      <c r="C34" s="229"/>
      <c r="D34" s="77">
        <f aca="true" t="shared" si="2" ref="D34:K34">ROUND(D33/D32*100,3)</f>
        <v>81.991</v>
      </c>
      <c r="E34" s="65">
        <f t="shared" si="2"/>
        <v>83.215</v>
      </c>
      <c r="F34" s="65">
        <f t="shared" si="2"/>
        <v>86.076</v>
      </c>
      <c r="G34" s="65">
        <f t="shared" si="2"/>
        <v>80</v>
      </c>
      <c r="H34" s="84">
        <f t="shared" si="2"/>
        <v>85</v>
      </c>
      <c r="I34" s="65">
        <f t="shared" si="2"/>
        <v>46.763</v>
      </c>
      <c r="J34" s="230">
        <f t="shared" si="2"/>
        <v>52.725</v>
      </c>
      <c r="K34" s="230" t="e">
        <f t="shared" si="2"/>
        <v>#DIV/0!</v>
      </c>
    </row>
    <row r="35" spans="1:11" ht="16.5" customHeight="1">
      <c r="A35" s="66" t="s">
        <v>258</v>
      </c>
      <c r="K35" s="7" t="s">
        <v>221</v>
      </c>
    </row>
    <row r="36" ht="11.25" customHeight="1"/>
    <row r="37" spans="1:12" ht="24">
      <c r="A37" s="1" t="s">
        <v>366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79"/>
    </row>
    <row r="38" spans="1:2" s="9" customFormat="1" ht="15" customHeight="1">
      <c r="A38" s="252" t="s">
        <v>1</v>
      </c>
      <c r="B38" s="252"/>
    </row>
    <row r="39" spans="1:11" s="9" customFormat="1" ht="13.5" customHeight="1">
      <c r="A39" s="250" t="s">
        <v>367</v>
      </c>
      <c r="B39" s="241" t="s">
        <v>25</v>
      </c>
      <c r="C39" s="241"/>
      <c r="D39" s="241" t="s">
        <v>20</v>
      </c>
      <c r="E39" s="241" t="s">
        <v>22</v>
      </c>
      <c r="F39" s="239" t="s">
        <v>26</v>
      </c>
      <c r="G39" s="240"/>
      <c r="H39" s="240"/>
      <c r="I39" s="240"/>
      <c r="J39" s="240"/>
      <c r="K39" s="240"/>
    </row>
    <row r="40" spans="1:11" s="9" customFormat="1" ht="13.5" customHeight="1">
      <c r="A40" s="251"/>
      <c r="B40" s="242"/>
      <c r="C40" s="242"/>
      <c r="D40" s="242"/>
      <c r="E40" s="242"/>
      <c r="F40" s="10" t="s">
        <v>27</v>
      </c>
      <c r="G40" s="10" t="s">
        <v>28</v>
      </c>
      <c r="H40" s="10" t="s">
        <v>29</v>
      </c>
      <c r="I40" s="243" t="s">
        <v>30</v>
      </c>
      <c r="J40" s="244"/>
      <c r="K40" s="244"/>
    </row>
    <row r="41" spans="1:11" s="9" customFormat="1" ht="12.75" customHeight="1">
      <c r="A41" s="237" t="s">
        <v>179</v>
      </c>
      <c r="B41" s="245" t="s">
        <v>31</v>
      </c>
      <c r="C41" s="246"/>
      <c r="D41" s="33">
        <v>14094</v>
      </c>
      <c r="E41" s="33">
        <v>2679</v>
      </c>
      <c r="F41" s="33">
        <v>1588</v>
      </c>
      <c r="G41" s="33">
        <v>423</v>
      </c>
      <c r="H41" s="33">
        <v>627</v>
      </c>
      <c r="I41" s="237">
        <v>41</v>
      </c>
      <c r="J41" s="237"/>
      <c r="K41" s="33"/>
    </row>
    <row r="42" spans="1:11" s="9" customFormat="1" ht="12.75" customHeight="1">
      <c r="A42" s="226"/>
      <c r="B42" s="222" t="s">
        <v>32</v>
      </c>
      <c r="C42" s="223"/>
      <c r="D42" s="13">
        <v>22274</v>
      </c>
      <c r="E42" s="13">
        <v>6458</v>
      </c>
      <c r="F42" s="13">
        <v>1781</v>
      </c>
      <c r="G42" s="13">
        <v>1570</v>
      </c>
      <c r="H42" s="13">
        <v>1644</v>
      </c>
      <c r="I42" s="226">
        <v>1463</v>
      </c>
      <c r="J42" s="226"/>
      <c r="K42" s="13"/>
    </row>
    <row r="43" spans="1:11" s="9" customFormat="1" ht="12.75" customHeight="1">
      <c r="A43" s="237">
        <v>7</v>
      </c>
      <c r="B43" s="245" t="s">
        <v>31</v>
      </c>
      <c r="C43" s="246"/>
      <c r="D43" s="34">
        <v>14568</v>
      </c>
      <c r="E43" s="33">
        <v>2515</v>
      </c>
      <c r="F43" s="33">
        <v>1506</v>
      </c>
      <c r="G43" s="33">
        <v>435</v>
      </c>
      <c r="H43" s="33">
        <v>574</v>
      </c>
      <c r="I43" s="237">
        <v>27</v>
      </c>
      <c r="J43" s="237"/>
      <c r="K43" s="33"/>
    </row>
    <row r="44" spans="1:11" s="9" customFormat="1" ht="12.75" customHeight="1">
      <c r="A44" s="226"/>
      <c r="B44" s="222" t="s">
        <v>32</v>
      </c>
      <c r="C44" s="223"/>
      <c r="D44" s="13">
        <v>19860</v>
      </c>
      <c r="E44" s="13">
        <v>6691</v>
      </c>
      <c r="F44" s="13">
        <v>1741</v>
      </c>
      <c r="G44" s="13">
        <v>2457</v>
      </c>
      <c r="H44" s="13">
        <v>2493</v>
      </c>
      <c r="I44" s="226">
        <v>1202</v>
      </c>
      <c r="J44" s="226"/>
      <c r="K44" s="13"/>
    </row>
    <row r="45" spans="1:11" s="9" customFormat="1" ht="12.75" customHeight="1">
      <c r="A45" s="237">
        <v>12</v>
      </c>
      <c r="B45" s="245" t="s">
        <v>31</v>
      </c>
      <c r="C45" s="246"/>
      <c r="D45" s="34">
        <v>14780</v>
      </c>
      <c r="E45" s="33">
        <v>1972</v>
      </c>
      <c r="F45" s="33">
        <v>1240</v>
      </c>
      <c r="G45" s="33">
        <v>306</v>
      </c>
      <c r="H45" s="33">
        <v>426</v>
      </c>
      <c r="I45" s="237" t="s">
        <v>24</v>
      </c>
      <c r="J45" s="237"/>
      <c r="K45" s="33"/>
    </row>
    <row r="46" spans="1:12" s="9" customFormat="1" ht="12.75" customHeight="1">
      <c r="A46" s="226"/>
      <c r="B46" s="222" t="s">
        <v>32</v>
      </c>
      <c r="C46" s="223"/>
      <c r="D46" s="13">
        <v>21423</v>
      </c>
      <c r="E46" s="13">
        <v>5341</v>
      </c>
      <c r="F46" s="13">
        <v>1209</v>
      </c>
      <c r="G46" s="13">
        <v>2135</v>
      </c>
      <c r="H46" s="13">
        <v>1997</v>
      </c>
      <c r="I46" s="226" t="s">
        <v>24</v>
      </c>
      <c r="J46" s="226"/>
      <c r="K46" s="13"/>
      <c r="L46" s="46"/>
    </row>
    <row r="47" spans="1:11" s="9" customFormat="1" ht="12.75" customHeight="1">
      <c r="A47" s="237">
        <v>13</v>
      </c>
      <c r="B47" s="245" t="s">
        <v>31</v>
      </c>
      <c r="C47" s="246"/>
      <c r="D47" s="11">
        <v>15752</v>
      </c>
      <c r="E47" s="12">
        <v>1634</v>
      </c>
      <c r="F47" s="12">
        <v>1010</v>
      </c>
      <c r="G47" s="12">
        <v>275</v>
      </c>
      <c r="H47" s="12">
        <v>349</v>
      </c>
      <c r="I47" s="237" t="s">
        <v>288</v>
      </c>
      <c r="J47" s="237"/>
      <c r="K47" s="33"/>
    </row>
    <row r="48" spans="1:11" s="9" customFormat="1" ht="12.75" customHeight="1">
      <c r="A48" s="226"/>
      <c r="B48" s="222" t="s">
        <v>32</v>
      </c>
      <c r="C48" s="223"/>
      <c r="D48" s="13">
        <v>21767</v>
      </c>
      <c r="E48" s="13">
        <v>4978</v>
      </c>
      <c r="F48" s="13">
        <v>1046</v>
      </c>
      <c r="G48" s="13">
        <v>2070</v>
      </c>
      <c r="H48" s="13">
        <v>1862</v>
      </c>
      <c r="I48" s="226" t="s">
        <v>288</v>
      </c>
      <c r="J48" s="226"/>
      <c r="K48" s="13"/>
    </row>
    <row r="49" spans="1:11" s="9" customFormat="1" ht="12.75" customHeight="1">
      <c r="A49" s="225">
        <v>14</v>
      </c>
      <c r="B49" s="219" t="s">
        <v>31</v>
      </c>
      <c r="C49" s="220"/>
      <c r="D49" s="11">
        <v>15942</v>
      </c>
      <c r="E49" s="12">
        <v>1611</v>
      </c>
      <c r="F49" s="12">
        <v>943</v>
      </c>
      <c r="G49" s="12">
        <v>263</v>
      </c>
      <c r="H49" s="12">
        <v>405</v>
      </c>
      <c r="I49" s="237" t="s">
        <v>288</v>
      </c>
      <c r="J49" s="237"/>
      <c r="K49" s="12"/>
    </row>
    <row r="50" spans="1:11" s="9" customFormat="1" ht="12.75" customHeight="1">
      <c r="A50" s="226"/>
      <c r="B50" s="222" t="s">
        <v>32</v>
      </c>
      <c r="C50" s="223"/>
      <c r="D50" s="13">
        <v>21335</v>
      </c>
      <c r="E50" s="13">
        <v>5519</v>
      </c>
      <c r="F50" s="13">
        <v>1083</v>
      </c>
      <c r="G50" s="13">
        <v>2309</v>
      </c>
      <c r="H50" s="13">
        <v>2127</v>
      </c>
      <c r="I50" s="226" t="s">
        <v>288</v>
      </c>
      <c r="J50" s="226"/>
      <c r="K50" s="13"/>
    </row>
    <row r="51" spans="1:11" s="9" customFormat="1" ht="12.75" customHeight="1">
      <c r="A51" s="225">
        <v>15</v>
      </c>
      <c r="B51" s="219" t="s">
        <v>31</v>
      </c>
      <c r="C51" s="220"/>
      <c r="D51" s="11">
        <v>17250</v>
      </c>
      <c r="E51" s="12">
        <v>1803</v>
      </c>
      <c r="F51" s="12">
        <v>946</v>
      </c>
      <c r="G51" s="12">
        <v>377</v>
      </c>
      <c r="H51" s="12">
        <v>480</v>
      </c>
      <c r="I51" s="237" t="s">
        <v>288</v>
      </c>
      <c r="J51" s="237"/>
      <c r="K51" s="12"/>
    </row>
    <row r="52" spans="1:11" s="9" customFormat="1" ht="12.75" customHeight="1">
      <c r="A52" s="226"/>
      <c r="B52" s="222" t="s">
        <v>32</v>
      </c>
      <c r="C52" s="223"/>
      <c r="D52" s="13">
        <v>21799</v>
      </c>
      <c r="E52" s="13">
        <v>5962</v>
      </c>
      <c r="F52" s="13">
        <v>828</v>
      </c>
      <c r="G52" s="13">
        <v>2881</v>
      </c>
      <c r="H52" s="13">
        <v>2253</v>
      </c>
      <c r="I52" s="226" t="s">
        <v>288</v>
      </c>
      <c r="J52" s="226"/>
      <c r="K52" s="13"/>
    </row>
    <row r="53" spans="1:11" s="9" customFormat="1" ht="12.75" customHeight="1">
      <c r="A53" s="225">
        <v>16</v>
      </c>
      <c r="B53" s="219" t="s">
        <v>31</v>
      </c>
      <c r="C53" s="220"/>
      <c r="D53" s="47">
        <v>21113</v>
      </c>
      <c r="E53" s="47">
        <v>1814</v>
      </c>
      <c r="F53" s="47">
        <v>1150</v>
      </c>
      <c r="G53" s="47">
        <v>352</v>
      </c>
      <c r="H53" s="47">
        <v>312</v>
      </c>
      <c r="I53" s="227" t="s">
        <v>288</v>
      </c>
      <c r="J53" s="227"/>
      <c r="K53" s="12"/>
    </row>
    <row r="54" spans="1:11" s="9" customFormat="1" ht="12.75" customHeight="1">
      <c r="A54" s="226"/>
      <c r="B54" s="222" t="s">
        <v>32</v>
      </c>
      <c r="C54" s="223"/>
      <c r="D54" s="48">
        <v>28848</v>
      </c>
      <c r="E54" s="49">
        <v>6201</v>
      </c>
      <c r="F54" s="49">
        <v>1508</v>
      </c>
      <c r="G54" s="49">
        <v>2910</v>
      </c>
      <c r="H54" s="49">
        <v>1783</v>
      </c>
      <c r="I54" s="224" t="s">
        <v>288</v>
      </c>
      <c r="J54" s="224"/>
      <c r="K54" s="13"/>
    </row>
    <row r="55" spans="1:11" s="9" customFormat="1" ht="12.75" customHeight="1">
      <c r="A55" s="217" t="s">
        <v>289</v>
      </c>
      <c r="B55" s="219" t="s">
        <v>31</v>
      </c>
      <c r="C55" s="220"/>
      <c r="D55" s="47">
        <v>20776</v>
      </c>
      <c r="E55" s="47">
        <v>1854</v>
      </c>
      <c r="F55" s="47">
        <v>1139</v>
      </c>
      <c r="G55" s="47">
        <v>431</v>
      </c>
      <c r="H55" s="47">
        <v>284</v>
      </c>
      <c r="I55" s="227" t="s">
        <v>288</v>
      </c>
      <c r="J55" s="227"/>
      <c r="K55" s="33"/>
    </row>
    <row r="56" spans="1:11" s="9" customFormat="1" ht="12.75" customHeight="1">
      <c r="A56" s="218"/>
      <c r="B56" s="222" t="s">
        <v>32</v>
      </c>
      <c r="C56" s="223"/>
      <c r="D56" s="48">
        <v>31648</v>
      </c>
      <c r="E56" s="49">
        <v>6293</v>
      </c>
      <c r="F56" s="49">
        <v>1501</v>
      </c>
      <c r="G56" s="49">
        <v>3101</v>
      </c>
      <c r="H56" s="49">
        <v>1691</v>
      </c>
      <c r="I56" s="224" t="s">
        <v>288</v>
      </c>
      <c r="J56" s="224"/>
      <c r="K56" s="13"/>
    </row>
    <row r="57" spans="1:11" s="9" customFormat="1" ht="12.75" customHeight="1">
      <c r="A57" s="217" t="s">
        <v>286</v>
      </c>
      <c r="B57" s="219" t="s">
        <v>31</v>
      </c>
      <c r="C57" s="220"/>
      <c r="D57" s="85">
        <v>160</v>
      </c>
      <c r="E57" s="47">
        <v>90</v>
      </c>
      <c r="F57" s="86" t="s">
        <v>288</v>
      </c>
      <c r="G57" s="86" t="s">
        <v>288</v>
      </c>
      <c r="H57" s="86" t="s">
        <v>288</v>
      </c>
      <c r="I57" s="221" t="s">
        <v>288</v>
      </c>
      <c r="J57" s="221"/>
      <c r="K57" s="12"/>
    </row>
    <row r="58" spans="1:11" s="9" customFormat="1" ht="12.75" customHeight="1">
      <c r="A58" s="218"/>
      <c r="B58" s="222" t="s">
        <v>32</v>
      </c>
      <c r="C58" s="223"/>
      <c r="D58" s="48">
        <v>1579</v>
      </c>
      <c r="E58" s="49">
        <v>934</v>
      </c>
      <c r="F58" s="49">
        <v>336</v>
      </c>
      <c r="G58" s="49">
        <v>376</v>
      </c>
      <c r="H58" s="49">
        <v>222</v>
      </c>
      <c r="I58" s="224" t="s">
        <v>288</v>
      </c>
      <c r="J58" s="224"/>
      <c r="K58" s="13"/>
    </row>
    <row r="59" spans="1:11" s="9" customFormat="1" ht="12.75" customHeight="1">
      <c r="A59" s="217" t="s">
        <v>287</v>
      </c>
      <c r="B59" s="219" t="s">
        <v>31</v>
      </c>
      <c r="C59" s="220"/>
      <c r="D59" s="85" t="s">
        <v>288</v>
      </c>
      <c r="E59" s="85" t="s">
        <v>290</v>
      </c>
      <c r="F59" s="87" t="s">
        <v>288</v>
      </c>
      <c r="G59" s="85" t="s">
        <v>288</v>
      </c>
      <c r="H59" s="85" t="s">
        <v>288</v>
      </c>
      <c r="I59" s="227" t="s">
        <v>288</v>
      </c>
      <c r="J59" s="227"/>
      <c r="K59" s="12"/>
    </row>
    <row r="60" spans="1:11" s="9" customFormat="1" ht="12.75" customHeight="1">
      <c r="A60" s="218"/>
      <c r="B60" s="222" t="s">
        <v>32</v>
      </c>
      <c r="C60" s="223"/>
      <c r="D60" s="48">
        <v>4419</v>
      </c>
      <c r="E60" s="49">
        <v>2249</v>
      </c>
      <c r="F60" s="49">
        <v>204</v>
      </c>
      <c r="G60" s="49">
        <v>362</v>
      </c>
      <c r="H60" s="49">
        <v>720</v>
      </c>
      <c r="I60" s="224">
        <v>963</v>
      </c>
      <c r="J60" s="224"/>
      <c r="K60" s="13"/>
    </row>
    <row r="61" spans="10:11" ht="16.5" customHeight="1">
      <c r="J61" s="88"/>
      <c r="K61" s="7" t="s">
        <v>221</v>
      </c>
    </row>
  </sheetData>
  <sheetProtection/>
  <mergeCells count="133">
    <mergeCell ref="H3:H4"/>
    <mergeCell ref="I49:J49"/>
    <mergeCell ref="J11:K11"/>
    <mergeCell ref="I43:J43"/>
    <mergeCell ref="I41:J41"/>
    <mergeCell ref="I42:J42"/>
    <mergeCell ref="J22:K22"/>
    <mergeCell ref="J21:K21"/>
    <mergeCell ref="J20:K20"/>
    <mergeCell ref="J5:K5"/>
    <mergeCell ref="J3:K3"/>
    <mergeCell ref="J4:K4"/>
    <mergeCell ref="J8:K8"/>
    <mergeCell ref="J6:K6"/>
    <mergeCell ref="J7:K7"/>
    <mergeCell ref="J14:K14"/>
    <mergeCell ref="J12:K12"/>
    <mergeCell ref="B43:C43"/>
    <mergeCell ref="A8:A10"/>
    <mergeCell ref="B8:C8"/>
    <mergeCell ref="B11:C11"/>
    <mergeCell ref="B9:C9"/>
    <mergeCell ref="J9:K9"/>
    <mergeCell ref="B10:C10"/>
    <mergeCell ref="J10:K10"/>
    <mergeCell ref="B18:C18"/>
    <mergeCell ref="B14:C14"/>
    <mergeCell ref="A49:A50"/>
    <mergeCell ref="A45:A46"/>
    <mergeCell ref="A43:A44"/>
    <mergeCell ref="A2:B2"/>
    <mergeCell ref="D3:D4"/>
    <mergeCell ref="A3:C4"/>
    <mergeCell ref="A5:A7"/>
    <mergeCell ref="B5:C5"/>
    <mergeCell ref="B6:C6"/>
    <mergeCell ref="B7:C7"/>
    <mergeCell ref="I45:J45"/>
    <mergeCell ref="A59:A60"/>
    <mergeCell ref="B59:C59"/>
    <mergeCell ref="B50:C50"/>
    <mergeCell ref="A47:A48"/>
    <mergeCell ref="B60:C60"/>
    <mergeCell ref="B47:C47"/>
    <mergeCell ref="A51:A52"/>
    <mergeCell ref="B51:C51"/>
    <mergeCell ref="B52:C52"/>
    <mergeCell ref="B44:C44"/>
    <mergeCell ref="J15:K15"/>
    <mergeCell ref="J16:K16"/>
    <mergeCell ref="I50:J50"/>
    <mergeCell ref="B45:C45"/>
    <mergeCell ref="B39:C40"/>
    <mergeCell ref="B48:C48"/>
    <mergeCell ref="I46:J46"/>
    <mergeCell ref="I44:J44"/>
    <mergeCell ref="B46:C46"/>
    <mergeCell ref="B19:C19"/>
    <mergeCell ref="J13:K13"/>
    <mergeCell ref="J17:K17"/>
    <mergeCell ref="J18:K18"/>
    <mergeCell ref="B13:C13"/>
    <mergeCell ref="B15:C15"/>
    <mergeCell ref="B16:C16"/>
    <mergeCell ref="A38:B38"/>
    <mergeCell ref="B21:C21"/>
    <mergeCell ref="A11:A13"/>
    <mergeCell ref="B12:C12"/>
    <mergeCell ref="A17:A19"/>
    <mergeCell ref="B17:C17"/>
    <mergeCell ref="A20:A22"/>
    <mergeCell ref="B20:C20"/>
    <mergeCell ref="B22:C22"/>
    <mergeCell ref="A14:A16"/>
    <mergeCell ref="A32:A34"/>
    <mergeCell ref="B41:C41"/>
    <mergeCell ref="B32:C32"/>
    <mergeCell ref="A23:A25"/>
    <mergeCell ref="B23:C23"/>
    <mergeCell ref="B33:C33"/>
    <mergeCell ref="A39:A40"/>
    <mergeCell ref="A41:A42"/>
    <mergeCell ref="B42:C42"/>
    <mergeCell ref="B34:C34"/>
    <mergeCell ref="B49:C49"/>
    <mergeCell ref="J19:K19"/>
    <mergeCell ref="J33:K33"/>
    <mergeCell ref="J32:K32"/>
    <mergeCell ref="J34:K34"/>
    <mergeCell ref="I48:J48"/>
    <mergeCell ref="F39:K39"/>
    <mergeCell ref="D39:D40"/>
    <mergeCell ref="E39:E40"/>
    <mergeCell ref="I40:K40"/>
    <mergeCell ref="A26:A28"/>
    <mergeCell ref="B26:C26"/>
    <mergeCell ref="J26:K26"/>
    <mergeCell ref="B27:C27"/>
    <mergeCell ref="J27:K27"/>
    <mergeCell ref="I60:J60"/>
    <mergeCell ref="I59:J59"/>
    <mergeCell ref="I51:J51"/>
    <mergeCell ref="I52:J52"/>
    <mergeCell ref="I47:J47"/>
    <mergeCell ref="B30:C30"/>
    <mergeCell ref="J30:K30"/>
    <mergeCell ref="B31:C31"/>
    <mergeCell ref="J31:K31"/>
    <mergeCell ref="J23:K23"/>
    <mergeCell ref="B24:C24"/>
    <mergeCell ref="J24:K24"/>
    <mergeCell ref="B25:C25"/>
    <mergeCell ref="J25:K25"/>
    <mergeCell ref="A55:A56"/>
    <mergeCell ref="B55:C55"/>
    <mergeCell ref="I55:J55"/>
    <mergeCell ref="B56:C56"/>
    <mergeCell ref="I56:J56"/>
    <mergeCell ref="B28:C28"/>
    <mergeCell ref="J28:K28"/>
    <mergeCell ref="A29:A31"/>
    <mergeCell ref="B29:C29"/>
    <mergeCell ref="J29:K29"/>
    <mergeCell ref="A57:A58"/>
    <mergeCell ref="B57:C57"/>
    <mergeCell ref="I57:J57"/>
    <mergeCell ref="B58:C58"/>
    <mergeCell ref="I58:J58"/>
    <mergeCell ref="A53:A54"/>
    <mergeCell ref="B53:C53"/>
    <mergeCell ref="I53:J53"/>
    <mergeCell ref="B54:C54"/>
    <mergeCell ref="I54:J54"/>
  </mergeCells>
  <printOptions/>
  <pageMargins left="0.83" right="0.4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80" customWidth="1"/>
    <col min="2" max="2" width="15.625" style="80" customWidth="1"/>
    <col min="3" max="3" width="13.50390625" style="80" customWidth="1"/>
    <col min="4" max="4" width="10.625" style="80" customWidth="1"/>
    <col min="5" max="5" width="3.125" style="80" customWidth="1"/>
    <col min="6" max="6" width="8.125" style="80" customWidth="1"/>
    <col min="7" max="8" width="5.625" style="80" customWidth="1"/>
    <col min="9" max="9" width="8.125" style="80" customWidth="1"/>
    <col min="10" max="10" width="3.125" style="80" customWidth="1"/>
    <col min="11" max="11" width="10.625" style="80" customWidth="1"/>
    <col min="12" max="16384" width="9.00390625" style="80" customWidth="1"/>
  </cols>
  <sheetData>
    <row r="1" spans="1:11" ht="24">
      <c r="A1" s="280" t="s">
        <v>185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9" customHeight="1"/>
    <row r="3" spans="1:11" ht="16.5" customHeight="1">
      <c r="A3" s="272" t="s">
        <v>33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15" customHeight="1">
      <c r="A4" s="273" t="s">
        <v>34</v>
      </c>
      <c r="B4" s="275" t="s">
        <v>147</v>
      </c>
      <c r="C4" s="275" t="s">
        <v>35</v>
      </c>
      <c r="D4" s="275" t="s">
        <v>36</v>
      </c>
      <c r="E4" s="275"/>
      <c r="F4" s="275"/>
      <c r="G4" s="275"/>
      <c r="H4" s="275"/>
      <c r="I4" s="275"/>
      <c r="J4" s="275"/>
      <c r="K4" s="277"/>
    </row>
    <row r="5" spans="1:11" ht="15" customHeight="1">
      <c r="A5" s="274"/>
      <c r="B5" s="276"/>
      <c r="C5" s="276"/>
      <c r="D5" s="29" t="s">
        <v>37</v>
      </c>
      <c r="E5" s="276" t="s">
        <v>38</v>
      </c>
      <c r="F5" s="276"/>
      <c r="G5" s="276" t="s">
        <v>39</v>
      </c>
      <c r="H5" s="276"/>
      <c r="I5" s="276" t="s">
        <v>40</v>
      </c>
      <c r="J5" s="276"/>
      <c r="K5" s="59" t="s">
        <v>27</v>
      </c>
    </row>
    <row r="6" spans="1:12" ht="13.5" customHeight="1">
      <c r="A6" s="116" t="s">
        <v>180</v>
      </c>
      <c r="B6" s="197">
        <v>1552</v>
      </c>
      <c r="C6" s="116">
        <v>112</v>
      </c>
      <c r="D6" s="123" t="s">
        <v>252</v>
      </c>
      <c r="E6" s="279">
        <v>16</v>
      </c>
      <c r="F6" s="279"/>
      <c r="G6" s="279">
        <v>2</v>
      </c>
      <c r="H6" s="279"/>
      <c r="I6" s="279">
        <v>42</v>
      </c>
      <c r="J6" s="279"/>
      <c r="K6" s="116">
        <v>52</v>
      </c>
      <c r="L6" s="198"/>
    </row>
    <row r="7" spans="1:11" ht="13.5" customHeight="1">
      <c r="A7" s="116">
        <v>7</v>
      </c>
      <c r="B7" s="197">
        <v>2049</v>
      </c>
      <c r="C7" s="116">
        <v>255</v>
      </c>
      <c r="D7" s="116">
        <v>2</v>
      </c>
      <c r="E7" s="279">
        <v>28</v>
      </c>
      <c r="F7" s="279"/>
      <c r="G7" s="279">
        <v>6</v>
      </c>
      <c r="H7" s="279"/>
      <c r="I7" s="279">
        <v>38</v>
      </c>
      <c r="J7" s="279"/>
      <c r="K7" s="116">
        <v>173</v>
      </c>
    </row>
    <row r="8" spans="1:11" s="81" customFormat="1" ht="13.5" customHeight="1">
      <c r="A8" s="97">
        <v>12</v>
      </c>
      <c r="B8" s="197">
        <v>1965</v>
      </c>
      <c r="C8" s="109">
        <v>134</v>
      </c>
      <c r="D8" s="109" t="s">
        <v>252</v>
      </c>
      <c r="E8" s="270">
        <v>33</v>
      </c>
      <c r="F8" s="270"/>
      <c r="G8" s="270">
        <v>6</v>
      </c>
      <c r="H8" s="270"/>
      <c r="I8" s="270">
        <v>41</v>
      </c>
      <c r="J8" s="270"/>
      <c r="K8" s="109">
        <v>39</v>
      </c>
    </row>
    <row r="9" spans="1:11" s="81" customFormat="1" ht="13.5" customHeight="1">
      <c r="A9" s="97">
        <v>14</v>
      </c>
      <c r="B9" s="197">
        <v>2103</v>
      </c>
      <c r="C9" s="109">
        <v>94</v>
      </c>
      <c r="D9" s="109">
        <v>5</v>
      </c>
      <c r="E9" s="270">
        <v>25</v>
      </c>
      <c r="F9" s="270"/>
      <c r="G9" s="270">
        <v>4</v>
      </c>
      <c r="H9" s="270"/>
      <c r="I9" s="270">
        <v>27</v>
      </c>
      <c r="J9" s="270"/>
      <c r="K9" s="109">
        <v>26</v>
      </c>
    </row>
    <row r="10" spans="1:11" s="81" customFormat="1" ht="13.5" customHeight="1">
      <c r="A10" s="97">
        <v>15</v>
      </c>
      <c r="B10" s="197">
        <v>3458</v>
      </c>
      <c r="C10" s="109">
        <v>123</v>
      </c>
      <c r="D10" s="109" t="s">
        <v>252</v>
      </c>
      <c r="E10" s="270">
        <v>44</v>
      </c>
      <c r="F10" s="270"/>
      <c r="G10" s="270">
        <v>9</v>
      </c>
      <c r="H10" s="270"/>
      <c r="I10" s="270">
        <v>34</v>
      </c>
      <c r="J10" s="270"/>
      <c r="K10" s="109">
        <v>8</v>
      </c>
    </row>
    <row r="11" spans="1:11" s="81" customFormat="1" ht="13.5" customHeight="1">
      <c r="A11" s="97">
        <v>16</v>
      </c>
      <c r="B11" s="197">
        <v>3684</v>
      </c>
      <c r="C11" s="109">
        <v>142</v>
      </c>
      <c r="D11" s="109">
        <v>7</v>
      </c>
      <c r="E11" s="270">
        <v>42</v>
      </c>
      <c r="F11" s="270"/>
      <c r="G11" s="270">
        <v>12</v>
      </c>
      <c r="H11" s="270"/>
      <c r="I11" s="270">
        <v>45</v>
      </c>
      <c r="J11" s="270"/>
      <c r="K11" s="109">
        <v>19</v>
      </c>
    </row>
    <row r="12" spans="1:11" s="81" customFormat="1" ht="13.5" customHeight="1">
      <c r="A12" s="199" t="s">
        <v>360</v>
      </c>
      <c r="B12" s="197">
        <v>4003</v>
      </c>
      <c r="C12" s="109">
        <v>256</v>
      </c>
      <c r="D12" s="109">
        <v>5</v>
      </c>
      <c r="E12" s="283">
        <v>70</v>
      </c>
      <c r="F12" s="283"/>
      <c r="G12" s="283">
        <v>18</v>
      </c>
      <c r="H12" s="283"/>
      <c r="I12" s="283">
        <v>75</v>
      </c>
      <c r="J12" s="283"/>
      <c r="K12" s="109">
        <v>52</v>
      </c>
    </row>
    <row r="13" spans="1:11" s="81" customFormat="1" ht="13.5" customHeight="1">
      <c r="A13" s="199" t="s">
        <v>361</v>
      </c>
      <c r="B13" s="197">
        <v>754</v>
      </c>
      <c r="C13" s="109">
        <v>59</v>
      </c>
      <c r="D13" s="109" t="s">
        <v>252</v>
      </c>
      <c r="E13" s="283">
        <v>5</v>
      </c>
      <c r="F13" s="283"/>
      <c r="G13" s="283">
        <v>6</v>
      </c>
      <c r="H13" s="283"/>
      <c r="I13" s="283">
        <v>39</v>
      </c>
      <c r="J13" s="283"/>
      <c r="K13" s="109">
        <v>6</v>
      </c>
    </row>
    <row r="14" spans="1:11" s="81" customFormat="1" ht="13.5" customHeight="1">
      <c r="A14" s="200" t="s">
        <v>362</v>
      </c>
      <c r="B14" s="201">
        <v>490</v>
      </c>
      <c r="C14" s="130">
        <v>73</v>
      </c>
      <c r="D14" s="130">
        <v>1</v>
      </c>
      <c r="E14" s="278">
        <v>8</v>
      </c>
      <c r="F14" s="278"/>
      <c r="G14" s="278">
        <v>8</v>
      </c>
      <c r="H14" s="278"/>
      <c r="I14" s="278">
        <v>35</v>
      </c>
      <c r="J14" s="278"/>
      <c r="K14" s="130">
        <v>16</v>
      </c>
    </row>
    <row r="15" ht="18" customHeight="1"/>
    <row r="16" spans="1:11" ht="16.5" customHeight="1">
      <c r="A16" s="272" t="s">
        <v>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ht="15" customHeight="1">
      <c r="A17" s="273" t="s">
        <v>34</v>
      </c>
      <c r="B17" s="275" t="s">
        <v>147</v>
      </c>
      <c r="C17" s="275" t="s">
        <v>35</v>
      </c>
      <c r="D17" s="275" t="s">
        <v>36</v>
      </c>
      <c r="E17" s="275"/>
      <c r="F17" s="275"/>
      <c r="G17" s="275"/>
      <c r="H17" s="275"/>
      <c r="I17" s="275"/>
      <c r="J17" s="275"/>
      <c r="K17" s="277"/>
    </row>
    <row r="18" spans="1:11" ht="15" customHeight="1">
      <c r="A18" s="274"/>
      <c r="B18" s="276"/>
      <c r="C18" s="276"/>
      <c r="D18" s="276" t="s">
        <v>42</v>
      </c>
      <c r="E18" s="276"/>
      <c r="F18" s="276" t="s">
        <v>43</v>
      </c>
      <c r="G18" s="276"/>
      <c r="H18" s="276" t="s">
        <v>44</v>
      </c>
      <c r="I18" s="276"/>
      <c r="J18" s="276" t="s">
        <v>45</v>
      </c>
      <c r="K18" s="281"/>
    </row>
    <row r="19" spans="1:12" ht="13.5" customHeight="1">
      <c r="A19" s="116" t="s">
        <v>180</v>
      </c>
      <c r="B19" s="197">
        <v>3005</v>
      </c>
      <c r="C19" s="109">
        <v>18</v>
      </c>
      <c r="D19" s="270">
        <v>1</v>
      </c>
      <c r="E19" s="270"/>
      <c r="F19" s="270">
        <v>9</v>
      </c>
      <c r="G19" s="270"/>
      <c r="H19" s="270">
        <v>3</v>
      </c>
      <c r="I19" s="270"/>
      <c r="J19" s="270">
        <v>5</v>
      </c>
      <c r="K19" s="270"/>
      <c r="L19" s="193"/>
    </row>
    <row r="20" spans="1:11" ht="13.5" customHeight="1">
      <c r="A20" s="109">
        <v>7</v>
      </c>
      <c r="B20" s="197">
        <v>3860</v>
      </c>
      <c r="C20" s="109">
        <v>40</v>
      </c>
      <c r="D20" s="270">
        <v>1</v>
      </c>
      <c r="E20" s="270"/>
      <c r="F20" s="270">
        <v>31</v>
      </c>
      <c r="G20" s="270"/>
      <c r="H20" s="270">
        <v>5</v>
      </c>
      <c r="I20" s="270"/>
      <c r="J20" s="270">
        <v>3</v>
      </c>
      <c r="K20" s="270"/>
    </row>
    <row r="21" spans="1:11" s="81" customFormat="1" ht="13.5" customHeight="1">
      <c r="A21" s="109">
        <v>12</v>
      </c>
      <c r="B21" s="197">
        <v>4008</v>
      </c>
      <c r="C21" s="109">
        <v>23</v>
      </c>
      <c r="D21" s="270">
        <v>4</v>
      </c>
      <c r="E21" s="270"/>
      <c r="F21" s="270">
        <v>10</v>
      </c>
      <c r="G21" s="270"/>
      <c r="H21" s="270">
        <v>6</v>
      </c>
      <c r="I21" s="270"/>
      <c r="J21" s="270">
        <v>1</v>
      </c>
      <c r="K21" s="270"/>
    </row>
    <row r="22" spans="1:11" s="81" customFormat="1" ht="13.5" customHeight="1">
      <c r="A22" s="109">
        <v>14</v>
      </c>
      <c r="B22" s="197">
        <v>4641</v>
      </c>
      <c r="C22" s="109">
        <v>32</v>
      </c>
      <c r="D22" s="270">
        <v>3</v>
      </c>
      <c r="E22" s="270"/>
      <c r="F22" s="270">
        <v>14</v>
      </c>
      <c r="G22" s="270"/>
      <c r="H22" s="270">
        <v>6</v>
      </c>
      <c r="I22" s="270"/>
      <c r="J22" s="270">
        <v>4</v>
      </c>
      <c r="K22" s="270"/>
    </row>
    <row r="23" spans="1:11" s="81" customFormat="1" ht="13.5" customHeight="1">
      <c r="A23" s="109">
        <v>15</v>
      </c>
      <c r="B23" s="197">
        <v>5121</v>
      </c>
      <c r="C23" s="109">
        <v>32</v>
      </c>
      <c r="D23" s="270">
        <v>3</v>
      </c>
      <c r="E23" s="270"/>
      <c r="F23" s="270">
        <v>21</v>
      </c>
      <c r="G23" s="270"/>
      <c r="H23" s="270">
        <v>4</v>
      </c>
      <c r="I23" s="270"/>
      <c r="J23" s="270">
        <v>4</v>
      </c>
      <c r="K23" s="270"/>
    </row>
    <row r="24" spans="1:11" s="81" customFormat="1" ht="13.5" customHeight="1">
      <c r="A24" s="97">
        <v>16</v>
      </c>
      <c r="B24" s="197">
        <v>5157</v>
      </c>
      <c r="C24" s="109">
        <v>23</v>
      </c>
      <c r="D24" s="270">
        <v>5</v>
      </c>
      <c r="E24" s="270"/>
      <c r="F24" s="270">
        <v>12</v>
      </c>
      <c r="G24" s="270"/>
      <c r="H24" s="270">
        <v>4</v>
      </c>
      <c r="I24" s="270"/>
      <c r="J24" s="270">
        <v>2</v>
      </c>
      <c r="K24" s="270"/>
    </row>
    <row r="25" spans="1:11" s="81" customFormat="1" ht="13.5" customHeight="1">
      <c r="A25" s="199" t="s">
        <v>360</v>
      </c>
      <c r="B25" s="197">
        <v>5718</v>
      </c>
      <c r="C25" s="109">
        <v>31</v>
      </c>
      <c r="D25" s="270">
        <v>3</v>
      </c>
      <c r="E25" s="270"/>
      <c r="F25" s="270">
        <v>12</v>
      </c>
      <c r="G25" s="270"/>
      <c r="H25" s="270">
        <v>2</v>
      </c>
      <c r="I25" s="270"/>
      <c r="J25" s="270">
        <v>1</v>
      </c>
      <c r="K25" s="270"/>
    </row>
    <row r="26" spans="1:11" s="81" customFormat="1" ht="13.5" customHeight="1">
      <c r="A26" s="199" t="s">
        <v>361</v>
      </c>
      <c r="B26" s="197">
        <v>629</v>
      </c>
      <c r="C26" s="109">
        <v>1</v>
      </c>
      <c r="D26" s="270" t="s">
        <v>252</v>
      </c>
      <c r="E26" s="270"/>
      <c r="F26" s="270" t="s">
        <v>252</v>
      </c>
      <c r="G26" s="270"/>
      <c r="H26" s="270">
        <v>1</v>
      </c>
      <c r="I26" s="270"/>
      <c r="J26" s="270" t="s">
        <v>252</v>
      </c>
      <c r="K26" s="270"/>
    </row>
    <row r="27" spans="1:11" s="81" customFormat="1" ht="13.5" customHeight="1">
      <c r="A27" s="200" t="s">
        <v>362</v>
      </c>
      <c r="B27" s="201">
        <v>607</v>
      </c>
      <c r="C27" s="130">
        <v>4</v>
      </c>
      <c r="D27" s="278" t="s">
        <v>252</v>
      </c>
      <c r="E27" s="278"/>
      <c r="F27" s="278">
        <v>3</v>
      </c>
      <c r="G27" s="278"/>
      <c r="H27" s="278" t="s">
        <v>252</v>
      </c>
      <c r="I27" s="278"/>
      <c r="J27" s="278">
        <v>1</v>
      </c>
      <c r="K27" s="278"/>
    </row>
    <row r="28" ht="18" customHeight="1"/>
    <row r="29" spans="1:11" ht="16.5" customHeight="1">
      <c r="A29" s="272" t="s">
        <v>46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1:11" ht="15" customHeight="1">
      <c r="A30" s="273" t="s">
        <v>34</v>
      </c>
      <c r="B30" s="275" t="s">
        <v>147</v>
      </c>
      <c r="C30" s="275" t="s">
        <v>35</v>
      </c>
      <c r="D30" s="275" t="s">
        <v>36</v>
      </c>
      <c r="E30" s="275"/>
      <c r="F30" s="275"/>
      <c r="G30" s="275"/>
      <c r="H30" s="275"/>
      <c r="I30" s="275"/>
      <c r="J30" s="275"/>
      <c r="K30" s="277"/>
    </row>
    <row r="31" spans="1:11" ht="15" customHeight="1">
      <c r="A31" s="274"/>
      <c r="B31" s="276"/>
      <c r="C31" s="276"/>
      <c r="D31" s="29" t="s">
        <v>47</v>
      </c>
      <c r="E31" s="276" t="s">
        <v>48</v>
      </c>
      <c r="F31" s="276"/>
      <c r="G31" s="276" t="s">
        <v>49</v>
      </c>
      <c r="H31" s="276"/>
      <c r="I31" s="276" t="s">
        <v>40</v>
      </c>
      <c r="J31" s="276"/>
      <c r="K31" s="59" t="s">
        <v>27</v>
      </c>
    </row>
    <row r="32" spans="1:12" ht="13.5" customHeight="1">
      <c r="A32" s="116" t="s">
        <v>180</v>
      </c>
      <c r="B32" s="197">
        <v>2261</v>
      </c>
      <c r="C32" s="109">
        <v>82</v>
      </c>
      <c r="D32" s="109">
        <v>1</v>
      </c>
      <c r="E32" s="270">
        <v>48</v>
      </c>
      <c r="F32" s="270"/>
      <c r="G32" s="270">
        <v>8</v>
      </c>
      <c r="H32" s="270"/>
      <c r="I32" s="270">
        <v>17</v>
      </c>
      <c r="J32" s="270"/>
      <c r="K32" s="109">
        <v>8</v>
      </c>
      <c r="L32" s="193"/>
    </row>
    <row r="33" spans="1:11" ht="13.5" customHeight="1">
      <c r="A33" s="109">
        <v>7</v>
      </c>
      <c r="B33" s="197">
        <v>3341</v>
      </c>
      <c r="C33" s="109">
        <v>115</v>
      </c>
      <c r="D33" s="109">
        <v>3</v>
      </c>
      <c r="E33" s="270">
        <v>61</v>
      </c>
      <c r="F33" s="270"/>
      <c r="G33" s="270">
        <v>3</v>
      </c>
      <c r="H33" s="270"/>
      <c r="I33" s="270">
        <v>24</v>
      </c>
      <c r="J33" s="270"/>
      <c r="K33" s="109">
        <v>24</v>
      </c>
    </row>
    <row r="34" spans="1:11" s="81" customFormat="1" ht="13.5" customHeight="1">
      <c r="A34" s="109">
        <v>12</v>
      </c>
      <c r="B34" s="197">
        <v>3280</v>
      </c>
      <c r="C34" s="109">
        <v>123</v>
      </c>
      <c r="D34" s="109">
        <v>2</v>
      </c>
      <c r="E34" s="225" t="s">
        <v>24</v>
      </c>
      <c r="F34" s="225"/>
      <c r="G34" s="270" t="s">
        <v>148</v>
      </c>
      <c r="H34" s="270"/>
      <c r="I34" s="270">
        <v>84</v>
      </c>
      <c r="J34" s="270"/>
      <c r="K34" s="109">
        <v>34</v>
      </c>
    </row>
    <row r="35" spans="1:11" s="81" customFormat="1" ht="13.5" customHeight="1">
      <c r="A35" s="109">
        <v>14</v>
      </c>
      <c r="B35" s="197">
        <v>3801</v>
      </c>
      <c r="C35" s="109">
        <v>151</v>
      </c>
      <c r="D35" s="109">
        <v>4</v>
      </c>
      <c r="E35" s="270">
        <v>93</v>
      </c>
      <c r="F35" s="270"/>
      <c r="G35" s="270">
        <v>7</v>
      </c>
      <c r="H35" s="270"/>
      <c r="I35" s="270">
        <v>27</v>
      </c>
      <c r="J35" s="270"/>
      <c r="K35" s="109">
        <v>28</v>
      </c>
    </row>
    <row r="36" spans="1:11" s="81" customFormat="1" ht="13.5" customHeight="1">
      <c r="A36" s="109">
        <v>15</v>
      </c>
      <c r="B36" s="197">
        <v>4100</v>
      </c>
      <c r="C36" s="109">
        <v>311</v>
      </c>
      <c r="D36" s="109">
        <v>8</v>
      </c>
      <c r="E36" s="270">
        <v>157</v>
      </c>
      <c r="F36" s="270"/>
      <c r="G36" s="270">
        <v>18</v>
      </c>
      <c r="H36" s="270"/>
      <c r="I36" s="270">
        <v>19</v>
      </c>
      <c r="J36" s="270"/>
      <c r="K36" s="109">
        <v>66</v>
      </c>
    </row>
    <row r="37" spans="1:11" s="81" customFormat="1" ht="13.5" customHeight="1">
      <c r="A37" s="97">
        <v>16</v>
      </c>
      <c r="B37" s="202">
        <v>4047</v>
      </c>
      <c r="C37" s="203">
        <v>297</v>
      </c>
      <c r="D37" s="203">
        <v>8</v>
      </c>
      <c r="E37" s="284">
        <v>151</v>
      </c>
      <c r="F37" s="284"/>
      <c r="G37" s="284">
        <v>8</v>
      </c>
      <c r="H37" s="284"/>
      <c r="I37" s="284">
        <v>25</v>
      </c>
      <c r="J37" s="284"/>
      <c r="K37" s="204">
        <v>65</v>
      </c>
    </row>
    <row r="38" spans="1:11" s="81" customFormat="1" ht="13.5" customHeight="1">
      <c r="A38" s="199" t="s">
        <v>360</v>
      </c>
      <c r="B38" s="197">
        <v>4355</v>
      </c>
      <c r="C38" s="109">
        <v>302</v>
      </c>
      <c r="D38" s="109">
        <v>6</v>
      </c>
      <c r="E38" s="284">
        <v>123</v>
      </c>
      <c r="F38" s="284"/>
      <c r="G38" s="284">
        <v>27</v>
      </c>
      <c r="H38" s="284"/>
      <c r="I38" s="284">
        <v>23</v>
      </c>
      <c r="J38" s="284"/>
      <c r="K38" s="109">
        <v>84</v>
      </c>
    </row>
    <row r="39" spans="1:11" s="81" customFormat="1" ht="13.5" customHeight="1">
      <c r="A39" s="199" t="s">
        <v>361</v>
      </c>
      <c r="B39" s="197">
        <v>714</v>
      </c>
      <c r="C39" s="109">
        <v>51</v>
      </c>
      <c r="D39" s="109" t="s">
        <v>252</v>
      </c>
      <c r="E39" s="284">
        <v>31</v>
      </c>
      <c r="F39" s="284"/>
      <c r="G39" s="284">
        <v>2</v>
      </c>
      <c r="H39" s="284"/>
      <c r="I39" s="284">
        <v>2</v>
      </c>
      <c r="J39" s="284"/>
      <c r="K39" s="109">
        <v>11</v>
      </c>
    </row>
    <row r="40" spans="1:11" s="81" customFormat="1" ht="13.5" customHeight="1">
      <c r="A40" s="200" t="s">
        <v>362</v>
      </c>
      <c r="B40" s="205">
        <v>672</v>
      </c>
      <c r="C40" s="206">
        <v>33</v>
      </c>
      <c r="D40" s="206">
        <v>1</v>
      </c>
      <c r="E40" s="271">
        <v>4</v>
      </c>
      <c r="F40" s="271"/>
      <c r="G40" s="271">
        <v>1</v>
      </c>
      <c r="H40" s="271"/>
      <c r="I40" s="271">
        <v>16</v>
      </c>
      <c r="J40" s="271"/>
      <c r="K40" s="207">
        <v>9</v>
      </c>
    </row>
    <row r="41" ht="18" customHeight="1"/>
    <row r="42" spans="1:11" ht="16.5" customHeight="1">
      <c r="A42" s="272" t="s">
        <v>177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</row>
    <row r="43" spans="1:11" ht="15" customHeight="1">
      <c r="A43" s="273" t="s">
        <v>34</v>
      </c>
      <c r="B43" s="275" t="s">
        <v>147</v>
      </c>
      <c r="C43" s="275" t="s">
        <v>35</v>
      </c>
      <c r="D43" s="275" t="s">
        <v>36</v>
      </c>
      <c r="E43" s="275"/>
      <c r="F43" s="275"/>
      <c r="G43" s="275"/>
      <c r="H43" s="275"/>
      <c r="I43" s="275"/>
      <c r="J43" s="275"/>
      <c r="K43" s="277"/>
    </row>
    <row r="44" spans="1:11" ht="15" customHeight="1">
      <c r="A44" s="274"/>
      <c r="B44" s="276"/>
      <c r="C44" s="276"/>
      <c r="D44" s="276" t="s">
        <v>50</v>
      </c>
      <c r="E44" s="276"/>
      <c r="F44" s="276" t="s">
        <v>51</v>
      </c>
      <c r="G44" s="276"/>
      <c r="H44" s="276" t="s">
        <v>44</v>
      </c>
      <c r="I44" s="276"/>
      <c r="J44" s="276" t="s">
        <v>45</v>
      </c>
      <c r="K44" s="281"/>
    </row>
    <row r="45" spans="1:12" ht="13.5" customHeight="1">
      <c r="A45" s="116" t="s">
        <v>181</v>
      </c>
      <c r="B45" s="197">
        <v>2973</v>
      </c>
      <c r="C45" s="109">
        <v>77</v>
      </c>
      <c r="D45" s="270">
        <v>5</v>
      </c>
      <c r="E45" s="270"/>
      <c r="F45" s="270">
        <v>22</v>
      </c>
      <c r="G45" s="270"/>
      <c r="H45" s="270">
        <v>9</v>
      </c>
      <c r="I45" s="270"/>
      <c r="J45" s="270">
        <v>41</v>
      </c>
      <c r="K45" s="270"/>
      <c r="L45" s="193"/>
    </row>
    <row r="46" spans="1:11" ht="13.5" customHeight="1">
      <c r="A46" s="109">
        <v>7</v>
      </c>
      <c r="B46" s="197">
        <v>3930</v>
      </c>
      <c r="C46" s="109">
        <v>199</v>
      </c>
      <c r="D46" s="270">
        <v>7</v>
      </c>
      <c r="E46" s="270"/>
      <c r="F46" s="270">
        <v>32</v>
      </c>
      <c r="G46" s="270"/>
      <c r="H46" s="270">
        <v>30</v>
      </c>
      <c r="I46" s="270"/>
      <c r="J46" s="270">
        <v>95</v>
      </c>
      <c r="K46" s="270"/>
    </row>
    <row r="47" spans="1:11" s="81" customFormat="1" ht="13.5" customHeight="1">
      <c r="A47" s="109">
        <v>12</v>
      </c>
      <c r="B47" s="197">
        <v>4077</v>
      </c>
      <c r="C47" s="109">
        <v>229</v>
      </c>
      <c r="D47" s="270">
        <v>5</v>
      </c>
      <c r="E47" s="270"/>
      <c r="F47" s="270">
        <v>55</v>
      </c>
      <c r="G47" s="270"/>
      <c r="H47" s="270">
        <v>38</v>
      </c>
      <c r="I47" s="270"/>
      <c r="J47" s="270">
        <v>62</v>
      </c>
      <c r="K47" s="270"/>
    </row>
    <row r="48" spans="1:11" s="81" customFormat="1" ht="13.5" customHeight="1">
      <c r="A48" s="109">
        <v>14</v>
      </c>
      <c r="B48" s="197">
        <v>4878</v>
      </c>
      <c r="C48" s="109">
        <v>270</v>
      </c>
      <c r="D48" s="270">
        <v>6</v>
      </c>
      <c r="E48" s="270"/>
      <c r="F48" s="270">
        <v>88</v>
      </c>
      <c r="G48" s="270"/>
      <c r="H48" s="270">
        <v>40</v>
      </c>
      <c r="I48" s="270"/>
      <c r="J48" s="270">
        <v>65</v>
      </c>
      <c r="K48" s="270"/>
    </row>
    <row r="49" spans="1:11" s="81" customFormat="1" ht="13.5" customHeight="1">
      <c r="A49" s="109">
        <v>15</v>
      </c>
      <c r="B49" s="197">
        <v>5905</v>
      </c>
      <c r="C49" s="109">
        <v>307</v>
      </c>
      <c r="D49" s="270">
        <v>8</v>
      </c>
      <c r="E49" s="270"/>
      <c r="F49" s="270">
        <v>58</v>
      </c>
      <c r="G49" s="270"/>
      <c r="H49" s="270">
        <v>53</v>
      </c>
      <c r="I49" s="270"/>
      <c r="J49" s="270">
        <v>66</v>
      </c>
      <c r="K49" s="270"/>
    </row>
    <row r="50" spans="1:11" s="81" customFormat="1" ht="13.5" customHeight="1">
      <c r="A50" s="109">
        <v>16</v>
      </c>
      <c r="B50" s="197">
        <v>6383</v>
      </c>
      <c r="C50" s="109">
        <v>232</v>
      </c>
      <c r="D50" s="270">
        <v>8</v>
      </c>
      <c r="E50" s="270"/>
      <c r="F50" s="270">
        <v>50</v>
      </c>
      <c r="G50" s="270"/>
      <c r="H50" s="270">
        <v>37</v>
      </c>
      <c r="I50" s="270"/>
      <c r="J50" s="270">
        <v>40</v>
      </c>
      <c r="K50" s="270"/>
    </row>
    <row r="51" spans="1:11" s="81" customFormat="1" ht="13.5" customHeight="1">
      <c r="A51" s="199" t="s">
        <v>360</v>
      </c>
      <c r="B51" s="197">
        <v>6962</v>
      </c>
      <c r="C51" s="109">
        <v>327</v>
      </c>
      <c r="D51" s="270">
        <v>15</v>
      </c>
      <c r="E51" s="270"/>
      <c r="F51" s="283">
        <v>75</v>
      </c>
      <c r="G51" s="283"/>
      <c r="H51" s="283">
        <v>46</v>
      </c>
      <c r="I51" s="283"/>
      <c r="J51" s="270">
        <v>64</v>
      </c>
      <c r="K51" s="270"/>
    </row>
    <row r="52" spans="1:11" s="81" customFormat="1" ht="13.5" customHeight="1">
      <c r="A52" s="199" t="s">
        <v>361</v>
      </c>
      <c r="B52" s="197">
        <v>958</v>
      </c>
      <c r="C52" s="109">
        <v>50</v>
      </c>
      <c r="D52" s="270">
        <v>2</v>
      </c>
      <c r="E52" s="270"/>
      <c r="F52" s="283">
        <v>13</v>
      </c>
      <c r="G52" s="283"/>
      <c r="H52" s="283">
        <v>15</v>
      </c>
      <c r="I52" s="283"/>
      <c r="J52" s="270">
        <v>8</v>
      </c>
      <c r="K52" s="270"/>
    </row>
    <row r="53" spans="1:11" s="81" customFormat="1" ht="13.5" customHeight="1">
      <c r="A53" s="200" t="s">
        <v>362</v>
      </c>
      <c r="B53" s="201">
        <v>551</v>
      </c>
      <c r="C53" s="130">
        <v>42</v>
      </c>
      <c r="D53" s="278">
        <v>2</v>
      </c>
      <c r="E53" s="278"/>
      <c r="F53" s="278">
        <v>13</v>
      </c>
      <c r="G53" s="278"/>
      <c r="H53" s="278">
        <v>10</v>
      </c>
      <c r="I53" s="278"/>
      <c r="J53" s="278">
        <v>11</v>
      </c>
      <c r="K53" s="278"/>
    </row>
    <row r="54" spans="9:11" ht="16.5" customHeight="1">
      <c r="I54" s="282" t="s">
        <v>221</v>
      </c>
      <c r="J54" s="282"/>
      <c r="K54" s="282"/>
    </row>
  </sheetData>
  <sheetProtection/>
  <mergeCells count="162">
    <mergeCell ref="D51:E51"/>
    <mergeCell ref="J51:K51"/>
    <mergeCell ref="D52:E52"/>
    <mergeCell ref="F52:G52"/>
    <mergeCell ref="H52:I52"/>
    <mergeCell ref="J52:K52"/>
    <mergeCell ref="F51:G51"/>
    <mergeCell ref="H51:I51"/>
    <mergeCell ref="E39:F39"/>
    <mergeCell ref="G39:H39"/>
    <mergeCell ref="I39:J39"/>
    <mergeCell ref="D50:E50"/>
    <mergeCell ref="F50:G50"/>
    <mergeCell ref="H50:I50"/>
    <mergeCell ref="J50:K50"/>
    <mergeCell ref="J46:K46"/>
    <mergeCell ref="J47:K47"/>
    <mergeCell ref="J48:K48"/>
    <mergeCell ref="E37:F37"/>
    <mergeCell ref="G37:H37"/>
    <mergeCell ref="I37:J37"/>
    <mergeCell ref="E38:F38"/>
    <mergeCell ref="G38:H38"/>
    <mergeCell ref="I38:J38"/>
    <mergeCell ref="F24:G24"/>
    <mergeCell ref="H24:I24"/>
    <mergeCell ref="J24:K24"/>
    <mergeCell ref="D25:E25"/>
    <mergeCell ref="F25:G25"/>
    <mergeCell ref="H25:I25"/>
    <mergeCell ref="E12:F12"/>
    <mergeCell ref="G12:H12"/>
    <mergeCell ref="I12:J12"/>
    <mergeCell ref="J18:K18"/>
    <mergeCell ref="F19:G19"/>
    <mergeCell ref="H19:I19"/>
    <mergeCell ref="J19:K19"/>
    <mergeCell ref="H45:I45"/>
    <mergeCell ref="D46:E46"/>
    <mergeCell ref="F46:G46"/>
    <mergeCell ref="H46:I46"/>
    <mergeCell ref="J25:K25"/>
    <mergeCell ref="E13:F13"/>
    <mergeCell ref="G13:H13"/>
    <mergeCell ref="I13:J13"/>
    <mergeCell ref="D26:E26"/>
    <mergeCell ref="F26:G26"/>
    <mergeCell ref="D44:E44"/>
    <mergeCell ref="F44:G44"/>
    <mergeCell ref="H44:I44"/>
    <mergeCell ref="J44:K44"/>
    <mergeCell ref="I54:K54"/>
    <mergeCell ref="D53:E53"/>
    <mergeCell ref="F53:G53"/>
    <mergeCell ref="H53:I53"/>
    <mergeCell ref="J53:K53"/>
    <mergeCell ref="F45:G45"/>
    <mergeCell ref="A1:K1"/>
    <mergeCell ref="A3:K3"/>
    <mergeCell ref="A4:A5"/>
    <mergeCell ref="B4:B5"/>
    <mergeCell ref="C4:C5"/>
    <mergeCell ref="D4:K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A16:K16"/>
    <mergeCell ref="E10:F10"/>
    <mergeCell ref="G10:H10"/>
    <mergeCell ref="I10:J10"/>
    <mergeCell ref="E14:F14"/>
    <mergeCell ref="G14:H14"/>
    <mergeCell ref="I14:J14"/>
    <mergeCell ref="E11:F11"/>
    <mergeCell ref="G11:H11"/>
    <mergeCell ref="I11:J11"/>
    <mergeCell ref="A17:A18"/>
    <mergeCell ref="B17:B18"/>
    <mergeCell ref="C17:C18"/>
    <mergeCell ref="D17:K17"/>
    <mergeCell ref="D18:E18"/>
    <mergeCell ref="F18:G18"/>
    <mergeCell ref="H18:I18"/>
    <mergeCell ref="H20:I20"/>
    <mergeCell ref="J20:K20"/>
    <mergeCell ref="H27:I27"/>
    <mergeCell ref="G33:H33"/>
    <mergeCell ref="J27:K27"/>
    <mergeCell ref="F21:G21"/>
    <mergeCell ref="H21:I21"/>
    <mergeCell ref="J21:K21"/>
    <mergeCell ref="E31:F31"/>
    <mergeCell ref="G32:H32"/>
    <mergeCell ref="I32:J32"/>
    <mergeCell ref="D24:E24"/>
    <mergeCell ref="I31:J31"/>
    <mergeCell ref="A30:A31"/>
    <mergeCell ref="B30:B31"/>
    <mergeCell ref="C30:C31"/>
    <mergeCell ref="D30:K30"/>
    <mergeCell ref="G31:H31"/>
    <mergeCell ref="H26:I26"/>
    <mergeCell ref="J26:K26"/>
    <mergeCell ref="D21:E21"/>
    <mergeCell ref="I33:J33"/>
    <mergeCell ref="E34:F34"/>
    <mergeCell ref="D27:E27"/>
    <mergeCell ref="F27:G27"/>
    <mergeCell ref="A29:K29"/>
    <mergeCell ref="G34:H34"/>
    <mergeCell ref="I34:J34"/>
    <mergeCell ref="E33:F33"/>
    <mergeCell ref="E32:F32"/>
    <mergeCell ref="H47:I47"/>
    <mergeCell ref="J45:K45"/>
    <mergeCell ref="A42:K42"/>
    <mergeCell ref="E36:F36"/>
    <mergeCell ref="D45:E45"/>
    <mergeCell ref="I36:J36"/>
    <mergeCell ref="A43:A44"/>
    <mergeCell ref="B43:B44"/>
    <mergeCell ref="C43:C44"/>
    <mergeCell ref="D43:K43"/>
    <mergeCell ref="D48:E48"/>
    <mergeCell ref="F48:G48"/>
    <mergeCell ref="H48:I48"/>
    <mergeCell ref="E35:F35"/>
    <mergeCell ref="E40:F40"/>
    <mergeCell ref="G40:H40"/>
    <mergeCell ref="I40:J40"/>
    <mergeCell ref="G36:H36"/>
    <mergeCell ref="D47:E47"/>
    <mergeCell ref="F47:G47"/>
    <mergeCell ref="J23:K23"/>
    <mergeCell ref="D20:E20"/>
    <mergeCell ref="F20:G20"/>
    <mergeCell ref="D19:E19"/>
    <mergeCell ref="G35:H35"/>
    <mergeCell ref="I35:J35"/>
    <mergeCell ref="D22:E22"/>
    <mergeCell ref="F22:G22"/>
    <mergeCell ref="H22:I22"/>
    <mergeCell ref="J22:K22"/>
    <mergeCell ref="D49:E49"/>
    <mergeCell ref="F49:G49"/>
    <mergeCell ref="H49:I49"/>
    <mergeCell ref="J49:K49"/>
    <mergeCell ref="E9:F9"/>
    <mergeCell ref="G9:H9"/>
    <mergeCell ref="I9:J9"/>
    <mergeCell ref="D23:E23"/>
    <mergeCell ref="F23:G23"/>
    <mergeCell ref="H23:I23"/>
  </mergeCells>
  <printOptions/>
  <pageMargins left="0.5905511811023623" right="0.42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A1" sqref="A1:AC1"/>
    </sheetView>
  </sheetViews>
  <sheetFormatPr defaultColWidth="9.00390625" defaultRowHeight="13.5"/>
  <cols>
    <col min="1" max="1" width="4.25390625" style="166" customWidth="1"/>
    <col min="2" max="2" width="3.375" style="166" customWidth="1"/>
    <col min="3" max="3" width="5.125" style="166" customWidth="1"/>
    <col min="4" max="4" width="4.125" style="166" customWidth="1"/>
    <col min="5" max="5" width="1.4921875" style="166" customWidth="1"/>
    <col min="6" max="6" width="3.625" style="166" customWidth="1"/>
    <col min="7" max="7" width="2.00390625" style="166" customWidth="1"/>
    <col min="8" max="8" width="3.125" style="166" customWidth="1"/>
    <col min="9" max="9" width="2.50390625" style="166" customWidth="1"/>
    <col min="10" max="10" width="5.125" style="166" customWidth="1"/>
    <col min="11" max="11" width="2.00390625" style="166" customWidth="1"/>
    <col min="12" max="12" width="3.625" style="166" customWidth="1"/>
    <col min="13" max="13" width="5.125" style="166" customWidth="1"/>
    <col min="14" max="14" width="0.74609375" style="166" customWidth="1"/>
    <col min="15" max="15" width="4.625" style="166" customWidth="1"/>
    <col min="16" max="16" width="0.74609375" style="166" customWidth="1"/>
    <col min="17" max="17" width="4.125" style="166" customWidth="1"/>
    <col min="18" max="18" width="1.4921875" style="166" customWidth="1"/>
    <col min="19" max="19" width="5.125" style="166" customWidth="1"/>
    <col min="20" max="20" width="3.125" style="166" customWidth="1"/>
    <col min="21" max="21" width="2.375" style="166" customWidth="1"/>
    <col min="22" max="22" width="5.125" style="166" customWidth="1"/>
    <col min="23" max="23" width="1.875" style="166" customWidth="1"/>
    <col min="24" max="24" width="3.625" style="166" customWidth="1"/>
    <col min="25" max="25" width="1.25" style="166" customWidth="1"/>
    <col min="26" max="26" width="3.625" style="166" customWidth="1"/>
    <col min="27" max="27" width="1.25" style="166" customWidth="1"/>
    <col min="28" max="28" width="4.125" style="166" customWidth="1"/>
    <col min="29" max="29" width="4.375" style="166" customWidth="1"/>
    <col min="30" max="16384" width="9.00390625" style="166" customWidth="1"/>
  </cols>
  <sheetData>
    <row r="1" spans="1:29" ht="24">
      <c r="A1" s="350" t="s">
        <v>197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</row>
    <row r="2" spans="1:2" s="43" customFormat="1" ht="12.75">
      <c r="A2" s="42" t="s">
        <v>1</v>
      </c>
      <c r="B2" s="42"/>
    </row>
    <row r="3" spans="1:29" ht="18" customHeight="1">
      <c r="A3" s="370" t="s">
        <v>263</v>
      </c>
      <c r="B3" s="371"/>
      <c r="C3" s="367" t="s">
        <v>16</v>
      </c>
      <c r="D3" s="368"/>
      <c r="E3" s="368"/>
      <c r="F3" s="368"/>
      <c r="G3" s="368"/>
      <c r="H3" s="346"/>
      <c r="I3" s="367" t="s">
        <v>17</v>
      </c>
      <c r="J3" s="368"/>
      <c r="K3" s="368"/>
      <c r="L3" s="369"/>
      <c r="M3" s="369"/>
      <c r="N3" s="346"/>
      <c r="O3" s="367" t="s">
        <v>18</v>
      </c>
      <c r="P3" s="368"/>
      <c r="Q3" s="369"/>
      <c r="R3" s="368"/>
      <c r="S3" s="368"/>
      <c r="T3" s="368"/>
      <c r="U3" s="369"/>
      <c r="V3" s="369"/>
      <c r="W3" s="346"/>
      <c r="X3" s="348" t="s">
        <v>19</v>
      </c>
      <c r="Y3" s="369"/>
      <c r="Z3" s="369"/>
      <c r="AA3" s="369"/>
      <c r="AB3" s="369"/>
      <c r="AC3" s="369"/>
    </row>
    <row r="4" spans="1:29" ht="18" customHeight="1">
      <c r="A4" s="372"/>
      <c r="B4" s="373"/>
      <c r="C4" s="356" t="s">
        <v>20</v>
      </c>
      <c r="D4" s="358"/>
      <c r="E4" s="356" t="s">
        <v>21</v>
      </c>
      <c r="F4" s="357"/>
      <c r="G4" s="359"/>
      <c r="H4" s="358"/>
      <c r="I4" s="356" t="s">
        <v>20</v>
      </c>
      <c r="J4" s="357"/>
      <c r="K4" s="374"/>
      <c r="L4" s="356" t="s">
        <v>21</v>
      </c>
      <c r="M4" s="359"/>
      <c r="N4" s="360"/>
      <c r="O4" s="356" t="s">
        <v>20</v>
      </c>
      <c r="P4" s="357"/>
      <c r="Q4" s="360"/>
      <c r="R4" s="356" t="s">
        <v>22</v>
      </c>
      <c r="S4" s="359"/>
      <c r="T4" s="360"/>
      <c r="U4" s="356" t="s">
        <v>23</v>
      </c>
      <c r="V4" s="357"/>
      <c r="W4" s="358"/>
      <c r="X4" s="356" t="s">
        <v>22</v>
      </c>
      <c r="Y4" s="357"/>
      <c r="Z4" s="359"/>
      <c r="AA4" s="360"/>
      <c r="AB4" s="356" t="s">
        <v>23</v>
      </c>
      <c r="AC4" s="357"/>
    </row>
    <row r="5" spans="1:29" ht="17.25" customHeight="1">
      <c r="A5" s="188" t="s">
        <v>198</v>
      </c>
      <c r="B5" s="188">
        <v>2</v>
      </c>
      <c r="C5" s="375">
        <v>4285</v>
      </c>
      <c r="D5" s="359"/>
      <c r="E5" s="361">
        <v>4181</v>
      </c>
      <c r="F5" s="361"/>
      <c r="G5" s="359"/>
      <c r="H5" s="359"/>
      <c r="I5" s="361">
        <v>1567</v>
      </c>
      <c r="J5" s="376"/>
      <c r="K5" s="376"/>
      <c r="L5" s="361">
        <v>1526</v>
      </c>
      <c r="M5" s="361"/>
      <c r="N5" s="361"/>
      <c r="O5" s="361">
        <v>36368</v>
      </c>
      <c r="P5" s="361"/>
      <c r="Q5" s="359"/>
      <c r="R5" s="361">
        <v>9010</v>
      </c>
      <c r="S5" s="359"/>
      <c r="T5" s="359"/>
      <c r="U5" s="361">
        <v>199</v>
      </c>
      <c r="V5" s="361"/>
      <c r="W5" s="361"/>
      <c r="X5" s="362">
        <v>408</v>
      </c>
      <c r="Y5" s="362"/>
      <c r="Z5" s="363"/>
      <c r="AA5" s="363"/>
      <c r="AB5" s="362">
        <v>2</v>
      </c>
      <c r="AC5" s="362"/>
    </row>
    <row r="6" spans="1:29" ht="17.25" customHeight="1">
      <c r="A6" s="188"/>
      <c r="B6" s="188">
        <v>7</v>
      </c>
      <c r="C6" s="365">
        <v>3797</v>
      </c>
      <c r="D6" s="319"/>
      <c r="E6" s="329">
        <v>3535</v>
      </c>
      <c r="F6" s="329"/>
      <c r="G6" s="319"/>
      <c r="H6" s="319"/>
      <c r="I6" s="329">
        <v>2363</v>
      </c>
      <c r="J6" s="318"/>
      <c r="K6" s="318"/>
      <c r="L6" s="329">
        <v>2337</v>
      </c>
      <c r="M6" s="329"/>
      <c r="N6" s="329"/>
      <c r="O6" s="329">
        <v>34428</v>
      </c>
      <c r="P6" s="329"/>
      <c r="Q6" s="319"/>
      <c r="R6" s="329">
        <v>9211</v>
      </c>
      <c r="S6" s="319"/>
      <c r="T6" s="319"/>
      <c r="U6" s="329">
        <v>638</v>
      </c>
      <c r="V6" s="329"/>
      <c r="W6" s="329"/>
      <c r="X6" s="283">
        <v>355</v>
      </c>
      <c r="Y6" s="283"/>
      <c r="Z6" s="364"/>
      <c r="AA6" s="283"/>
      <c r="AB6" s="283" t="s">
        <v>24</v>
      </c>
      <c r="AC6" s="283"/>
    </row>
    <row r="7" spans="1:29" s="191" customFormat="1" ht="17.25" customHeight="1">
      <c r="A7" s="189"/>
      <c r="B7" s="189">
        <v>12</v>
      </c>
      <c r="C7" s="365">
        <v>3990</v>
      </c>
      <c r="D7" s="329"/>
      <c r="E7" s="329">
        <v>3830</v>
      </c>
      <c r="F7" s="329"/>
      <c r="G7" s="329"/>
      <c r="H7" s="329"/>
      <c r="I7" s="329">
        <v>2244</v>
      </c>
      <c r="J7" s="329"/>
      <c r="K7" s="329"/>
      <c r="L7" s="329">
        <v>2236</v>
      </c>
      <c r="M7" s="329"/>
      <c r="N7" s="329"/>
      <c r="O7" s="329">
        <v>37856</v>
      </c>
      <c r="P7" s="329"/>
      <c r="Q7" s="329"/>
      <c r="R7" s="329">
        <v>8357</v>
      </c>
      <c r="S7" s="329"/>
      <c r="T7" s="329"/>
      <c r="U7" s="329">
        <v>132</v>
      </c>
      <c r="V7" s="329"/>
      <c r="W7" s="329"/>
      <c r="X7" s="283">
        <v>415</v>
      </c>
      <c r="Y7" s="283"/>
      <c r="Z7" s="283"/>
      <c r="AA7" s="283"/>
      <c r="AB7" s="283">
        <v>1</v>
      </c>
      <c r="AC7" s="283"/>
    </row>
    <row r="8" spans="1:29" s="191" customFormat="1" ht="17.25" customHeight="1">
      <c r="A8" s="189"/>
      <c r="B8" s="189">
        <v>13</v>
      </c>
      <c r="C8" s="365">
        <v>4117</v>
      </c>
      <c r="D8" s="329"/>
      <c r="E8" s="329">
        <v>3862</v>
      </c>
      <c r="F8" s="329"/>
      <c r="G8" s="329"/>
      <c r="H8" s="329"/>
      <c r="I8" s="329">
        <v>1821</v>
      </c>
      <c r="J8" s="329"/>
      <c r="K8" s="329"/>
      <c r="L8" s="329">
        <v>1801</v>
      </c>
      <c r="M8" s="329"/>
      <c r="N8" s="329"/>
      <c r="O8" s="329">
        <v>39313</v>
      </c>
      <c r="P8" s="329"/>
      <c r="Q8" s="329"/>
      <c r="R8" s="329">
        <v>7810</v>
      </c>
      <c r="S8" s="329"/>
      <c r="T8" s="329"/>
      <c r="U8" s="329">
        <v>126</v>
      </c>
      <c r="V8" s="329"/>
      <c r="W8" s="329"/>
      <c r="X8" s="283">
        <v>447</v>
      </c>
      <c r="Y8" s="283"/>
      <c r="Z8" s="283"/>
      <c r="AA8" s="283"/>
      <c r="AB8" s="283">
        <v>3</v>
      </c>
      <c r="AC8" s="283"/>
    </row>
    <row r="9" spans="1:29" s="191" customFormat="1" ht="17.25" customHeight="1">
      <c r="A9" s="189"/>
      <c r="B9" s="189">
        <v>14</v>
      </c>
      <c r="C9" s="365">
        <v>3759</v>
      </c>
      <c r="D9" s="329"/>
      <c r="E9" s="329">
        <v>3624</v>
      </c>
      <c r="F9" s="329"/>
      <c r="G9" s="329"/>
      <c r="H9" s="329"/>
      <c r="I9" s="329">
        <v>1831</v>
      </c>
      <c r="J9" s="329"/>
      <c r="K9" s="329"/>
      <c r="L9" s="329">
        <v>1796</v>
      </c>
      <c r="M9" s="329"/>
      <c r="N9" s="329"/>
      <c r="O9" s="329">
        <v>39169</v>
      </c>
      <c r="P9" s="329"/>
      <c r="Q9" s="329"/>
      <c r="R9" s="329">
        <v>8597</v>
      </c>
      <c r="S9" s="329"/>
      <c r="T9" s="329"/>
      <c r="U9" s="329">
        <v>104</v>
      </c>
      <c r="V9" s="329"/>
      <c r="W9" s="329"/>
      <c r="X9" s="283" t="s">
        <v>148</v>
      </c>
      <c r="Y9" s="283"/>
      <c r="Z9" s="283"/>
      <c r="AA9" s="283"/>
      <c r="AB9" s="283" t="s">
        <v>148</v>
      </c>
      <c r="AC9" s="283"/>
    </row>
    <row r="10" spans="1:29" s="191" customFormat="1" ht="17.25" customHeight="1">
      <c r="A10" s="189"/>
      <c r="B10" s="189">
        <v>15</v>
      </c>
      <c r="C10" s="365">
        <v>1399</v>
      </c>
      <c r="D10" s="319"/>
      <c r="E10" s="329">
        <v>1266</v>
      </c>
      <c r="F10" s="329"/>
      <c r="G10" s="319"/>
      <c r="H10" s="329"/>
      <c r="I10" s="329">
        <v>1233</v>
      </c>
      <c r="J10" s="318"/>
      <c r="K10" s="318"/>
      <c r="L10" s="329">
        <v>1233</v>
      </c>
      <c r="M10" s="329"/>
      <c r="N10" s="329"/>
      <c r="O10" s="329">
        <v>41012</v>
      </c>
      <c r="P10" s="329"/>
      <c r="Q10" s="319"/>
      <c r="R10" s="329">
        <v>9566</v>
      </c>
      <c r="S10" s="319"/>
      <c r="T10" s="319"/>
      <c r="U10" s="329">
        <v>186</v>
      </c>
      <c r="V10" s="329"/>
      <c r="W10" s="329"/>
      <c r="X10" s="283" t="s">
        <v>148</v>
      </c>
      <c r="Y10" s="283"/>
      <c r="Z10" s="283"/>
      <c r="AA10" s="283"/>
      <c r="AB10" s="283" t="s">
        <v>148</v>
      </c>
      <c r="AC10" s="283"/>
    </row>
    <row r="11" spans="1:29" s="191" customFormat="1" ht="17.25" customHeight="1">
      <c r="A11" s="189"/>
      <c r="B11" s="189">
        <v>16</v>
      </c>
      <c r="C11" s="366">
        <v>1412</v>
      </c>
      <c r="D11" s="319"/>
      <c r="E11" s="283">
        <v>1397</v>
      </c>
      <c r="F11" s="283"/>
      <c r="G11" s="319"/>
      <c r="H11" s="283"/>
      <c r="I11" s="283">
        <v>1350</v>
      </c>
      <c r="J11" s="318"/>
      <c r="K11" s="318"/>
      <c r="L11" s="283">
        <v>1350</v>
      </c>
      <c r="M11" s="283"/>
      <c r="N11" s="283"/>
      <c r="O11" s="283">
        <v>53147</v>
      </c>
      <c r="P11" s="283"/>
      <c r="Q11" s="319"/>
      <c r="R11" s="283">
        <v>10042</v>
      </c>
      <c r="S11" s="319"/>
      <c r="T11" s="319"/>
      <c r="U11" s="283">
        <v>177</v>
      </c>
      <c r="V11" s="283"/>
      <c r="W11" s="283"/>
      <c r="X11" s="283" t="s">
        <v>148</v>
      </c>
      <c r="Y11" s="283"/>
      <c r="Z11" s="283"/>
      <c r="AA11" s="283"/>
      <c r="AB11" s="283" t="s">
        <v>148</v>
      </c>
      <c r="AC11" s="283"/>
    </row>
    <row r="12" spans="1:29" s="191" customFormat="1" ht="17.25" customHeight="1">
      <c r="A12" s="316" t="s">
        <v>360</v>
      </c>
      <c r="B12" s="317"/>
      <c r="C12" s="283" t="s">
        <v>148</v>
      </c>
      <c r="D12" s="283"/>
      <c r="E12" s="283" t="s">
        <v>148</v>
      </c>
      <c r="F12" s="283"/>
      <c r="G12" s="283"/>
      <c r="H12" s="283"/>
      <c r="I12" s="283">
        <v>1213</v>
      </c>
      <c r="J12" s="318"/>
      <c r="K12" s="318"/>
      <c r="L12" s="283">
        <v>1152</v>
      </c>
      <c r="M12" s="283"/>
      <c r="N12" s="283"/>
      <c r="O12" s="283">
        <v>51919</v>
      </c>
      <c r="P12" s="283"/>
      <c r="Q12" s="319"/>
      <c r="R12" s="283">
        <v>10360</v>
      </c>
      <c r="S12" s="319"/>
      <c r="T12" s="319"/>
      <c r="U12" s="283">
        <v>221</v>
      </c>
      <c r="V12" s="283"/>
      <c r="W12" s="283"/>
      <c r="X12" s="283" t="s">
        <v>148</v>
      </c>
      <c r="Y12" s="283"/>
      <c r="Z12" s="283"/>
      <c r="AA12" s="283"/>
      <c r="AB12" s="283" t="s">
        <v>148</v>
      </c>
      <c r="AC12" s="283"/>
    </row>
    <row r="13" spans="1:29" s="191" customFormat="1" ht="17.25" customHeight="1">
      <c r="A13" s="316" t="s">
        <v>361</v>
      </c>
      <c r="B13" s="317"/>
      <c r="C13" s="283" t="s">
        <v>148</v>
      </c>
      <c r="D13" s="283"/>
      <c r="E13" s="283" t="s">
        <v>148</v>
      </c>
      <c r="F13" s="283"/>
      <c r="G13" s="283"/>
      <c r="H13" s="283"/>
      <c r="I13" s="283">
        <v>58</v>
      </c>
      <c r="J13" s="318"/>
      <c r="K13" s="318"/>
      <c r="L13" s="283">
        <v>49</v>
      </c>
      <c r="M13" s="283"/>
      <c r="N13" s="283"/>
      <c r="O13" s="283">
        <v>1902</v>
      </c>
      <c r="P13" s="283"/>
      <c r="Q13" s="319"/>
      <c r="R13" s="283">
        <v>1267</v>
      </c>
      <c r="S13" s="319"/>
      <c r="T13" s="319"/>
      <c r="U13" s="283">
        <v>15</v>
      </c>
      <c r="V13" s="283"/>
      <c r="W13" s="283"/>
      <c r="X13" s="283" t="s">
        <v>148</v>
      </c>
      <c r="Y13" s="283"/>
      <c r="Z13" s="283"/>
      <c r="AA13" s="283"/>
      <c r="AB13" s="283" t="s">
        <v>148</v>
      </c>
      <c r="AC13" s="283"/>
    </row>
    <row r="14" spans="1:29" s="191" customFormat="1" ht="17.25" customHeight="1">
      <c r="A14" s="303" t="s">
        <v>362</v>
      </c>
      <c r="B14" s="304"/>
      <c r="C14" s="326" t="s">
        <v>148</v>
      </c>
      <c r="D14" s="326"/>
      <c r="E14" s="326" t="s">
        <v>148</v>
      </c>
      <c r="F14" s="326"/>
      <c r="G14" s="326"/>
      <c r="H14" s="326"/>
      <c r="I14" s="326">
        <v>90</v>
      </c>
      <c r="J14" s="327"/>
      <c r="K14" s="327"/>
      <c r="L14" s="326">
        <v>88</v>
      </c>
      <c r="M14" s="326"/>
      <c r="N14" s="326"/>
      <c r="O14" s="326">
        <v>5978</v>
      </c>
      <c r="P14" s="326"/>
      <c r="Q14" s="355"/>
      <c r="R14" s="326">
        <v>2560</v>
      </c>
      <c r="S14" s="355"/>
      <c r="T14" s="355"/>
      <c r="U14" s="326">
        <v>2</v>
      </c>
      <c r="V14" s="326"/>
      <c r="W14" s="326"/>
      <c r="X14" s="326">
        <v>112</v>
      </c>
      <c r="Y14" s="326"/>
      <c r="Z14" s="355"/>
      <c r="AA14" s="355"/>
      <c r="AB14" s="326" t="s">
        <v>148</v>
      </c>
      <c r="AC14" s="326"/>
    </row>
    <row r="15" spans="1:29" ht="13.5">
      <c r="A15" s="55" t="s">
        <v>253</v>
      </c>
      <c r="O15" s="190"/>
      <c r="P15" s="190"/>
      <c r="Q15" s="190"/>
      <c r="R15" s="190"/>
      <c r="AC15" s="190" t="s">
        <v>221</v>
      </c>
    </row>
    <row r="16" spans="1:29" ht="12.75" customHeight="1">
      <c r="A16" s="55" t="s">
        <v>259</v>
      </c>
      <c r="O16" s="190"/>
      <c r="P16" s="190"/>
      <c r="Q16" s="190"/>
      <c r="R16" s="190"/>
      <c r="AC16" s="190"/>
    </row>
    <row r="17" spans="1:29" ht="21" customHeight="1">
      <c r="A17" s="55"/>
      <c r="O17" s="190"/>
      <c r="P17" s="190"/>
      <c r="Q17" s="190"/>
      <c r="R17" s="190"/>
      <c r="AC17" s="190"/>
    </row>
    <row r="18" spans="1:29" s="80" customFormat="1" ht="24">
      <c r="A18" s="280" t="s">
        <v>199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="80" customFormat="1" ht="13.5">
      <c r="A19" s="41" t="s">
        <v>1</v>
      </c>
    </row>
    <row r="20" spans="1:29" s="80" customFormat="1" ht="18" customHeight="1">
      <c r="A20" s="306" t="s">
        <v>264</v>
      </c>
      <c r="B20" s="307"/>
      <c r="C20" s="308"/>
      <c r="D20" s="309"/>
      <c r="E20" s="351" t="s">
        <v>219</v>
      </c>
      <c r="F20" s="352"/>
      <c r="G20" s="352"/>
      <c r="H20" s="352"/>
      <c r="I20" s="352"/>
      <c r="J20" s="352"/>
      <c r="K20" s="353"/>
      <c r="L20" s="336" t="s">
        <v>187</v>
      </c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</row>
    <row r="21" spans="1:29" s="80" customFormat="1" ht="18.75" customHeight="1">
      <c r="A21" s="310"/>
      <c r="B21" s="310"/>
      <c r="C21" s="311"/>
      <c r="D21" s="312"/>
      <c r="E21" s="354"/>
      <c r="F21" s="314"/>
      <c r="G21" s="314"/>
      <c r="H21" s="314"/>
      <c r="I21" s="314"/>
      <c r="J21" s="314"/>
      <c r="K21" s="315"/>
      <c r="L21" s="338" t="s">
        <v>218</v>
      </c>
      <c r="M21" s="339"/>
      <c r="N21" s="339"/>
      <c r="O21" s="339"/>
      <c r="P21" s="339"/>
      <c r="Q21" s="339"/>
      <c r="R21" s="313" t="s">
        <v>188</v>
      </c>
      <c r="S21" s="314"/>
      <c r="T21" s="314"/>
      <c r="U21" s="314"/>
      <c r="V21" s="314"/>
      <c r="W21" s="315"/>
      <c r="X21" s="340" t="s">
        <v>189</v>
      </c>
      <c r="Y21" s="341"/>
      <c r="Z21" s="341"/>
      <c r="AA21" s="341"/>
      <c r="AB21" s="341"/>
      <c r="AC21" s="341"/>
    </row>
    <row r="22" spans="1:29" s="80" customFormat="1" ht="17.25" customHeight="1">
      <c r="A22" s="320" t="s">
        <v>52</v>
      </c>
      <c r="B22" s="321"/>
      <c r="C22" s="321"/>
      <c r="D22" s="192">
        <v>2</v>
      </c>
      <c r="E22" s="322">
        <v>1110</v>
      </c>
      <c r="F22" s="323"/>
      <c r="G22" s="323"/>
      <c r="H22" s="323"/>
      <c r="I22" s="323"/>
      <c r="J22" s="323"/>
      <c r="K22" s="323"/>
      <c r="L22" s="342">
        <v>234</v>
      </c>
      <c r="M22" s="323"/>
      <c r="N22" s="323"/>
      <c r="O22" s="323"/>
      <c r="P22" s="323"/>
      <c r="Q22" s="323"/>
      <c r="R22" s="342">
        <v>828</v>
      </c>
      <c r="S22" s="323"/>
      <c r="T22" s="323"/>
      <c r="U22" s="323"/>
      <c r="V22" s="323"/>
      <c r="W22" s="323"/>
      <c r="X22" s="300">
        <v>168</v>
      </c>
      <c r="Y22" s="301"/>
      <c r="Z22" s="301"/>
      <c r="AA22" s="301"/>
      <c r="AB22" s="301"/>
      <c r="AC22" s="301"/>
    </row>
    <row r="23" spans="1:29" s="80" customFormat="1" ht="17.25" customHeight="1">
      <c r="A23" s="100"/>
      <c r="B23" s="109"/>
      <c r="C23" s="109"/>
      <c r="D23" s="97">
        <v>7</v>
      </c>
      <c r="E23" s="305">
        <v>1167</v>
      </c>
      <c r="F23" s="328"/>
      <c r="G23" s="328"/>
      <c r="H23" s="328"/>
      <c r="I23" s="328"/>
      <c r="J23" s="328"/>
      <c r="K23" s="328"/>
      <c r="L23" s="300">
        <v>280</v>
      </c>
      <c r="M23" s="328"/>
      <c r="N23" s="328"/>
      <c r="O23" s="328"/>
      <c r="P23" s="328"/>
      <c r="Q23" s="328"/>
      <c r="R23" s="300">
        <v>936</v>
      </c>
      <c r="S23" s="328"/>
      <c r="T23" s="328"/>
      <c r="U23" s="328"/>
      <c r="V23" s="328"/>
      <c r="W23" s="328"/>
      <c r="X23" s="300">
        <v>194</v>
      </c>
      <c r="Y23" s="328"/>
      <c r="Z23" s="328"/>
      <c r="AA23" s="328"/>
      <c r="AB23" s="328"/>
      <c r="AC23" s="328"/>
    </row>
    <row r="24" spans="1:29" s="81" customFormat="1" ht="17.25" customHeight="1">
      <c r="A24" s="100"/>
      <c r="B24" s="109"/>
      <c r="C24" s="109"/>
      <c r="D24" s="97">
        <v>12</v>
      </c>
      <c r="E24" s="305">
        <v>1226</v>
      </c>
      <c r="F24" s="300"/>
      <c r="G24" s="300"/>
      <c r="H24" s="300"/>
      <c r="I24" s="300"/>
      <c r="J24" s="300"/>
      <c r="K24" s="300"/>
      <c r="L24" s="300">
        <v>270</v>
      </c>
      <c r="M24" s="300"/>
      <c r="N24" s="300"/>
      <c r="O24" s="300"/>
      <c r="P24" s="300"/>
      <c r="Q24" s="300"/>
      <c r="R24" s="300">
        <v>973</v>
      </c>
      <c r="S24" s="300"/>
      <c r="T24" s="300"/>
      <c r="U24" s="300"/>
      <c r="V24" s="300"/>
      <c r="W24" s="300"/>
      <c r="X24" s="300">
        <v>200</v>
      </c>
      <c r="Y24" s="300"/>
      <c r="Z24" s="300"/>
      <c r="AA24" s="300"/>
      <c r="AB24" s="300"/>
      <c r="AC24" s="300"/>
    </row>
    <row r="25" spans="1:29" s="81" customFormat="1" ht="17.25" customHeight="1">
      <c r="A25" s="100"/>
      <c r="B25" s="109"/>
      <c r="C25" s="109"/>
      <c r="D25" s="97">
        <v>13</v>
      </c>
      <c r="E25" s="305">
        <v>1250</v>
      </c>
      <c r="F25" s="300"/>
      <c r="G25" s="300"/>
      <c r="H25" s="300"/>
      <c r="I25" s="300"/>
      <c r="J25" s="300"/>
      <c r="K25" s="300"/>
      <c r="L25" s="300">
        <v>269</v>
      </c>
      <c r="M25" s="300"/>
      <c r="N25" s="300"/>
      <c r="O25" s="300"/>
      <c r="P25" s="300"/>
      <c r="Q25" s="300"/>
      <c r="R25" s="300">
        <v>893</v>
      </c>
      <c r="S25" s="300"/>
      <c r="T25" s="300"/>
      <c r="U25" s="300"/>
      <c r="V25" s="300"/>
      <c r="W25" s="300"/>
      <c r="X25" s="300">
        <v>163</v>
      </c>
      <c r="Y25" s="300"/>
      <c r="Z25" s="300"/>
      <c r="AA25" s="300"/>
      <c r="AB25" s="300"/>
      <c r="AC25" s="300"/>
    </row>
    <row r="26" spans="1:29" s="81" customFormat="1" ht="17.25" customHeight="1">
      <c r="A26" s="100"/>
      <c r="B26" s="109"/>
      <c r="C26" s="109"/>
      <c r="D26" s="97">
        <v>14</v>
      </c>
      <c r="E26" s="305">
        <v>1256</v>
      </c>
      <c r="F26" s="300"/>
      <c r="G26" s="300"/>
      <c r="H26" s="300"/>
      <c r="I26" s="300"/>
      <c r="J26" s="300"/>
      <c r="K26" s="300"/>
      <c r="L26" s="300">
        <v>252</v>
      </c>
      <c r="M26" s="300"/>
      <c r="N26" s="300"/>
      <c r="O26" s="300"/>
      <c r="P26" s="300"/>
      <c r="Q26" s="300"/>
      <c r="R26" s="300">
        <v>848</v>
      </c>
      <c r="S26" s="300"/>
      <c r="T26" s="300"/>
      <c r="U26" s="300"/>
      <c r="V26" s="300"/>
      <c r="W26" s="300"/>
      <c r="X26" s="300">
        <v>161</v>
      </c>
      <c r="Y26" s="300"/>
      <c r="Z26" s="300"/>
      <c r="AA26" s="300"/>
      <c r="AB26" s="300"/>
      <c r="AC26" s="300"/>
    </row>
    <row r="27" spans="1:29" s="81" customFormat="1" ht="17.25" customHeight="1">
      <c r="A27" s="100"/>
      <c r="B27" s="109"/>
      <c r="C27" s="109"/>
      <c r="D27" s="97">
        <v>15</v>
      </c>
      <c r="E27" s="305">
        <v>1213</v>
      </c>
      <c r="F27" s="301"/>
      <c r="G27" s="301"/>
      <c r="H27" s="301"/>
      <c r="I27" s="301"/>
      <c r="J27" s="301"/>
      <c r="K27" s="301"/>
      <c r="L27" s="300">
        <v>277</v>
      </c>
      <c r="M27" s="301"/>
      <c r="N27" s="301"/>
      <c r="O27" s="301"/>
      <c r="P27" s="301"/>
      <c r="Q27" s="301"/>
      <c r="R27" s="300">
        <v>956</v>
      </c>
      <c r="S27" s="301"/>
      <c r="T27" s="301"/>
      <c r="U27" s="301"/>
      <c r="V27" s="301"/>
      <c r="W27" s="301"/>
      <c r="X27" s="300">
        <v>182</v>
      </c>
      <c r="Y27" s="301"/>
      <c r="Z27" s="301"/>
      <c r="AA27" s="301"/>
      <c r="AB27" s="301"/>
      <c r="AC27" s="301"/>
    </row>
    <row r="28" spans="1:29" s="81" customFormat="1" ht="17.25" customHeight="1">
      <c r="A28" s="100"/>
      <c r="B28" s="109"/>
      <c r="C28" s="109"/>
      <c r="D28" s="97">
        <v>16</v>
      </c>
      <c r="E28" s="305">
        <v>1173</v>
      </c>
      <c r="F28" s="301"/>
      <c r="G28" s="301"/>
      <c r="H28" s="301"/>
      <c r="I28" s="301"/>
      <c r="J28" s="301"/>
      <c r="K28" s="301"/>
      <c r="L28" s="300">
        <v>250</v>
      </c>
      <c r="M28" s="301"/>
      <c r="N28" s="301"/>
      <c r="O28" s="301"/>
      <c r="P28" s="301"/>
      <c r="Q28" s="301"/>
      <c r="R28" s="300">
        <v>885</v>
      </c>
      <c r="S28" s="301"/>
      <c r="T28" s="301"/>
      <c r="U28" s="301"/>
      <c r="V28" s="301"/>
      <c r="W28" s="301"/>
      <c r="X28" s="300">
        <v>179</v>
      </c>
      <c r="Y28" s="301"/>
      <c r="Z28" s="301"/>
      <c r="AA28" s="301"/>
      <c r="AB28" s="301"/>
      <c r="AC28" s="301"/>
    </row>
    <row r="29" spans="1:29" s="81" customFormat="1" ht="17.25" customHeight="1">
      <c r="A29" s="324" t="s">
        <v>260</v>
      </c>
      <c r="B29" s="324"/>
      <c r="C29" s="324"/>
      <c r="D29" s="97">
        <v>17</v>
      </c>
      <c r="E29" s="305">
        <v>1265</v>
      </c>
      <c r="F29" s="301"/>
      <c r="G29" s="301"/>
      <c r="H29" s="301"/>
      <c r="I29" s="301"/>
      <c r="J29" s="301"/>
      <c r="K29" s="301"/>
      <c r="L29" s="300">
        <v>261</v>
      </c>
      <c r="M29" s="301"/>
      <c r="N29" s="301"/>
      <c r="O29" s="301"/>
      <c r="P29" s="301"/>
      <c r="Q29" s="301"/>
      <c r="R29" s="300">
        <v>920</v>
      </c>
      <c r="S29" s="301"/>
      <c r="T29" s="301"/>
      <c r="U29" s="301"/>
      <c r="V29" s="301"/>
      <c r="W29" s="301"/>
      <c r="X29" s="300">
        <v>184</v>
      </c>
      <c r="Y29" s="301"/>
      <c r="Z29" s="301"/>
      <c r="AA29" s="301"/>
      <c r="AB29" s="301"/>
      <c r="AC29" s="301"/>
    </row>
    <row r="30" spans="1:29" s="81" customFormat="1" ht="17.25" customHeight="1">
      <c r="A30" s="324" t="s">
        <v>261</v>
      </c>
      <c r="B30" s="325"/>
      <c r="C30" s="325"/>
      <c r="D30" s="97">
        <v>17</v>
      </c>
      <c r="E30" s="305">
        <v>53</v>
      </c>
      <c r="F30" s="301"/>
      <c r="G30" s="301"/>
      <c r="H30" s="301"/>
      <c r="I30" s="301"/>
      <c r="J30" s="301"/>
      <c r="K30" s="301"/>
      <c r="L30" s="300">
        <v>15</v>
      </c>
      <c r="M30" s="301"/>
      <c r="N30" s="301"/>
      <c r="O30" s="301"/>
      <c r="P30" s="301"/>
      <c r="Q30" s="301"/>
      <c r="R30" s="300">
        <v>21</v>
      </c>
      <c r="S30" s="301"/>
      <c r="T30" s="301"/>
      <c r="U30" s="301"/>
      <c r="V30" s="301"/>
      <c r="W30" s="301"/>
      <c r="X30" s="300" t="s">
        <v>208</v>
      </c>
      <c r="Y30" s="301"/>
      <c r="Z30" s="301"/>
      <c r="AA30" s="301"/>
      <c r="AB30" s="301"/>
      <c r="AC30" s="301"/>
    </row>
    <row r="31" spans="1:29" s="81" customFormat="1" ht="17.25" customHeight="1">
      <c r="A31" s="302" t="s">
        <v>262</v>
      </c>
      <c r="B31" s="302"/>
      <c r="C31" s="302"/>
      <c r="D31" s="111">
        <v>17</v>
      </c>
      <c r="E31" s="331">
        <v>71</v>
      </c>
      <c r="F31" s="332"/>
      <c r="G31" s="332"/>
      <c r="H31" s="332"/>
      <c r="I31" s="332"/>
      <c r="J31" s="332"/>
      <c r="K31" s="332"/>
      <c r="L31" s="333">
        <v>28</v>
      </c>
      <c r="M31" s="332"/>
      <c r="N31" s="332"/>
      <c r="O31" s="332"/>
      <c r="P31" s="332"/>
      <c r="Q31" s="332"/>
      <c r="R31" s="333">
        <v>51</v>
      </c>
      <c r="S31" s="332"/>
      <c r="T31" s="332"/>
      <c r="U31" s="332"/>
      <c r="V31" s="332"/>
      <c r="W31" s="332"/>
      <c r="X31" s="333" t="s">
        <v>208</v>
      </c>
      <c r="Y31" s="332"/>
      <c r="Z31" s="332"/>
      <c r="AA31" s="332"/>
      <c r="AB31" s="332"/>
      <c r="AC31" s="332"/>
    </row>
    <row r="32" spans="3:29" s="80" customFormat="1" ht="13.5">
      <c r="C32" s="193"/>
      <c r="D32" s="193"/>
      <c r="E32" s="193"/>
      <c r="F32" s="193"/>
      <c r="G32" s="193"/>
      <c r="H32" s="193"/>
      <c r="I32" s="193"/>
      <c r="V32" s="136"/>
      <c r="W32" s="136"/>
      <c r="X32" s="88"/>
      <c r="Y32" s="88"/>
      <c r="Z32" s="88"/>
      <c r="AC32" s="136" t="s">
        <v>221</v>
      </c>
    </row>
    <row r="33" spans="15:29" ht="16.5" customHeight="1">
      <c r="O33" s="190"/>
      <c r="P33" s="190"/>
      <c r="Q33" s="190"/>
      <c r="R33" s="190"/>
      <c r="AC33" s="190"/>
    </row>
    <row r="34" spans="1:29" s="180" customFormat="1" ht="23.25" customHeight="1">
      <c r="A34" s="350" t="s">
        <v>190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</row>
    <row r="35" spans="1:8" ht="13.5">
      <c r="A35" s="42" t="s">
        <v>1</v>
      </c>
      <c r="B35" s="194"/>
      <c r="C35" s="194"/>
      <c r="D35" s="194"/>
      <c r="E35" s="194"/>
      <c r="F35" s="194"/>
      <c r="G35" s="194"/>
      <c r="H35" s="194"/>
    </row>
    <row r="36" spans="1:29" ht="18" customHeight="1">
      <c r="A36" s="346" t="s">
        <v>277</v>
      </c>
      <c r="B36" s="347"/>
      <c r="C36" s="349" t="s">
        <v>203</v>
      </c>
      <c r="D36" s="349"/>
      <c r="E36" s="349"/>
      <c r="F36" s="349"/>
      <c r="G36" s="347" t="s">
        <v>209</v>
      </c>
      <c r="H36" s="347"/>
      <c r="I36" s="347"/>
      <c r="J36" s="347"/>
      <c r="K36" s="347"/>
      <c r="L36" s="347" t="s">
        <v>210</v>
      </c>
      <c r="M36" s="347"/>
      <c r="N36" s="347"/>
      <c r="O36" s="347"/>
      <c r="P36" s="347">
        <v>3</v>
      </c>
      <c r="Q36" s="347"/>
      <c r="R36" s="347"/>
      <c r="S36" s="347"/>
      <c r="T36" s="347"/>
      <c r="U36" s="347" t="s">
        <v>213</v>
      </c>
      <c r="V36" s="347"/>
      <c r="W36" s="347"/>
      <c r="X36" s="347"/>
      <c r="Y36" s="347"/>
      <c r="Z36" s="347" t="s">
        <v>217</v>
      </c>
      <c r="AA36" s="347"/>
      <c r="AB36" s="347"/>
      <c r="AC36" s="348"/>
    </row>
    <row r="37" spans="1:29" ht="16.5" customHeight="1">
      <c r="A37" s="145" t="s">
        <v>176</v>
      </c>
      <c r="B37" s="44" t="s">
        <v>200</v>
      </c>
      <c r="C37" s="345" t="s">
        <v>202</v>
      </c>
      <c r="D37" s="344"/>
      <c r="E37" s="344"/>
      <c r="F37" s="344"/>
      <c r="G37" s="343" t="s">
        <v>208</v>
      </c>
      <c r="H37" s="344"/>
      <c r="I37" s="344"/>
      <c r="J37" s="344"/>
      <c r="K37" s="344"/>
      <c r="L37" s="285" t="s">
        <v>211</v>
      </c>
      <c r="M37" s="287"/>
      <c r="N37" s="285"/>
      <c r="O37" s="285"/>
      <c r="P37" s="285" t="s">
        <v>200</v>
      </c>
      <c r="Q37" s="285"/>
      <c r="R37" s="285"/>
      <c r="S37" s="287"/>
      <c r="T37" s="285"/>
      <c r="U37" s="285" t="s">
        <v>214</v>
      </c>
      <c r="V37" s="287"/>
      <c r="W37" s="287"/>
      <c r="X37" s="287"/>
      <c r="Y37" s="287"/>
      <c r="Z37" s="285" t="s">
        <v>208</v>
      </c>
      <c r="AA37" s="286"/>
      <c r="AB37" s="286"/>
      <c r="AC37" s="286"/>
    </row>
    <row r="38" spans="2:29" ht="16.5" customHeight="1">
      <c r="B38" s="44" t="s">
        <v>201</v>
      </c>
      <c r="C38" s="292" t="s">
        <v>204</v>
      </c>
      <c r="D38" s="299"/>
      <c r="E38" s="299"/>
      <c r="F38" s="299"/>
      <c r="G38" s="285" t="s">
        <v>208</v>
      </c>
      <c r="H38" s="299"/>
      <c r="I38" s="299"/>
      <c r="J38" s="299"/>
      <c r="K38" s="299"/>
      <c r="L38" s="285" t="s">
        <v>208</v>
      </c>
      <c r="M38" s="299"/>
      <c r="N38" s="285"/>
      <c r="O38" s="285"/>
      <c r="P38" s="285" t="s">
        <v>212</v>
      </c>
      <c r="Q38" s="285"/>
      <c r="R38" s="285"/>
      <c r="S38" s="299"/>
      <c r="T38" s="285"/>
      <c r="U38" s="285" t="s">
        <v>150</v>
      </c>
      <c r="V38" s="285"/>
      <c r="W38" s="299"/>
      <c r="X38" s="285"/>
      <c r="Y38" s="285"/>
      <c r="Z38" s="285" t="s">
        <v>208</v>
      </c>
      <c r="AA38" s="335"/>
      <c r="AB38" s="335"/>
      <c r="AC38" s="335"/>
    </row>
    <row r="39" spans="2:29" ht="16.5" customHeight="1">
      <c r="B39" s="44" t="s">
        <v>150</v>
      </c>
      <c r="C39" s="292" t="s">
        <v>205</v>
      </c>
      <c r="D39" s="298"/>
      <c r="E39" s="298"/>
      <c r="F39" s="298"/>
      <c r="G39" s="285" t="s">
        <v>208</v>
      </c>
      <c r="H39" s="285"/>
      <c r="I39" s="285"/>
      <c r="J39" s="285"/>
      <c r="K39" s="285"/>
      <c r="L39" s="285" t="s">
        <v>208</v>
      </c>
      <c r="M39" s="285"/>
      <c r="N39" s="285"/>
      <c r="O39" s="285"/>
      <c r="P39" s="285" t="s">
        <v>200</v>
      </c>
      <c r="Q39" s="285"/>
      <c r="R39" s="285"/>
      <c r="S39" s="285"/>
      <c r="T39" s="285"/>
      <c r="U39" s="285" t="s">
        <v>215</v>
      </c>
      <c r="V39" s="285"/>
      <c r="W39" s="285"/>
      <c r="X39" s="285"/>
      <c r="Y39" s="285"/>
      <c r="Z39" s="285" t="s">
        <v>208</v>
      </c>
      <c r="AA39" s="285"/>
      <c r="AB39" s="285"/>
      <c r="AC39" s="285"/>
    </row>
    <row r="40" spans="2:29" ht="16.5" customHeight="1">
      <c r="B40" s="44" t="s">
        <v>151</v>
      </c>
      <c r="C40" s="292" t="s">
        <v>206</v>
      </c>
      <c r="D40" s="298"/>
      <c r="E40" s="298"/>
      <c r="F40" s="298"/>
      <c r="G40" s="285" t="s">
        <v>208</v>
      </c>
      <c r="H40" s="285"/>
      <c r="I40" s="285"/>
      <c r="J40" s="285"/>
      <c r="K40" s="285"/>
      <c r="L40" s="285" t="s">
        <v>208</v>
      </c>
      <c r="M40" s="285"/>
      <c r="N40" s="285"/>
      <c r="O40" s="285"/>
      <c r="P40" s="285" t="s">
        <v>212</v>
      </c>
      <c r="Q40" s="285"/>
      <c r="R40" s="285"/>
      <c r="S40" s="285"/>
      <c r="T40" s="285"/>
      <c r="U40" s="285" t="s">
        <v>216</v>
      </c>
      <c r="V40" s="285"/>
      <c r="W40" s="285"/>
      <c r="X40" s="285"/>
      <c r="Y40" s="285"/>
      <c r="Z40" s="285" t="s">
        <v>208</v>
      </c>
      <c r="AA40" s="285"/>
      <c r="AB40" s="285"/>
      <c r="AC40" s="285"/>
    </row>
    <row r="41" spans="2:29" ht="16.5" customHeight="1">
      <c r="B41" s="44" t="s">
        <v>182</v>
      </c>
      <c r="C41" s="292" t="s">
        <v>207</v>
      </c>
      <c r="D41" s="298"/>
      <c r="E41" s="298"/>
      <c r="F41" s="298"/>
      <c r="G41" s="285" t="s">
        <v>208</v>
      </c>
      <c r="H41" s="285"/>
      <c r="I41" s="285"/>
      <c r="J41" s="285"/>
      <c r="K41" s="285"/>
      <c r="L41" s="285" t="s">
        <v>208</v>
      </c>
      <c r="M41" s="285"/>
      <c r="N41" s="285"/>
      <c r="O41" s="285"/>
      <c r="P41" s="285" t="s">
        <v>208</v>
      </c>
      <c r="Q41" s="285"/>
      <c r="R41" s="285"/>
      <c r="S41" s="285"/>
      <c r="T41" s="285"/>
      <c r="U41" s="285" t="s">
        <v>207</v>
      </c>
      <c r="V41" s="285"/>
      <c r="W41" s="285"/>
      <c r="X41" s="285"/>
      <c r="Y41" s="285"/>
      <c r="Z41" s="285" t="s">
        <v>208</v>
      </c>
      <c r="AA41" s="285"/>
      <c r="AB41" s="285"/>
      <c r="AC41" s="285"/>
    </row>
    <row r="42" spans="1:29" s="196" customFormat="1" ht="16.5" customHeight="1">
      <c r="A42" s="195"/>
      <c r="B42" s="44" t="s">
        <v>222</v>
      </c>
      <c r="C42" s="292" t="s">
        <v>223</v>
      </c>
      <c r="D42" s="287"/>
      <c r="E42" s="287"/>
      <c r="F42" s="287"/>
      <c r="G42" s="285" t="s">
        <v>208</v>
      </c>
      <c r="H42" s="287"/>
      <c r="I42" s="287"/>
      <c r="J42" s="287"/>
      <c r="K42" s="287"/>
      <c r="L42" s="285" t="s">
        <v>201</v>
      </c>
      <c r="M42" s="287"/>
      <c r="N42" s="287"/>
      <c r="O42" s="287"/>
      <c r="P42" s="285" t="s">
        <v>151</v>
      </c>
      <c r="Q42" s="285"/>
      <c r="R42" s="285"/>
      <c r="S42" s="287"/>
      <c r="T42" s="285"/>
      <c r="U42" s="285" t="s">
        <v>224</v>
      </c>
      <c r="V42" s="285"/>
      <c r="W42" s="287"/>
      <c r="X42" s="285"/>
      <c r="Y42" s="285"/>
      <c r="Z42" s="285" t="s">
        <v>208</v>
      </c>
      <c r="AA42" s="286"/>
      <c r="AB42" s="286"/>
      <c r="AC42" s="286"/>
    </row>
    <row r="43" spans="1:29" s="196" customFormat="1" ht="16.5" customHeight="1">
      <c r="A43" s="195"/>
      <c r="B43" s="44" t="s">
        <v>204</v>
      </c>
      <c r="C43" s="292" t="s">
        <v>228</v>
      </c>
      <c r="D43" s="287"/>
      <c r="E43" s="287"/>
      <c r="F43" s="287"/>
      <c r="G43" s="285" t="s">
        <v>208</v>
      </c>
      <c r="H43" s="287"/>
      <c r="I43" s="287"/>
      <c r="J43" s="287"/>
      <c r="K43" s="287"/>
      <c r="L43" s="285" t="s">
        <v>229</v>
      </c>
      <c r="M43" s="287"/>
      <c r="N43" s="287"/>
      <c r="O43" s="287"/>
      <c r="P43" s="285" t="s">
        <v>204</v>
      </c>
      <c r="Q43" s="285"/>
      <c r="R43" s="285"/>
      <c r="S43" s="287"/>
      <c r="T43" s="285"/>
      <c r="U43" s="285" t="s">
        <v>230</v>
      </c>
      <c r="V43" s="285"/>
      <c r="W43" s="287"/>
      <c r="X43" s="285"/>
      <c r="Y43" s="285"/>
      <c r="Z43" s="285" t="s">
        <v>208</v>
      </c>
      <c r="AA43" s="286"/>
      <c r="AB43" s="286"/>
      <c r="AC43" s="286"/>
    </row>
    <row r="44" spans="1:29" s="196" customFormat="1" ht="16.5" customHeight="1">
      <c r="A44" s="290" t="s">
        <v>363</v>
      </c>
      <c r="B44" s="291"/>
      <c r="C44" s="295">
        <v>72</v>
      </c>
      <c r="D44" s="287"/>
      <c r="E44" s="287"/>
      <c r="F44" s="287"/>
      <c r="G44" s="285" t="s">
        <v>208</v>
      </c>
      <c r="H44" s="287"/>
      <c r="I44" s="287"/>
      <c r="J44" s="287"/>
      <c r="K44" s="287"/>
      <c r="L44" s="296">
        <v>8</v>
      </c>
      <c r="M44" s="287"/>
      <c r="N44" s="287"/>
      <c r="O44" s="287"/>
      <c r="P44" s="296">
        <v>16</v>
      </c>
      <c r="Q44" s="285"/>
      <c r="R44" s="285"/>
      <c r="S44" s="287"/>
      <c r="T44" s="285"/>
      <c r="U44" s="296">
        <v>48</v>
      </c>
      <c r="V44" s="285"/>
      <c r="W44" s="287"/>
      <c r="X44" s="285"/>
      <c r="Y44" s="285"/>
      <c r="Z44" s="285" t="s">
        <v>208</v>
      </c>
      <c r="AA44" s="286"/>
      <c r="AB44" s="286"/>
      <c r="AC44" s="286"/>
    </row>
    <row r="45" spans="1:29" s="196" customFormat="1" ht="16.5" customHeight="1">
      <c r="A45" s="290" t="s">
        <v>364</v>
      </c>
      <c r="B45" s="291"/>
      <c r="C45" s="292" t="s">
        <v>208</v>
      </c>
      <c r="D45" s="287"/>
      <c r="E45" s="287"/>
      <c r="F45" s="287"/>
      <c r="G45" s="285" t="s">
        <v>208</v>
      </c>
      <c r="H45" s="287"/>
      <c r="I45" s="287"/>
      <c r="J45" s="287"/>
      <c r="K45" s="287"/>
      <c r="L45" s="285" t="s">
        <v>208</v>
      </c>
      <c r="M45" s="287"/>
      <c r="N45" s="287"/>
      <c r="O45" s="287"/>
      <c r="P45" s="285" t="s">
        <v>208</v>
      </c>
      <c r="Q45" s="285"/>
      <c r="R45" s="285"/>
      <c r="S45" s="287"/>
      <c r="T45" s="285"/>
      <c r="U45" s="285" t="s">
        <v>208</v>
      </c>
      <c r="V45" s="285"/>
      <c r="W45" s="287"/>
      <c r="X45" s="285"/>
      <c r="Y45" s="285"/>
      <c r="Z45" s="285" t="s">
        <v>208</v>
      </c>
      <c r="AA45" s="286"/>
      <c r="AB45" s="286"/>
      <c r="AC45" s="286"/>
    </row>
    <row r="46" spans="1:29" s="196" customFormat="1" ht="16.5" customHeight="1">
      <c r="A46" s="288" t="s">
        <v>365</v>
      </c>
      <c r="B46" s="289"/>
      <c r="C46" s="293">
        <v>31</v>
      </c>
      <c r="D46" s="294"/>
      <c r="E46" s="294"/>
      <c r="F46" s="294"/>
      <c r="G46" s="297" t="s">
        <v>208</v>
      </c>
      <c r="H46" s="294"/>
      <c r="I46" s="294"/>
      <c r="J46" s="294"/>
      <c r="K46" s="294"/>
      <c r="L46" s="330">
        <v>3</v>
      </c>
      <c r="M46" s="294"/>
      <c r="N46" s="294"/>
      <c r="O46" s="294"/>
      <c r="P46" s="330">
        <v>1</v>
      </c>
      <c r="Q46" s="297"/>
      <c r="R46" s="297"/>
      <c r="S46" s="294"/>
      <c r="T46" s="297"/>
      <c r="U46" s="330">
        <v>27</v>
      </c>
      <c r="V46" s="297"/>
      <c r="W46" s="294"/>
      <c r="X46" s="297"/>
      <c r="Y46" s="297"/>
      <c r="Z46" s="297" t="s">
        <v>208</v>
      </c>
      <c r="AA46" s="334"/>
      <c r="AB46" s="334"/>
      <c r="AC46" s="334"/>
    </row>
    <row r="47" spans="1:30" ht="12.75" customHeight="1">
      <c r="A47" s="40" t="s">
        <v>254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 t="s">
        <v>226</v>
      </c>
      <c r="AD47" s="181"/>
    </row>
  </sheetData>
  <sheetProtection/>
  <mergeCells count="230">
    <mergeCell ref="AB11:AC11"/>
    <mergeCell ref="E28:K28"/>
    <mergeCell ref="L28:Q28"/>
    <mergeCell ref="R28:W28"/>
    <mergeCell ref="X28:AC28"/>
    <mergeCell ref="O11:Q11"/>
    <mergeCell ref="R11:T11"/>
    <mergeCell ref="U11:W11"/>
    <mergeCell ref="X11:AA11"/>
    <mergeCell ref="E25:K25"/>
    <mergeCell ref="I11:K11"/>
    <mergeCell ref="L11:N11"/>
    <mergeCell ref="C5:D5"/>
    <mergeCell ref="C6:D6"/>
    <mergeCell ref="L5:N5"/>
    <mergeCell ref="L6:N6"/>
    <mergeCell ref="I5:K5"/>
    <mergeCell ref="E5:H5"/>
    <mergeCell ref="C8:D8"/>
    <mergeCell ref="I7:K7"/>
    <mergeCell ref="A1:AC1"/>
    <mergeCell ref="I3:N3"/>
    <mergeCell ref="O3:W3"/>
    <mergeCell ref="X3:AC3"/>
    <mergeCell ref="C3:H3"/>
    <mergeCell ref="A3:B4"/>
    <mergeCell ref="C4:D4"/>
    <mergeCell ref="L4:N4"/>
    <mergeCell ref="I4:K4"/>
    <mergeCell ref="E4:H4"/>
    <mergeCell ref="E6:H6"/>
    <mergeCell ref="C7:D7"/>
    <mergeCell ref="E8:H8"/>
    <mergeCell ref="E7:H7"/>
    <mergeCell ref="I6:K6"/>
    <mergeCell ref="I8:K8"/>
    <mergeCell ref="I9:K9"/>
    <mergeCell ref="E9:H9"/>
    <mergeCell ref="C14:D14"/>
    <mergeCell ref="E14:H14"/>
    <mergeCell ref="C9:D9"/>
    <mergeCell ref="C10:D10"/>
    <mergeCell ref="E10:H10"/>
    <mergeCell ref="I10:K10"/>
    <mergeCell ref="C11:D11"/>
    <mergeCell ref="E11:H11"/>
    <mergeCell ref="U5:W5"/>
    <mergeCell ref="X5:AA5"/>
    <mergeCell ref="AB6:AC6"/>
    <mergeCell ref="AB7:AC7"/>
    <mergeCell ref="R6:T6"/>
    <mergeCell ref="AB8:AC8"/>
    <mergeCell ref="U8:W8"/>
    <mergeCell ref="X6:AA6"/>
    <mergeCell ref="X7:AA7"/>
    <mergeCell ref="X8:AA8"/>
    <mergeCell ref="U4:W4"/>
    <mergeCell ref="X4:AA4"/>
    <mergeCell ref="AB4:AC4"/>
    <mergeCell ref="U6:W6"/>
    <mergeCell ref="O4:Q4"/>
    <mergeCell ref="O5:Q5"/>
    <mergeCell ref="O6:Q6"/>
    <mergeCell ref="R4:T4"/>
    <mergeCell ref="AB5:AC5"/>
    <mergeCell ref="R5:T5"/>
    <mergeCell ref="X14:AA14"/>
    <mergeCell ref="L14:N14"/>
    <mergeCell ref="Z37:AC37"/>
    <mergeCell ref="O14:Q14"/>
    <mergeCell ref="L36:O36"/>
    <mergeCell ref="P36:T36"/>
    <mergeCell ref="R29:W29"/>
    <mergeCell ref="R25:W25"/>
    <mergeCell ref="R14:T14"/>
    <mergeCell ref="U14:W14"/>
    <mergeCell ref="AB9:AC9"/>
    <mergeCell ref="X22:AC22"/>
    <mergeCell ref="X25:AC25"/>
    <mergeCell ref="X27:AC27"/>
    <mergeCell ref="X26:AC26"/>
    <mergeCell ref="X23:AC23"/>
    <mergeCell ref="X24:AC24"/>
    <mergeCell ref="AB14:AC14"/>
    <mergeCell ref="A18:AC18"/>
    <mergeCell ref="E20:K21"/>
    <mergeCell ref="Z42:AC42"/>
    <mergeCell ref="R23:W23"/>
    <mergeCell ref="U9:W9"/>
    <mergeCell ref="P39:T39"/>
    <mergeCell ref="Z41:AC41"/>
    <mergeCell ref="Z39:AC39"/>
    <mergeCell ref="Z40:AC40"/>
    <mergeCell ref="P42:T42"/>
    <mergeCell ref="L27:Q27"/>
    <mergeCell ref="A34:AC34"/>
    <mergeCell ref="G42:K42"/>
    <mergeCell ref="L38:O38"/>
    <mergeCell ref="U41:Y41"/>
    <mergeCell ref="U42:Y42"/>
    <mergeCell ref="P37:T37"/>
    <mergeCell ref="P38:T38"/>
    <mergeCell ref="P41:T41"/>
    <mergeCell ref="U37:Y37"/>
    <mergeCell ref="U38:Y38"/>
    <mergeCell ref="L39:O39"/>
    <mergeCell ref="A36:B36"/>
    <mergeCell ref="E27:K27"/>
    <mergeCell ref="R27:W27"/>
    <mergeCell ref="U36:Y36"/>
    <mergeCell ref="Z36:AC36"/>
    <mergeCell ref="A29:C29"/>
    <mergeCell ref="E29:K29"/>
    <mergeCell ref="L29:Q29"/>
    <mergeCell ref="C36:F36"/>
    <mergeCell ref="G36:K36"/>
    <mergeCell ref="L40:O40"/>
    <mergeCell ref="L41:O41"/>
    <mergeCell ref="P40:T40"/>
    <mergeCell ref="G37:K37"/>
    <mergeCell ref="G40:K40"/>
    <mergeCell ref="C37:F37"/>
    <mergeCell ref="E24:K24"/>
    <mergeCell ref="R24:W24"/>
    <mergeCell ref="L24:Q24"/>
    <mergeCell ref="L23:Q23"/>
    <mergeCell ref="R22:W22"/>
    <mergeCell ref="L22:Q22"/>
    <mergeCell ref="R10:T10"/>
    <mergeCell ref="U10:W10"/>
    <mergeCell ref="O12:Q12"/>
    <mergeCell ref="R12:T12"/>
    <mergeCell ref="U12:W12"/>
    <mergeCell ref="L10:N10"/>
    <mergeCell ref="X10:AA10"/>
    <mergeCell ref="U46:Y46"/>
    <mergeCell ref="Z46:AC46"/>
    <mergeCell ref="U40:Y40"/>
    <mergeCell ref="Z38:AC38"/>
    <mergeCell ref="L20:AC20"/>
    <mergeCell ref="L21:Q21"/>
    <mergeCell ref="X21:AC21"/>
    <mergeCell ref="AB10:AC10"/>
    <mergeCell ref="L12:N12"/>
    <mergeCell ref="L7:N7"/>
    <mergeCell ref="L8:N8"/>
    <mergeCell ref="R7:T7"/>
    <mergeCell ref="R8:T8"/>
    <mergeCell ref="R9:T9"/>
    <mergeCell ref="U7:W7"/>
    <mergeCell ref="L9:N9"/>
    <mergeCell ref="O7:Q7"/>
    <mergeCell ref="O8:Q8"/>
    <mergeCell ref="O9:Q9"/>
    <mergeCell ref="X9:AA9"/>
    <mergeCell ref="O10:Q10"/>
    <mergeCell ref="L46:O46"/>
    <mergeCell ref="P46:T46"/>
    <mergeCell ref="E31:K31"/>
    <mergeCell ref="L31:Q31"/>
    <mergeCell ref="R31:W31"/>
    <mergeCell ref="L37:O37"/>
    <mergeCell ref="U39:Y39"/>
    <mergeCell ref="X31:AC31"/>
    <mergeCell ref="A12:B12"/>
    <mergeCell ref="C12:D12"/>
    <mergeCell ref="E12:H12"/>
    <mergeCell ref="I12:K12"/>
    <mergeCell ref="E30:K30"/>
    <mergeCell ref="A22:C22"/>
    <mergeCell ref="E22:K22"/>
    <mergeCell ref="A30:C30"/>
    <mergeCell ref="I14:K14"/>
    <mergeCell ref="E23:K23"/>
    <mergeCell ref="X12:AA12"/>
    <mergeCell ref="AB12:AC12"/>
    <mergeCell ref="A13:B13"/>
    <mergeCell ref="C13:D13"/>
    <mergeCell ref="E13:H13"/>
    <mergeCell ref="I13:K13"/>
    <mergeCell ref="L13:N13"/>
    <mergeCell ref="O13:Q13"/>
    <mergeCell ref="R13:T13"/>
    <mergeCell ref="U13:W13"/>
    <mergeCell ref="X13:AA13"/>
    <mergeCell ref="AB13:AC13"/>
    <mergeCell ref="A14:B14"/>
    <mergeCell ref="X29:AC29"/>
    <mergeCell ref="E26:K26"/>
    <mergeCell ref="L25:Q25"/>
    <mergeCell ref="L26:Q26"/>
    <mergeCell ref="R26:W26"/>
    <mergeCell ref="A20:D21"/>
    <mergeCell ref="R21:W21"/>
    <mergeCell ref="Z43:AC43"/>
    <mergeCell ref="L30:Q30"/>
    <mergeCell ref="R30:W30"/>
    <mergeCell ref="X30:AC30"/>
    <mergeCell ref="A31:C31"/>
    <mergeCell ref="C43:F43"/>
    <mergeCell ref="G43:K43"/>
    <mergeCell ref="L43:O43"/>
    <mergeCell ref="G39:K39"/>
    <mergeCell ref="G41:K41"/>
    <mergeCell ref="U44:Y44"/>
    <mergeCell ref="C40:F40"/>
    <mergeCell ref="C41:F41"/>
    <mergeCell ref="C38:F38"/>
    <mergeCell ref="P43:T43"/>
    <mergeCell ref="U43:Y43"/>
    <mergeCell ref="C39:F39"/>
    <mergeCell ref="C42:F42"/>
    <mergeCell ref="L42:O42"/>
    <mergeCell ref="G38:K38"/>
    <mergeCell ref="A44:B44"/>
    <mergeCell ref="C44:F44"/>
    <mergeCell ref="G44:K44"/>
    <mergeCell ref="L44:O44"/>
    <mergeCell ref="P44:T44"/>
    <mergeCell ref="G46:K46"/>
    <mergeCell ref="Z44:AC44"/>
    <mergeCell ref="P45:T45"/>
    <mergeCell ref="U45:Y45"/>
    <mergeCell ref="Z45:AC45"/>
    <mergeCell ref="A46:B46"/>
    <mergeCell ref="A45:B45"/>
    <mergeCell ref="C45:F45"/>
    <mergeCell ref="G45:K45"/>
    <mergeCell ref="L45:O45"/>
    <mergeCell ref="C46:F46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2" width="4.625" style="80" customWidth="1"/>
    <col min="3" max="20" width="4.875" style="80" customWidth="1"/>
    <col min="21" max="23" width="5.125" style="80" customWidth="1"/>
    <col min="24" max="16384" width="9.00390625" style="80" customWidth="1"/>
  </cols>
  <sheetData>
    <row r="1" spans="1:18" ht="29.25" customHeight="1">
      <c r="A1" s="350" t="s">
        <v>249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="166" customFormat="1" ht="19.5" customHeight="1">
      <c r="A3" s="165" t="s">
        <v>1</v>
      </c>
    </row>
    <row r="4" spans="1:18" ht="24.75" customHeight="1">
      <c r="A4" s="401" t="s">
        <v>250</v>
      </c>
      <c r="B4" s="402"/>
      <c r="C4" s="407" t="s">
        <v>149</v>
      </c>
      <c r="D4" s="408"/>
      <c r="E4" s="407" t="s">
        <v>239</v>
      </c>
      <c r="F4" s="411"/>
      <c r="G4" s="408" t="s">
        <v>240</v>
      </c>
      <c r="H4" s="411"/>
      <c r="I4" s="415" t="s">
        <v>241</v>
      </c>
      <c r="J4" s="416"/>
      <c r="K4" s="417"/>
      <c r="L4" s="393" t="s">
        <v>242</v>
      </c>
      <c r="M4" s="394"/>
      <c r="N4" s="394"/>
      <c r="O4" s="394"/>
      <c r="P4" s="394"/>
      <c r="Q4" s="394"/>
      <c r="R4" s="394"/>
    </row>
    <row r="5" spans="1:18" ht="64.5" customHeight="1">
      <c r="A5" s="403"/>
      <c r="B5" s="404"/>
      <c r="C5" s="409"/>
      <c r="D5" s="410"/>
      <c r="E5" s="409"/>
      <c r="F5" s="412"/>
      <c r="G5" s="410"/>
      <c r="H5" s="412"/>
      <c r="I5" s="395" t="s">
        <v>243</v>
      </c>
      <c r="J5" s="395" t="s">
        <v>244</v>
      </c>
      <c r="K5" s="395" t="s">
        <v>245</v>
      </c>
      <c r="L5" s="397" t="s">
        <v>53</v>
      </c>
      <c r="M5" s="397" t="s">
        <v>178</v>
      </c>
      <c r="N5" s="397" t="s">
        <v>246</v>
      </c>
      <c r="O5" s="397" t="s">
        <v>54</v>
      </c>
      <c r="P5" s="397" t="s">
        <v>55</v>
      </c>
      <c r="Q5" s="397" t="s">
        <v>56</v>
      </c>
      <c r="R5" s="399" t="s">
        <v>57</v>
      </c>
    </row>
    <row r="6" spans="1:18" ht="24.75" customHeight="1">
      <c r="A6" s="405"/>
      <c r="B6" s="406"/>
      <c r="C6" s="419" t="s">
        <v>58</v>
      </c>
      <c r="D6" s="334"/>
      <c r="E6" s="413"/>
      <c r="F6" s="414"/>
      <c r="G6" s="418"/>
      <c r="H6" s="414"/>
      <c r="I6" s="396"/>
      <c r="J6" s="396"/>
      <c r="K6" s="396"/>
      <c r="L6" s="398"/>
      <c r="M6" s="398"/>
      <c r="N6" s="398"/>
      <c r="O6" s="398"/>
      <c r="P6" s="398"/>
      <c r="Q6" s="398"/>
      <c r="R6" s="400"/>
    </row>
    <row r="7" spans="1:18" ht="24.75" customHeight="1">
      <c r="A7" s="167" t="s">
        <v>52</v>
      </c>
      <c r="B7" s="168">
        <v>12</v>
      </c>
      <c r="C7" s="439">
        <v>122</v>
      </c>
      <c r="D7" s="440"/>
      <c r="E7" s="439">
        <v>325</v>
      </c>
      <c r="F7" s="440"/>
      <c r="G7" s="391">
        <f aca="true" t="shared" si="0" ref="G7:G12">E7/C7</f>
        <v>2.6639344262295084</v>
      </c>
      <c r="H7" s="392"/>
      <c r="I7" s="169" t="s">
        <v>354</v>
      </c>
      <c r="J7" s="169" t="s">
        <v>354</v>
      </c>
      <c r="K7" s="169" t="s">
        <v>354</v>
      </c>
      <c r="L7" s="170">
        <v>266</v>
      </c>
      <c r="M7" s="170">
        <v>18</v>
      </c>
      <c r="N7" s="169" t="s">
        <v>354</v>
      </c>
      <c r="O7" s="170">
        <v>18</v>
      </c>
      <c r="P7" s="170">
        <v>3</v>
      </c>
      <c r="Q7" s="170">
        <v>16</v>
      </c>
      <c r="R7" s="170">
        <v>4</v>
      </c>
    </row>
    <row r="8" spans="1:18" ht="24.75" customHeight="1">
      <c r="A8" s="135"/>
      <c r="B8" s="171">
        <v>13</v>
      </c>
      <c r="C8" s="390">
        <v>121</v>
      </c>
      <c r="D8" s="389"/>
      <c r="E8" s="390">
        <v>356</v>
      </c>
      <c r="F8" s="389"/>
      <c r="G8" s="386">
        <f t="shared" si="0"/>
        <v>2.9421487603305785</v>
      </c>
      <c r="H8" s="387"/>
      <c r="I8" s="169" t="s">
        <v>354</v>
      </c>
      <c r="J8" s="169" t="s">
        <v>354</v>
      </c>
      <c r="K8" s="169" t="s">
        <v>354</v>
      </c>
      <c r="L8" s="170">
        <v>289</v>
      </c>
      <c r="M8" s="170">
        <v>19</v>
      </c>
      <c r="N8" s="169" t="s">
        <v>354</v>
      </c>
      <c r="O8" s="170">
        <v>18</v>
      </c>
      <c r="P8" s="170">
        <v>7</v>
      </c>
      <c r="Q8" s="170">
        <v>18</v>
      </c>
      <c r="R8" s="170">
        <v>5</v>
      </c>
    </row>
    <row r="9" spans="1:18" ht="24.75" customHeight="1">
      <c r="A9" s="135"/>
      <c r="B9" s="171">
        <v>14</v>
      </c>
      <c r="C9" s="388">
        <v>365</v>
      </c>
      <c r="D9" s="389"/>
      <c r="E9" s="388">
        <v>4551</v>
      </c>
      <c r="F9" s="389"/>
      <c r="G9" s="386">
        <f t="shared" si="0"/>
        <v>12.468493150684932</v>
      </c>
      <c r="H9" s="387"/>
      <c r="I9" s="169" t="s">
        <v>354</v>
      </c>
      <c r="J9" s="169" t="s">
        <v>354</v>
      </c>
      <c r="K9" s="169" t="s">
        <v>354</v>
      </c>
      <c r="L9" s="172">
        <v>2809</v>
      </c>
      <c r="M9" s="170">
        <v>627</v>
      </c>
      <c r="N9" s="169" t="s">
        <v>354</v>
      </c>
      <c r="O9" s="170">
        <v>150</v>
      </c>
      <c r="P9" s="170">
        <v>215</v>
      </c>
      <c r="Q9" s="170">
        <v>659</v>
      </c>
      <c r="R9" s="170">
        <v>91</v>
      </c>
    </row>
    <row r="10" spans="1:18" ht="24.75" customHeight="1">
      <c r="A10" s="135"/>
      <c r="B10" s="171">
        <v>15</v>
      </c>
      <c r="C10" s="434">
        <v>366</v>
      </c>
      <c r="D10" s="385"/>
      <c r="E10" s="390">
        <v>4129</v>
      </c>
      <c r="F10" s="385"/>
      <c r="G10" s="386">
        <f t="shared" si="0"/>
        <v>11.281420765027322</v>
      </c>
      <c r="H10" s="387"/>
      <c r="I10" s="169" t="s">
        <v>354</v>
      </c>
      <c r="J10" s="169" t="s">
        <v>354</v>
      </c>
      <c r="K10" s="169" t="s">
        <v>354</v>
      </c>
      <c r="L10" s="172">
        <v>2724</v>
      </c>
      <c r="M10" s="170">
        <v>520</v>
      </c>
      <c r="N10" s="169" t="s">
        <v>354</v>
      </c>
      <c r="O10" s="170">
        <v>143</v>
      </c>
      <c r="P10" s="170">
        <v>193</v>
      </c>
      <c r="Q10" s="170">
        <v>468</v>
      </c>
      <c r="R10" s="170">
        <v>81</v>
      </c>
    </row>
    <row r="11" spans="1:18" ht="24.75" customHeight="1">
      <c r="A11" s="142"/>
      <c r="B11" s="171">
        <v>16</v>
      </c>
      <c r="C11" s="385">
        <v>365</v>
      </c>
      <c r="D11" s="385"/>
      <c r="E11" s="385">
        <f>SUM(I11:K11)</f>
        <v>6952</v>
      </c>
      <c r="F11" s="385"/>
      <c r="G11" s="386">
        <f t="shared" si="0"/>
        <v>19.046575342465754</v>
      </c>
      <c r="H11" s="387"/>
      <c r="I11" s="173">
        <v>6096</v>
      </c>
      <c r="J11" s="174">
        <v>578</v>
      </c>
      <c r="K11" s="174">
        <v>278</v>
      </c>
      <c r="L11" s="173">
        <v>4785</v>
      </c>
      <c r="M11" s="175">
        <v>747</v>
      </c>
      <c r="N11" s="175">
        <v>224</v>
      </c>
      <c r="O11" s="175">
        <v>221</v>
      </c>
      <c r="P11" s="175">
        <v>353</v>
      </c>
      <c r="Q11" s="170">
        <v>459</v>
      </c>
      <c r="R11" s="175">
        <v>163</v>
      </c>
    </row>
    <row r="12" spans="1:18" s="89" customFormat="1" ht="24.75" customHeight="1">
      <c r="A12" s="157"/>
      <c r="B12" s="176">
        <v>17</v>
      </c>
      <c r="C12" s="384">
        <v>365</v>
      </c>
      <c r="D12" s="384"/>
      <c r="E12" s="385">
        <v>6950</v>
      </c>
      <c r="F12" s="385"/>
      <c r="G12" s="386">
        <f t="shared" si="0"/>
        <v>19.041095890410958</v>
      </c>
      <c r="H12" s="387"/>
      <c r="I12" s="177">
        <v>6075</v>
      </c>
      <c r="J12" s="178">
        <v>528</v>
      </c>
      <c r="K12" s="178">
        <v>347</v>
      </c>
      <c r="L12" s="177">
        <f>4190+373+215</f>
        <v>4778</v>
      </c>
      <c r="M12" s="179">
        <f>671+61+29</f>
        <v>761</v>
      </c>
      <c r="N12" s="179">
        <f>207+14+11</f>
        <v>232</v>
      </c>
      <c r="O12" s="179">
        <f>155+25+24</f>
        <v>204</v>
      </c>
      <c r="P12" s="179">
        <f>304+13+10</f>
        <v>327</v>
      </c>
      <c r="Q12" s="170">
        <f>406+33+42</f>
        <v>481</v>
      </c>
      <c r="R12" s="179">
        <f>142+9+16</f>
        <v>167</v>
      </c>
    </row>
    <row r="13" spans="1:18" s="89" customFormat="1" ht="20.25" customHeight="1">
      <c r="A13" s="51" t="s">
        <v>248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65" t="s">
        <v>221</v>
      </c>
      <c r="Q13" s="140"/>
      <c r="R13" s="140"/>
    </row>
    <row r="14" spans="16:17" s="180" customFormat="1" ht="13.5">
      <c r="P14" s="181"/>
      <c r="Q14" s="181"/>
    </row>
    <row r="15" spans="1:18" s="89" customFormat="1" ht="24.75" customHeight="1">
      <c r="A15" s="142"/>
      <c r="B15" s="138"/>
      <c r="C15" s="182"/>
      <c r="D15" s="182"/>
      <c r="E15" s="182"/>
      <c r="F15" s="182"/>
      <c r="G15" s="183"/>
      <c r="H15" s="183"/>
      <c r="I15" s="184"/>
      <c r="J15" s="88"/>
      <c r="K15" s="88"/>
      <c r="L15" s="184"/>
      <c r="M15" s="185"/>
      <c r="N15" s="185"/>
      <c r="O15" s="185"/>
      <c r="P15" s="185"/>
      <c r="Q15" s="185"/>
      <c r="R15" s="185"/>
    </row>
    <row r="16" s="166" customFormat="1" ht="25.5" customHeight="1">
      <c r="A16" s="165"/>
    </row>
    <row r="17" spans="1:20" s="93" customFormat="1" ht="24">
      <c r="A17" s="280" t="s">
        <v>355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135"/>
    </row>
    <row r="18" ht="9" customHeight="1"/>
    <row r="19" spans="1:2" ht="16.5" customHeight="1">
      <c r="A19" s="94" t="s">
        <v>1</v>
      </c>
      <c r="B19" s="94"/>
    </row>
    <row r="20" spans="1:19" ht="24.75" customHeight="1">
      <c r="A20" s="435" t="s">
        <v>356</v>
      </c>
      <c r="B20" s="436"/>
      <c r="C20" s="426" t="s">
        <v>357</v>
      </c>
      <c r="D20" s="427"/>
      <c r="E20" s="393" t="s">
        <v>59</v>
      </c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432"/>
      <c r="Q20" s="393" t="s">
        <v>60</v>
      </c>
      <c r="R20" s="394"/>
      <c r="S20" s="52"/>
    </row>
    <row r="21" spans="1:19" ht="25.5" customHeight="1">
      <c r="A21" s="437"/>
      <c r="B21" s="438"/>
      <c r="C21" s="428"/>
      <c r="D21" s="429"/>
      <c r="E21" s="421" t="s">
        <v>61</v>
      </c>
      <c r="F21" s="422"/>
      <c r="G21" s="421" t="s">
        <v>62</v>
      </c>
      <c r="H21" s="422"/>
      <c r="I21" s="421" t="s">
        <v>63</v>
      </c>
      <c r="J21" s="422"/>
      <c r="K21" s="421" t="s">
        <v>64</v>
      </c>
      <c r="L21" s="422"/>
      <c r="M21" s="423" t="s">
        <v>65</v>
      </c>
      <c r="N21" s="424"/>
      <c r="O21" s="421" t="s">
        <v>66</v>
      </c>
      <c r="P21" s="422"/>
      <c r="Q21" s="423" t="s">
        <v>358</v>
      </c>
      <c r="R21" s="433"/>
      <c r="S21" s="53"/>
    </row>
    <row r="22" spans="1:18" ht="24.75" customHeight="1">
      <c r="A22" s="126" t="s">
        <v>52</v>
      </c>
      <c r="B22" s="116">
        <v>2</v>
      </c>
      <c r="C22" s="430">
        <f>SUM(E22:Q22)</f>
        <v>17</v>
      </c>
      <c r="D22" s="321"/>
      <c r="E22" s="420">
        <v>1</v>
      </c>
      <c r="F22" s="420"/>
      <c r="G22" s="420">
        <v>16</v>
      </c>
      <c r="H22" s="420"/>
      <c r="I22" s="420" t="s">
        <v>24</v>
      </c>
      <c r="J22" s="420"/>
      <c r="K22" s="420" t="s">
        <v>24</v>
      </c>
      <c r="L22" s="420"/>
      <c r="M22" s="420" t="s">
        <v>24</v>
      </c>
      <c r="N22" s="420"/>
      <c r="O22" s="420" t="s">
        <v>24</v>
      </c>
      <c r="P22" s="420"/>
      <c r="Q22" s="279" t="s">
        <v>24</v>
      </c>
      <c r="R22" s="279"/>
    </row>
    <row r="23" spans="1:18" ht="24.75" customHeight="1">
      <c r="A23" s="126"/>
      <c r="B23" s="116">
        <v>7</v>
      </c>
      <c r="C23" s="382">
        <f>SUM(E23:Q23)</f>
        <v>13</v>
      </c>
      <c r="D23" s="431"/>
      <c r="E23" s="270">
        <v>1</v>
      </c>
      <c r="F23" s="270"/>
      <c r="G23" s="270">
        <v>12</v>
      </c>
      <c r="H23" s="270"/>
      <c r="I23" s="270" t="s">
        <v>24</v>
      </c>
      <c r="J23" s="270"/>
      <c r="K23" s="270" t="s">
        <v>24</v>
      </c>
      <c r="L23" s="270"/>
      <c r="M23" s="270" t="s">
        <v>24</v>
      </c>
      <c r="N23" s="270"/>
      <c r="O23" s="270" t="s">
        <v>24</v>
      </c>
      <c r="P23" s="270"/>
      <c r="Q23" s="270" t="s">
        <v>24</v>
      </c>
      <c r="R23" s="270"/>
    </row>
    <row r="24" spans="1:18" s="81" customFormat="1" ht="24.75" customHeight="1">
      <c r="A24" s="100"/>
      <c r="B24" s="109">
        <v>12</v>
      </c>
      <c r="C24" s="382">
        <f>SUM(E24:Q24)</f>
        <v>7</v>
      </c>
      <c r="D24" s="431"/>
      <c r="E24" s="270">
        <v>1</v>
      </c>
      <c r="F24" s="270"/>
      <c r="G24" s="270">
        <v>1</v>
      </c>
      <c r="H24" s="270"/>
      <c r="I24" s="270" t="s">
        <v>24</v>
      </c>
      <c r="J24" s="270"/>
      <c r="K24" s="270" t="s">
        <v>24</v>
      </c>
      <c r="L24" s="270"/>
      <c r="M24" s="270" t="s">
        <v>24</v>
      </c>
      <c r="N24" s="270"/>
      <c r="O24" s="270" t="s">
        <v>24</v>
      </c>
      <c r="P24" s="270"/>
      <c r="Q24" s="270">
        <v>5</v>
      </c>
      <c r="R24" s="270"/>
    </row>
    <row r="25" spans="1:18" s="81" customFormat="1" ht="24.75" customHeight="1">
      <c r="A25" s="100"/>
      <c r="B25" s="109">
        <v>13</v>
      </c>
      <c r="C25" s="382">
        <v>25</v>
      </c>
      <c r="D25" s="431"/>
      <c r="E25" s="270" t="s">
        <v>359</v>
      </c>
      <c r="F25" s="270"/>
      <c r="G25" s="270">
        <v>1</v>
      </c>
      <c r="H25" s="270"/>
      <c r="I25" s="270" t="s">
        <v>359</v>
      </c>
      <c r="J25" s="270"/>
      <c r="K25" s="270" t="s">
        <v>359</v>
      </c>
      <c r="L25" s="270"/>
      <c r="M25" s="270" t="s">
        <v>359</v>
      </c>
      <c r="N25" s="270"/>
      <c r="O25" s="270" t="s">
        <v>359</v>
      </c>
      <c r="P25" s="270"/>
      <c r="Q25" s="270">
        <v>24</v>
      </c>
      <c r="R25" s="270"/>
    </row>
    <row r="26" spans="1:18" s="81" customFormat="1" ht="24.75" customHeight="1">
      <c r="A26" s="100"/>
      <c r="B26" s="109">
        <v>14</v>
      </c>
      <c r="C26" s="382">
        <v>6</v>
      </c>
      <c r="D26" s="383"/>
      <c r="E26" s="270">
        <v>1</v>
      </c>
      <c r="F26" s="270"/>
      <c r="G26" s="270">
        <v>4</v>
      </c>
      <c r="H26" s="270"/>
      <c r="I26" s="270" t="s">
        <v>359</v>
      </c>
      <c r="J26" s="270"/>
      <c r="K26" s="270" t="s">
        <v>359</v>
      </c>
      <c r="L26" s="270"/>
      <c r="M26" s="270" t="s">
        <v>359</v>
      </c>
      <c r="N26" s="270"/>
      <c r="O26" s="270" t="s">
        <v>359</v>
      </c>
      <c r="P26" s="270"/>
      <c r="Q26" s="270">
        <v>1</v>
      </c>
      <c r="R26" s="383"/>
    </row>
    <row r="27" spans="1:18" s="81" customFormat="1" ht="24.75" customHeight="1">
      <c r="A27" s="100"/>
      <c r="B27" s="109">
        <v>15</v>
      </c>
      <c r="C27" s="382">
        <v>3</v>
      </c>
      <c r="D27" s="383"/>
      <c r="E27" s="270" t="s">
        <v>359</v>
      </c>
      <c r="F27" s="270"/>
      <c r="G27" s="270">
        <v>2</v>
      </c>
      <c r="H27" s="270"/>
      <c r="I27" s="270" t="s">
        <v>359</v>
      </c>
      <c r="J27" s="270"/>
      <c r="K27" s="270" t="s">
        <v>359</v>
      </c>
      <c r="L27" s="270"/>
      <c r="M27" s="270" t="s">
        <v>359</v>
      </c>
      <c r="N27" s="270"/>
      <c r="O27" s="270" t="s">
        <v>359</v>
      </c>
      <c r="P27" s="270"/>
      <c r="Q27" s="270">
        <v>1</v>
      </c>
      <c r="R27" s="383"/>
    </row>
    <row r="28" spans="1:18" s="81" customFormat="1" ht="24.75" customHeight="1">
      <c r="A28" s="100"/>
      <c r="B28" s="109">
        <v>16</v>
      </c>
      <c r="C28" s="382">
        <v>6</v>
      </c>
      <c r="D28" s="383"/>
      <c r="E28" s="270" t="s">
        <v>359</v>
      </c>
      <c r="F28" s="270"/>
      <c r="G28" s="270">
        <v>2</v>
      </c>
      <c r="H28" s="270"/>
      <c r="I28" s="270" t="s">
        <v>359</v>
      </c>
      <c r="J28" s="270"/>
      <c r="K28" s="270" t="s">
        <v>359</v>
      </c>
      <c r="L28" s="270"/>
      <c r="M28" s="270" t="s">
        <v>359</v>
      </c>
      <c r="N28" s="270"/>
      <c r="O28" s="270" t="s">
        <v>359</v>
      </c>
      <c r="P28" s="270"/>
      <c r="Q28" s="270">
        <v>4</v>
      </c>
      <c r="R28" s="383"/>
    </row>
    <row r="29" spans="1:18" s="81" customFormat="1" ht="24.75" customHeight="1">
      <c r="A29" s="379" t="s">
        <v>343</v>
      </c>
      <c r="B29" s="380"/>
      <c r="C29" s="382">
        <v>10</v>
      </c>
      <c r="D29" s="383"/>
      <c r="E29" s="270" t="s">
        <v>359</v>
      </c>
      <c r="F29" s="270"/>
      <c r="G29" s="270">
        <v>5</v>
      </c>
      <c r="H29" s="270"/>
      <c r="I29" s="270">
        <v>1</v>
      </c>
      <c r="J29" s="270"/>
      <c r="K29" s="270" t="s">
        <v>359</v>
      </c>
      <c r="L29" s="270"/>
      <c r="M29" s="270" t="s">
        <v>359</v>
      </c>
      <c r="N29" s="270"/>
      <c r="O29" s="270" t="s">
        <v>359</v>
      </c>
      <c r="P29" s="270"/>
      <c r="Q29" s="270">
        <v>4</v>
      </c>
      <c r="R29" s="383"/>
    </row>
    <row r="30" spans="1:18" s="81" customFormat="1" ht="24.75" customHeight="1">
      <c r="A30" s="379" t="s">
        <v>336</v>
      </c>
      <c r="B30" s="380"/>
      <c r="C30" s="381" t="s">
        <v>359</v>
      </c>
      <c r="D30" s="381"/>
      <c r="E30" s="270" t="s">
        <v>359</v>
      </c>
      <c r="F30" s="270"/>
      <c r="G30" s="270" t="s">
        <v>359</v>
      </c>
      <c r="H30" s="270"/>
      <c r="I30" s="270" t="s">
        <v>359</v>
      </c>
      <c r="J30" s="270"/>
      <c r="K30" s="270" t="s">
        <v>359</v>
      </c>
      <c r="L30" s="270"/>
      <c r="M30" s="270" t="s">
        <v>359</v>
      </c>
      <c r="N30" s="270"/>
      <c r="O30" s="270" t="s">
        <v>359</v>
      </c>
      <c r="P30" s="270"/>
      <c r="Q30" s="270" t="s">
        <v>359</v>
      </c>
      <c r="R30" s="270"/>
    </row>
    <row r="31" spans="1:18" s="81" customFormat="1" ht="24.75" customHeight="1">
      <c r="A31" s="377" t="s">
        <v>345</v>
      </c>
      <c r="B31" s="378"/>
      <c r="C31" s="425" t="s">
        <v>359</v>
      </c>
      <c r="D31" s="425"/>
      <c r="E31" s="278" t="s">
        <v>359</v>
      </c>
      <c r="F31" s="278"/>
      <c r="G31" s="278" t="s">
        <v>359</v>
      </c>
      <c r="H31" s="278"/>
      <c r="I31" s="278" t="s">
        <v>359</v>
      </c>
      <c r="J31" s="278"/>
      <c r="K31" s="278" t="s">
        <v>359</v>
      </c>
      <c r="L31" s="278"/>
      <c r="M31" s="278" t="s">
        <v>359</v>
      </c>
      <c r="N31" s="278"/>
      <c r="O31" s="278" t="s">
        <v>359</v>
      </c>
      <c r="P31" s="278"/>
      <c r="Q31" s="278" t="s">
        <v>359</v>
      </c>
      <c r="R31" s="278"/>
    </row>
    <row r="32" spans="1:18" ht="16.5" customHeight="1">
      <c r="A32" s="54" t="s">
        <v>67</v>
      </c>
      <c r="B32" s="54"/>
      <c r="C32" s="186"/>
      <c r="D32" s="187"/>
      <c r="M32" s="95"/>
      <c r="N32" s="95"/>
      <c r="Q32" s="88"/>
      <c r="R32" s="88" t="s">
        <v>231</v>
      </c>
    </row>
    <row r="33" ht="19.5" customHeight="1"/>
  </sheetData>
  <sheetProtection/>
  <mergeCells count="131">
    <mergeCell ref="G11:H11"/>
    <mergeCell ref="C9:D9"/>
    <mergeCell ref="C10:D10"/>
    <mergeCell ref="A20:B21"/>
    <mergeCell ref="C7:D7"/>
    <mergeCell ref="C8:D8"/>
    <mergeCell ref="E8:F8"/>
    <mergeCell ref="C11:D11"/>
    <mergeCell ref="E11:F11"/>
    <mergeCell ref="E7:F7"/>
    <mergeCell ref="Q20:R20"/>
    <mergeCell ref="E20:P20"/>
    <mergeCell ref="K23:L23"/>
    <mergeCell ref="Q21:R21"/>
    <mergeCell ref="Q22:R22"/>
    <mergeCell ref="O22:P22"/>
    <mergeCell ref="O23:P23"/>
    <mergeCell ref="G22:H22"/>
    <mergeCell ref="C31:D31"/>
    <mergeCell ref="C20:D21"/>
    <mergeCell ref="C22:D22"/>
    <mergeCell ref="C23:D23"/>
    <mergeCell ref="C25:D25"/>
    <mergeCell ref="C24:D24"/>
    <mergeCell ref="C28:D28"/>
    <mergeCell ref="E31:F31"/>
    <mergeCell ref="E21:F21"/>
    <mergeCell ref="E22:F22"/>
    <mergeCell ref="E23:F23"/>
    <mergeCell ref="E24:F24"/>
    <mergeCell ref="E25:F25"/>
    <mergeCell ref="E28:F28"/>
    <mergeCell ref="E26:F26"/>
    <mergeCell ref="I31:J31"/>
    <mergeCell ref="G21:H21"/>
    <mergeCell ref="G25:H25"/>
    <mergeCell ref="M24:N24"/>
    <mergeCell ref="M27:N27"/>
    <mergeCell ref="G31:H31"/>
    <mergeCell ref="I21:J21"/>
    <mergeCell ref="G23:H23"/>
    <mergeCell ref="K21:L21"/>
    <mergeCell ref="K22:L22"/>
    <mergeCell ref="Q25:R25"/>
    <mergeCell ref="O21:P21"/>
    <mergeCell ref="O25:P25"/>
    <mergeCell ref="M25:N25"/>
    <mergeCell ref="Q23:R23"/>
    <mergeCell ref="M21:N21"/>
    <mergeCell ref="M22:N22"/>
    <mergeCell ref="O24:P24"/>
    <mergeCell ref="M23:N23"/>
    <mergeCell ref="Q24:R24"/>
    <mergeCell ref="G26:H26"/>
    <mergeCell ref="I26:J26"/>
    <mergeCell ref="K26:L26"/>
    <mergeCell ref="G24:H24"/>
    <mergeCell ref="K24:L24"/>
    <mergeCell ref="I22:J22"/>
    <mergeCell ref="I23:J23"/>
    <mergeCell ref="I24:J24"/>
    <mergeCell ref="I25:J25"/>
    <mergeCell ref="Q31:R31"/>
    <mergeCell ref="M31:N31"/>
    <mergeCell ref="O31:P31"/>
    <mergeCell ref="K31:L31"/>
    <mergeCell ref="K27:L27"/>
    <mergeCell ref="M26:N26"/>
    <mergeCell ref="Q28:R28"/>
    <mergeCell ref="M29:N29"/>
    <mergeCell ref="O29:P29"/>
    <mergeCell ref="Q29:R29"/>
    <mergeCell ref="A1:R1"/>
    <mergeCell ref="O27:P27"/>
    <mergeCell ref="Q27:R27"/>
    <mergeCell ref="C27:D27"/>
    <mergeCell ref="E27:F27"/>
    <mergeCell ref="G27:H27"/>
    <mergeCell ref="I27:J27"/>
    <mergeCell ref="O26:P26"/>
    <mergeCell ref="Q26:R26"/>
    <mergeCell ref="C26:D26"/>
    <mergeCell ref="A4:B6"/>
    <mergeCell ref="C4:D5"/>
    <mergeCell ref="E4:F6"/>
    <mergeCell ref="O5:O6"/>
    <mergeCell ref="L5:L6"/>
    <mergeCell ref="M5:M6"/>
    <mergeCell ref="N5:N6"/>
    <mergeCell ref="I4:K4"/>
    <mergeCell ref="G4:H6"/>
    <mergeCell ref="C6:D6"/>
    <mergeCell ref="L4:R4"/>
    <mergeCell ref="I5:I6"/>
    <mergeCell ref="J5:J6"/>
    <mergeCell ref="K5:K6"/>
    <mergeCell ref="P5:P6"/>
    <mergeCell ref="Q5:Q6"/>
    <mergeCell ref="R5:R6"/>
    <mergeCell ref="E9:F9"/>
    <mergeCell ref="E10:F10"/>
    <mergeCell ref="G7:H7"/>
    <mergeCell ref="G8:H8"/>
    <mergeCell ref="G9:H9"/>
    <mergeCell ref="G10:H10"/>
    <mergeCell ref="G28:H28"/>
    <mergeCell ref="C12:D12"/>
    <mergeCell ref="E12:F12"/>
    <mergeCell ref="G12:H12"/>
    <mergeCell ref="A17:S17"/>
    <mergeCell ref="I28:J28"/>
    <mergeCell ref="K28:L28"/>
    <mergeCell ref="M28:N28"/>
    <mergeCell ref="O28:P28"/>
    <mergeCell ref="K25:L25"/>
    <mergeCell ref="A29:B29"/>
    <mergeCell ref="C29:D29"/>
    <mergeCell ref="E29:F29"/>
    <mergeCell ref="G29:H29"/>
    <mergeCell ref="I29:J29"/>
    <mergeCell ref="K29:L29"/>
    <mergeCell ref="Q30:R30"/>
    <mergeCell ref="A31:B31"/>
    <mergeCell ref="I30:J30"/>
    <mergeCell ref="K30:L30"/>
    <mergeCell ref="M30:N30"/>
    <mergeCell ref="O30:P30"/>
    <mergeCell ref="A30:B30"/>
    <mergeCell ref="C30:D30"/>
    <mergeCell ref="E30:F30"/>
    <mergeCell ref="G30:H30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2"/>
  <headerFooter alignWithMargins="0">
    <oddFooter>&amp;C&amp;12-90-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7.125" defaultRowHeight="13.5"/>
  <cols>
    <col min="1" max="1" width="6.625" style="80" customWidth="1"/>
    <col min="2" max="2" width="6.75390625" style="80" customWidth="1"/>
    <col min="3" max="3" width="7.00390625" style="80" customWidth="1"/>
    <col min="4" max="6" width="6.625" style="80" customWidth="1"/>
    <col min="7" max="7" width="6.875" style="80" customWidth="1"/>
    <col min="8" max="13" width="6.625" style="80" customWidth="1"/>
    <col min="14" max="16384" width="7.125" style="80" customWidth="1"/>
  </cols>
  <sheetData>
    <row r="1" spans="1:12" s="93" customFormat="1" ht="24">
      <c r="A1" s="1" t="s">
        <v>278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93" customFormat="1" ht="13.5" customHeight="1">
      <c r="A2" s="1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15" customHeight="1">
      <c r="A3" s="9" t="s">
        <v>279</v>
      </c>
      <c r="B3" s="93"/>
      <c r="C3" s="93"/>
      <c r="D3" s="93"/>
      <c r="E3" s="93"/>
      <c r="F3" s="93"/>
      <c r="G3" s="93"/>
      <c r="H3" s="93"/>
      <c r="I3" s="93"/>
      <c r="J3" s="93"/>
      <c r="K3" s="95"/>
      <c r="M3" s="95"/>
    </row>
    <row r="4" spans="1:24" ht="17.25" customHeight="1">
      <c r="A4" s="484" t="s">
        <v>68</v>
      </c>
      <c r="B4" s="487" t="s">
        <v>274</v>
      </c>
      <c r="C4" s="488"/>
      <c r="D4" s="415" t="s">
        <v>269</v>
      </c>
      <c r="E4" s="416"/>
      <c r="F4" s="416"/>
      <c r="G4" s="416"/>
      <c r="H4" s="415" t="s">
        <v>227</v>
      </c>
      <c r="I4" s="416"/>
      <c r="J4" s="416"/>
      <c r="K4" s="416"/>
      <c r="L4" s="416"/>
      <c r="M4" s="138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3" ht="12.75" customHeight="1">
      <c r="A5" s="485"/>
      <c r="B5" s="489"/>
      <c r="C5" s="490"/>
      <c r="D5" s="478" t="s">
        <v>69</v>
      </c>
      <c r="E5" s="479"/>
      <c r="F5" s="466" t="s">
        <v>70</v>
      </c>
      <c r="G5" s="466" t="s">
        <v>71</v>
      </c>
      <c r="H5" s="478" t="s">
        <v>69</v>
      </c>
      <c r="I5" s="479"/>
      <c r="J5" s="466" t="s">
        <v>70</v>
      </c>
      <c r="K5" s="466" t="s">
        <v>71</v>
      </c>
      <c r="L5" s="482" t="s">
        <v>238</v>
      </c>
      <c r="M5" s="93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2.75" customHeight="1">
      <c r="A6" s="486"/>
      <c r="B6" s="480"/>
      <c r="C6" s="491"/>
      <c r="D6" s="480"/>
      <c r="E6" s="481"/>
      <c r="F6" s="467"/>
      <c r="G6" s="467"/>
      <c r="H6" s="480"/>
      <c r="I6" s="481"/>
      <c r="J6" s="467"/>
      <c r="K6" s="467"/>
      <c r="L6" s="483"/>
      <c r="M6" s="93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7.25" customHeight="1">
      <c r="A7" s="139">
        <v>1</v>
      </c>
      <c r="B7" s="451" t="s">
        <v>232</v>
      </c>
      <c r="C7" s="452"/>
      <c r="D7" s="453">
        <v>167</v>
      </c>
      <c r="E7" s="344"/>
      <c r="F7" s="141">
        <v>110</v>
      </c>
      <c r="G7" s="141">
        <v>57</v>
      </c>
      <c r="H7" s="442">
        <v>180</v>
      </c>
      <c r="I7" s="287"/>
      <c r="J7" s="143">
        <v>108</v>
      </c>
      <c r="K7" s="143">
        <v>72</v>
      </c>
      <c r="L7" s="142">
        <v>1</v>
      </c>
      <c r="M7" s="93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17.25" customHeight="1">
      <c r="A8" s="144">
        <v>2</v>
      </c>
      <c r="B8" s="500" t="s">
        <v>265</v>
      </c>
      <c r="C8" s="502"/>
      <c r="D8" s="442">
        <v>138</v>
      </c>
      <c r="E8" s="299"/>
      <c r="F8" s="146">
        <v>66</v>
      </c>
      <c r="G8" s="146">
        <v>72</v>
      </c>
      <c r="H8" s="442">
        <v>128</v>
      </c>
      <c r="I8" s="287"/>
      <c r="J8" s="143">
        <v>68</v>
      </c>
      <c r="K8" s="143">
        <v>60</v>
      </c>
      <c r="L8" s="142">
        <v>2</v>
      </c>
      <c r="M8" s="93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7.25" customHeight="1">
      <c r="A9" s="144">
        <v>3</v>
      </c>
      <c r="B9" s="455" t="s">
        <v>233</v>
      </c>
      <c r="C9" s="456"/>
      <c r="D9" s="442">
        <v>65</v>
      </c>
      <c r="E9" s="299"/>
      <c r="F9" s="146">
        <v>37</v>
      </c>
      <c r="G9" s="146">
        <v>28</v>
      </c>
      <c r="H9" s="442">
        <v>83</v>
      </c>
      <c r="I9" s="287"/>
      <c r="J9" s="143">
        <v>46</v>
      </c>
      <c r="K9" s="143">
        <v>37</v>
      </c>
      <c r="L9" s="142">
        <v>3</v>
      </c>
      <c r="M9" s="93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17.25" customHeight="1">
      <c r="A10" s="144">
        <v>4</v>
      </c>
      <c r="B10" s="455" t="s">
        <v>234</v>
      </c>
      <c r="C10" s="456"/>
      <c r="D10" s="442">
        <v>63</v>
      </c>
      <c r="E10" s="299"/>
      <c r="F10" s="146">
        <v>40</v>
      </c>
      <c r="G10" s="146">
        <v>23</v>
      </c>
      <c r="H10" s="442">
        <v>48</v>
      </c>
      <c r="I10" s="287"/>
      <c r="J10" s="143">
        <v>20</v>
      </c>
      <c r="K10" s="143">
        <v>28</v>
      </c>
      <c r="L10" s="142">
        <v>4</v>
      </c>
      <c r="M10" s="93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7.25" customHeight="1">
      <c r="A11" s="144">
        <v>5</v>
      </c>
      <c r="B11" s="455" t="s">
        <v>235</v>
      </c>
      <c r="C11" s="456"/>
      <c r="D11" s="442">
        <v>22</v>
      </c>
      <c r="E11" s="299"/>
      <c r="F11" s="146">
        <v>6</v>
      </c>
      <c r="G11" s="146">
        <v>16</v>
      </c>
      <c r="H11" s="442">
        <v>28</v>
      </c>
      <c r="I11" s="287"/>
      <c r="J11" s="143">
        <v>4</v>
      </c>
      <c r="K11" s="143">
        <v>24</v>
      </c>
      <c r="L11" s="142">
        <v>5</v>
      </c>
      <c r="M11" s="93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7.25" customHeight="1">
      <c r="A12" s="144">
        <v>6</v>
      </c>
      <c r="B12" s="455" t="s">
        <v>236</v>
      </c>
      <c r="C12" s="456"/>
      <c r="D12" s="442">
        <v>22</v>
      </c>
      <c r="E12" s="299"/>
      <c r="F12" s="146">
        <v>13</v>
      </c>
      <c r="G12" s="146">
        <v>9</v>
      </c>
      <c r="H12" s="442">
        <v>26</v>
      </c>
      <c r="I12" s="287"/>
      <c r="J12" s="143">
        <v>17</v>
      </c>
      <c r="K12" s="143">
        <v>9</v>
      </c>
      <c r="L12" s="142">
        <v>6</v>
      </c>
      <c r="M12" s="93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7.25" customHeight="1">
      <c r="A13" s="144">
        <v>7</v>
      </c>
      <c r="B13" s="468" t="s">
        <v>275</v>
      </c>
      <c r="C13" s="469"/>
      <c r="D13" s="442">
        <v>20</v>
      </c>
      <c r="E13" s="299"/>
      <c r="F13" s="146">
        <v>12</v>
      </c>
      <c r="G13" s="146">
        <v>8</v>
      </c>
      <c r="H13" s="442">
        <v>23</v>
      </c>
      <c r="I13" s="287"/>
      <c r="J13" s="143">
        <v>15</v>
      </c>
      <c r="K13" s="143">
        <v>8</v>
      </c>
      <c r="L13" s="142">
        <v>7</v>
      </c>
      <c r="M13" s="93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7.25" customHeight="1">
      <c r="A14" s="144">
        <v>8</v>
      </c>
      <c r="B14" s="455" t="s">
        <v>237</v>
      </c>
      <c r="C14" s="498"/>
      <c r="D14" s="442">
        <v>14</v>
      </c>
      <c r="E14" s="299"/>
      <c r="F14" s="146">
        <v>10</v>
      </c>
      <c r="G14" s="146">
        <v>4</v>
      </c>
      <c r="H14" s="442">
        <v>15</v>
      </c>
      <c r="I14" s="287"/>
      <c r="J14" s="143">
        <v>11</v>
      </c>
      <c r="K14" s="143">
        <v>4</v>
      </c>
      <c r="L14" s="142">
        <v>8</v>
      </c>
      <c r="M14" s="93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7.25" customHeight="1">
      <c r="A15" s="144">
        <v>9</v>
      </c>
      <c r="B15" s="500" t="s">
        <v>266</v>
      </c>
      <c r="C15" s="501"/>
      <c r="D15" s="442">
        <v>13</v>
      </c>
      <c r="E15" s="299"/>
      <c r="F15" s="146">
        <v>7</v>
      </c>
      <c r="G15" s="146">
        <v>6</v>
      </c>
      <c r="H15" s="295" t="s">
        <v>252</v>
      </c>
      <c r="I15" s="465"/>
      <c r="J15" s="143" t="s">
        <v>252</v>
      </c>
      <c r="K15" s="143" t="s">
        <v>252</v>
      </c>
      <c r="L15" s="143" t="s">
        <v>252</v>
      </c>
      <c r="M15" s="93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20.25" customHeight="1">
      <c r="A16" s="494">
        <v>10</v>
      </c>
      <c r="B16" s="468" t="s">
        <v>267</v>
      </c>
      <c r="C16" s="496"/>
      <c r="D16" s="442">
        <v>10</v>
      </c>
      <c r="E16" s="497"/>
      <c r="F16" s="143">
        <v>6</v>
      </c>
      <c r="G16" s="143">
        <v>4</v>
      </c>
      <c r="H16" s="295" t="s">
        <v>252</v>
      </c>
      <c r="I16" s="465"/>
      <c r="J16" s="143" t="s">
        <v>252</v>
      </c>
      <c r="K16" s="143" t="s">
        <v>252</v>
      </c>
      <c r="L16" s="143" t="s">
        <v>252</v>
      </c>
      <c r="M16" s="93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7.25" customHeight="1">
      <c r="A17" s="495"/>
      <c r="B17" s="492" t="s">
        <v>268</v>
      </c>
      <c r="C17" s="493"/>
      <c r="D17" s="461">
        <v>10</v>
      </c>
      <c r="E17" s="499"/>
      <c r="F17" s="148">
        <v>7</v>
      </c>
      <c r="G17" s="148">
        <v>3</v>
      </c>
      <c r="H17" s="293" t="s">
        <v>252</v>
      </c>
      <c r="I17" s="464"/>
      <c r="J17" s="148" t="s">
        <v>252</v>
      </c>
      <c r="K17" s="148" t="s">
        <v>252</v>
      </c>
      <c r="L17" s="148" t="s">
        <v>252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2:24" ht="14.25" customHeight="1">
      <c r="B18" s="149"/>
      <c r="C18" s="150"/>
      <c r="D18" s="147"/>
      <c r="E18" s="147"/>
      <c r="F18" s="143"/>
      <c r="G18" s="143"/>
      <c r="I18" s="88"/>
      <c r="J18" s="88"/>
      <c r="K18" s="88"/>
      <c r="L18" s="151" t="s">
        <v>231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18" customHeight="1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15" customHeight="1">
      <c r="A20" s="42" t="s">
        <v>280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7.25" customHeight="1">
      <c r="A21" s="470" t="s">
        <v>68</v>
      </c>
      <c r="B21" s="473" t="s">
        <v>274</v>
      </c>
      <c r="C21" s="474"/>
      <c r="D21" s="462" t="s">
        <v>269</v>
      </c>
      <c r="E21" s="463"/>
      <c r="F21" s="463"/>
      <c r="G21" s="463"/>
      <c r="H21" s="462" t="s">
        <v>227</v>
      </c>
      <c r="I21" s="463"/>
      <c r="J21" s="463"/>
      <c r="K21" s="463"/>
      <c r="L21" s="463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12.75" customHeight="1">
      <c r="A22" s="471"/>
      <c r="B22" s="475"/>
      <c r="C22" s="476"/>
      <c r="D22" s="445" t="s">
        <v>69</v>
      </c>
      <c r="E22" s="446"/>
      <c r="F22" s="457" t="s">
        <v>70</v>
      </c>
      <c r="G22" s="457" t="s">
        <v>71</v>
      </c>
      <c r="H22" s="445" t="s">
        <v>69</v>
      </c>
      <c r="I22" s="446"/>
      <c r="J22" s="457" t="s">
        <v>70</v>
      </c>
      <c r="K22" s="457" t="s">
        <v>71</v>
      </c>
      <c r="L22" s="449" t="s">
        <v>238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ht="12.75" customHeight="1">
      <c r="A23" s="472"/>
      <c r="B23" s="447"/>
      <c r="C23" s="477"/>
      <c r="D23" s="447"/>
      <c r="E23" s="448"/>
      <c r="F23" s="458"/>
      <c r="G23" s="458"/>
      <c r="H23" s="447"/>
      <c r="I23" s="448"/>
      <c r="J23" s="458"/>
      <c r="K23" s="458"/>
      <c r="L23" s="450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16.5" customHeight="1">
      <c r="A24" s="141">
        <v>1</v>
      </c>
      <c r="B24" s="451" t="s">
        <v>232</v>
      </c>
      <c r="C24" s="452"/>
      <c r="D24" s="453">
        <v>20</v>
      </c>
      <c r="E24" s="344"/>
      <c r="F24" s="141">
        <v>14</v>
      </c>
      <c r="G24" s="141">
        <v>6</v>
      </c>
      <c r="H24" s="454">
        <v>20</v>
      </c>
      <c r="I24" s="359"/>
      <c r="J24" s="143">
        <v>14</v>
      </c>
      <c r="K24" s="143">
        <v>6</v>
      </c>
      <c r="L24" s="142">
        <v>1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16.5" customHeight="1">
      <c r="A25" s="143">
        <v>2</v>
      </c>
      <c r="B25" s="455" t="s">
        <v>233</v>
      </c>
      <c r="C25" s="456"/>
      <c r="D25" s="442">
        <v>17</v>
      </c>
      <c r="E25" s="287"/>
      <c r="F25" s="143">
        <v>11</v>
      </c>
      <c r="G25" s="154">
        <v>6</v>
      </c>
      <c r="H25" s="441">
        <v>16</v>
      </c>
      <c r="I25" s="319"/>
      <c r="J25" s="143">
        <v>8</v>
      </c>
      <c r="K25" s="143">
        <v>8</v>
      </c>
      <c r="L25" s="142">
        <v>2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16.5" customHeight="1">
      <c r="A26" s="143">
        <v>3</v>
      </c>
      <c r="B26" s="455" t="s">
        <v>265</v>
      </c>
      <c r="C26" s="456"/>
      <c r="D26" s="442">
        <v>8</v>
      </c>
      <c r="E26" s="287"/>
      <c r="F26" s="143">
        <v>3</v>
      </c>
      <c r="G26" s="154">
        <v>5</v>
      </c>
      <c r="H26" s="441">
        <v>15</v>
      </c>
      <c r="I26" s="319"/>
      <c r="J26" s="143">
        <v>6</v>
      </c>
      <c r="K26" s="143">
        <v>9</v>
      </c>
      <c r="L26" s="142">
        <v>3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16.5" customHeight="1">
      <c r="A27" s="143">
        <v>4</v>
      </c>
      <c r="B27" s="455" t="s">
        <v>234</v>
      </c>
      <c r="C27" s="456"/>
      <c r="D27" s="442">
        <v>7</v>
      </c>
      <c r="E27" s="287"/>
      <c r="F27" s="143">
        <v>5</v>
      </c>
      <c r="G27" s="154">
        <v>2</v>
      </c>
      <c r="H27" s="442" t="s">
        <v>252</v>
      </c>
      <c r="I27" s="287"/>
      <c r="J27" s="143" t="s">
        <v>252</v>
      </c>
      <c r="K27" s="143" t="s">
        <v>252</v>
      </c>
      <c r="L27" s="143" t="s">
        <v>252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16.5" customHeight="1">
      <c r="A28" s="143">
        <v>5</v>
      </c>
      <c r="B28" s="443" t="s">
        <v>270</v>
      </c>
      <c r="C28" s="444"/>
      <c r="D28" s="442">
        <v>3</v>
      </c>
      <c r="E28" s="287"/>
      <c r="F28" s="143" t="s">
        <v>252</v>
      </c>
      <c r="G28" s="154">
        <v>3</v>
      </c>
      <c r="H28" s="442" t="s">
        <v>252</v>
      </c>
      <c r="I28" s="287"/>
      <c r="J28" s="143" t="s">
        <v>252</v>
      </c>
      <c r="K28" s="143" t="s">
        <v>252</v>
      </c>
      <c r="L28" s="143" t="s">
        <v>252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16.5" customHeight="1">
      <c r="A29" s="143">
        <v>6</v>
      </c>
      <c r="B29" s="443" t="s">
        <v>271</v>
      </c>
      <c r="C29" s="444"/>
      <c r="D29" s="442">
        <v>2</v>
      </c>
      <c r="E29" s="287"/>
      <c r="F29" s="143" t="s">
        <v>252</v>
      </c>
      <c r="G29" s="154">
        <v>2</v>
      </c>
      <c r="H29" s="442" t="s">
        <v>252</v>
      </c>
      <c r="I29" s="287"/>
      <c r="J29" s="143" t="s">
        <v>252</v>
      </c>
      <c r="K29" s="143" t="s">
        <v>252</v>
      </c>
      <c r="L29" s="143" t="s">
        <v>252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16.5" customHeight="1">
      <c r="A30" s="143">
        <v>7</v>
      </c>
      <c r="B30" s="441" t="s">
        <v>252</v>
      </c>
      <c r="C30" s="319"/>
      <c r="D30" s="441" t="s">
        <v>252</v>
      </c>
      <c r="E30" s="319"/>
      <c r="F30" s="143" t="s">
        <v>252</v>
      </c>
      <c r="G30" s="154" t="s">
        <v>252</v>
      </c>
      <c r="H30" s="442" t="s">
        <v>252</v>
      </c>
      <c r="I30" s="287"/>
      <c r="J30" s="143" t="s">
        <v>252</v>
      </c>
      <c r="K30" s="143" t="s">
        <v>252</v>
      </c>
      <c r="L30" s="143" t="s">
        <v>252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16.5" customHeight="1">
      <c r="A31" s="143">
        <v>8</v>
      </c>
      <c r="B31" s="441" t="s">
        <v>252</v>
      </c>
      <c r="C31" s="319"/>
      <c r="D31" s="441" t="s">
        <v>252</v>
      </c>
      <c r="E31" s="319"/>
      <c r="F31" s="143" t="s">
        <v>252</v>
      </c>
      <c r="G31" s="154" t="s">
        <v>252</v>
      </c>
      <c r="H31" s="442" t="s">
        <v>252</v>
      </c>
      <c r="I31" s="287"/>
      <c r="J31" s="143" t="s">
        <v>252</v>
      </c>
      <c r="K31" s="143" t="s">
        <v>252</v>
      </c>
      <c r="L31" s="143" t="s">
        <v>252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16.5" customHeight="1">
      <c r="A32" s="143">
        <v>9</v>
      </c>
      <c r="B32" s="441" t="s">
        <v>252</v>
      </c>
      <c r="C32" s="319"/>
      <c r="D32" s="441" t="s">
        <v>252</v>
      </c>
      <c r="E32" s="319"/>
      <c r="F32" s="143" t="s">
        <v>252</v>
      </c>
      <c r="G32" s="154" t="s">
        <v>252</v>
      </c>
      <c r="H32" s="442" t="s">
        <v>252</v>
      </c>
      <c r="I32" s="287"/>
      <c r="J32" s="143" t="s">
        <v>252</v>
      </c>
      <c r="K32" s="143" t="s">
        <v>252</v>
      </c>
      <c r="L32" s="143" t="s">
        <v>252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16.5" customHeight="1">
      <c r="A33" s="148">
        <v>10</v>
      </c>
      <c r="B33" s="459" t="s">
        <v>252</v>
      </c>
      <c r="C33" s="460"/>
      <c r="D33" s="459" t="s">
        <v>252</v>
      </c>
      <c r="E33" s="355"/>
      <c r="F33" s="148" t="s">
        <v>252</v>
      </c>
      <c r="G33" s="156" t="s">
        <v>252</v>
      </c>
      <c r="H33" s="461" t="s">
        <v>252</v>
      </c>
      <c r="I33" s="294"/>
      <c r="J33" s="148" t="s">
        <v>252</v>
      </c>
      <c r="K33" s="148" t="s">
        <v>252</v>
      </c>
      <c r="L33" s="148" t="s">
        <v>252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14.25" customHeight="1">
      <c r="A34" s="143"/>
      <c r="B34" s="158"/>
      <c r="C34" s="155"/>
      <c r="D34" s="147"/>
      <c r="E34" s="142"/>
      <c r="F34" s="143"/>
      <c r="G34" s="143"/>
      <c r="H34" s="147"/>
      <c r="I34" s="142"/>
      <c r="J34" s="143"/>
      <c r="K34" s="143"/>
      <c r="L34" s="159" t="s">
        <v>272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18" customHeight="1">
      <c r="A35" s="5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42" t="s">
        <v>281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17.25" customHeight="1">
      <c r="A37" s="470" t="s">
        <v>68</v>
      </c>
      <c r="B37" s="473" t="s">
        <v>273</v>
      </c>
      <c r="C37" s="474"/>
      <c r="D37" s="462" t="s">
        <v>269</v>
      </c>
      <c r="E37" s="463"/>
      <c r="F37" s="463"/>
      <c r="G37" s="463"/>
      <c r="H37" s="462" t="s">
        <v>227</v>
      </c>
      <c r="I37" s="463"/>
      <c r="J37" s="463"/>
      <c r="K37" s="463"/>
      <c r="L37" s="463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2.75" customHeight="1">
      <c r="A38" s="471"/>
      <c r="B38" s="475"/>
      <c r="C38" s="476"/>
      <c r="D38" s="445" t="s">
        <v>69</v>
      </c>
      <c r="E38" s="446"/>
      <c r="F38" s="457" t="s">
        <v>70</v>
      </c>
      <c r="G38" s="457" t="s">
        <v>71</v>
      </c>
      <c r="H38" s="445" t="s">
        <v>69</v>
      </c>
      <c r="I38" s="446"/>
      <c r="J38" s="457" t="s">
        <v>70</v>
      </c>
      <c r="K38" s="457" t="s">
        <v>71</v>
      </c>
      <c r="L38" s="449" t="s">
        <v>238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12.75" customHeight="1">
      <c r="A39" s="472"/>
      <c r="B39" s="447"/>
      <c r="C39" s="477"/>
      <c r="D39" s="447"/>
      <c r="E39" s="448"/>
      <c r="F39" s="458"/>
      <c r="G39" s="458"/>
      <c r="H39" s="447"/>
      <c r="I39" s="448"/>
      <c r="J39" s="458"/>
      <c r="K39" s="458"/>
      <c r="L39" s="450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16.5" customHeight="1">
      <c r="A40" s="141">
        <v>1</v>
      </c>
      <c r="B40" s="451" t="s">
        <v>232</v>
      </c>
      <c r="C40" s="452"/>
      <c r="D40" s="453">
        <v>29</v>
      </c>
      <c r="E40" s="344"/>
      <c r="F40" s="141">
        <v>18</v>
      </c>
      <c r="G40" s="141">
        <v>11</v>
      </c>
      <c r="H40" s="442">
        <v>24</v>
      </c>
      <c r="I40" s="287"/>
      <c r="J40" s="143">
        <v>12</v>
      </c>
      <c r="K40" s="143">
        <v>12</v>
      </c>
      <c r="L40" s="142">
        <v>1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16.5" customHeight="1">
      <c r="A41" s="143">
        <v>2</v>
      </c>
      <c r="B41" s="455" t="s">
        <v>234</v>
      </c>
      <c r="C41" s="456"/>
      <c r="D41" s="442">
        <v>23</v>
      </c>
      <c r="E41" s="287"/>
      <c r="F41" s="143">
        <v>11</v>
      </c>
      <c r="G41" s="154">
        <v>12</v>
      </c>
      <c r="H41" s="442">
        <v>18</v>
      </c>
      <c r="I41" s="287"/>
      <c r="J41" s="143">
        <v>13</v>
      </c>
      <c r="K41" s="143">
        <v>5</v>
      </c>
      <c r="L41" s="142">
        <v>4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16.5" customHeight="1">
      <c r="A42" s="143">
        <v>3</v>
      </c>
      <c r="B42" s="455" t="s">
        <v>265</v>
      </c>
      <c r="C42" s="456"/>
      <c r="D42" s="442">
        <v>21</v>
      </c>
      <c r="E42" s="287"/>
      <c r="F42" s="143">
        <v>10</v>
      </c>
      <c r="G42" s="154">
        <v>11</v>
      </c>
      <c r="H42" s="442">
        <v>23</v>
      </c>
      <c r="I42" s="287"/>
      <c r="J42" s="143">
        <v>14</v>
      </c>
      <c r="K42" s="143">
        <v>9</v>
      </c>
      <c r="L42" s="142">
        <v>2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16.5" customHeight="1">
      <c r="A43" s="143">
        <v>4</v>
      </c>
      <c r="B43" s="455" t="s">
        <v>236</v>
      </c>
      <c r="C43" s="456"/>
      <c r="D43" s="442">
        <v>9</v>
      </c>
      <c r="E43" s="287"/>
      <c r="F43" s="143">
        <v>6</v>
      </c>
      <c r="G43" s="154">
        <v>3</v>
      </c>
      <c r="H43" s="442">
        <v>6</v>
      </c>
      <c r="I43" s="287"/>
      <c r="J43" s="143">
        <v>4</v>
      </c>
      <c r="K43" s="143">
        <v>2</v>
      </c>
      <c r="L43" s="142">
        <v>5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6.5" customHeight="1">
      <c r="A44" s="143">
        <v>5</v>
      </c>
      <c r="B44" s="455" t="s">
        <v>233</v>
      </c>
      <c r="C44" s="456"/>
      <c r="D44" s="442">
        <v>8</v>
      </c>
      <c r="E44" s="287"/>
      <c r="F44" s="143">
        <v>3</v>
      </c>
      <c r="G44" s="154">
        <v>5</v>
      </c>
      <c r="H44" s="442">
        <v>19</v>
      </c>
      <c r="I44" s="287"/>
      <c r="J44" s="143">
        <v>8</v>
      </c>
      <c r="K44" s="143">
        <v>11</v>
      </c>
      <c r="L44" s="142">
        <v>3</v>
      </c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16.5" customHeight="1">
      <c r="A45" s="143">
        <v>6</v>
      </c>
      <c r="B45" s="455" t="s">
        <v>235</v>
      </c>
      <c r="C45" s="456"/>
      <c r="D45" s="442">
        <v>7</v>
      </c>
      <c r="E45" s="287"/>
      <c r="F45" s="161" t="s">
        <v>252</v>
      </c>
      <c r="G45" s="154">
        <v>7</v>
      </c>
      <c r="H45" s="442">
        <v>6</v>
      </c>
      <c r="I45" s="287"/>
      <c r="J45" s="143">
        <v>1</v>
      </c>
      <c r="K45" s="143">
        <v>5</v>
      </c>
      <c r="L45" s="142">
        <v>6</v>
      </c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16.5" customHeight="1">
      <c r="A46" s="143">
        <v>7</v>
      </c>
      <c r="B46" s="443" t="s">
        <v>275</v>
      </c>
      <c r="C46" s="496"/>
      <c r="D46" s="442">
        <v>3</v>
      </c>
      <c r="E46" s="287"/>
      <c r="F46" s="143">
        <v>1</v>
      </c>
      <c r="G46" s="154">
        <v>2</v>
      </c>
      <c r="H46" s="442">
        <v>5</v>
      </c>
      <c r="I46" s="287"/>
      <c r="J46" s="143">
        <v>3</v>
      </c>
      <c r="K46" s="143">
        <v>2</v>
      </c>
      <c r="L46" s="142">
        <v>7</v>
      </c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16.5" customHeight="1">
      <c r="A47" s="143">
        <v>8</v>
      </c>
      <c r="B47" s="455" t="s">
        <v>237</v>
      </c>
      <c r="C47" s="498"/>
      <c r="D47" s="442">
        <v>3</v>
      </c>
      <c r="E47" s="287"/>
      <c r="F47" s="143">
        <v>2</v>
      </c>
      <c r="G47" s="154">
        <v>1</v>
      </c>
      <c r="H47" s="442">
        <v>3</v>
      </c>
      <c r="I47" s="287"/>
      <c r="J47" s="143">
        <v>3</v>
      </c>
      <c r="K47" s="161" t="s">
        <v>252</v>
      </c>
      <c r="L47" s="142">
        <v>8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16.5" customHeight="1">
      <c r="A48" s="143">
        <v>9</v>
      </c>
      <c r="B48" s="503" t="s">
        <v>276</v>
      </c>
      <c r="C48" s="504"/>
      <c r="D48" s="442">
        <v>2</v>
      </c>
      <c r="E48" s="287"/>
      <c r="F48" s="161" t="s">
        <v>252</v>
      </c>
      <c r="G48" s="154">
        <v>2</v>
      </c>
      <c r="H48" s="295" t="s">
        <v>252</v>
      </c>
      <c r="I48" s="465"/>
      <c r="J48" s="161" t="s">
        <v>252</v>
      </c>
      <c r="K48" s="161" t="s">
        <v>252</v>
      </c>
      <c r="L48" s="161" t="s">
        <v>252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16.5" customHeight="1">
      <c r="A49" s="148">
        <v>10</v>
      </c>
      <c r="B49" s="492" t="s">
        <v>268</v>
      </c>
      <c r="C49" s="493"/>
      <c r="D49" s="461">
        <v>2</v>
      </c>
      <c r="E49" s="294"/>
      <c r="F49" s="148">
        <v>1</v>
      </c>
      <c r="G49" s="148">
        <v>1</v>
      </c>
      <c r="H49" s="293" t="s">
        <v>252</v>
      </c>
      <c r="I49" s="464"/>
      <c r="J49" s="162" t="s">
        <v>252</v>
      </c>
      <c r="K49" s="162" t="s">
        <v>252</v>
      </c>
      <c r="L49" s="162" t="s">
        <v>252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14.25" customHeight="1">
      <c r="A50" s="163"/>
      <c r="B50" s="155"/>
      <c r="C50" s="155"/>
      <c r="D50" s="155"/>
      <c r="E50" s="155"/>
      <c r="F50" s="142"/>
      <c r="G50" s="142"/>
      <c r="H50" s="155"/>
      <c r="I50" s="155"/>
      <c r="J50" s="142"/>
      <c r="K50" s="142"/>
      <c r="L50" s="159" t="s">
        <v>272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2:24" ht="14.25" customHeight="1">
      <c r="B51" s="149"/>
      <c r="C51" s="150"/>
      <c r="D51" s="147"/>
      <c r="E51" s="147"/>
      <c r="F51" s="143"/>
      <c r="G51" s="143"/>
      <c r="I51" s="88"/>
      <c r="J51" s="88"/>
      <c r="K51" s="88"/>
      <c r="L51" s="164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</sheetData>
  <sheetProtection/>
  <mergeCells count="127">
    <mergeCell ref="B49:C49"/>
    <mergeCell ref="D49:E49"/>
    <mergeCell ref="H49:I49"/>
    <mergeCell ref="B48:C48"/>
    <mergeCell ref="D48:E48"/>
    <mergeCell ref="H48:I48"/>
    <mergeCell ref="B46:C46"/>
    <mergeCell ref="D46:E46"/>
    <mergeCell ref="H46:I46"/>
    <mergeCell ref="B47:C47"/>
    <mergeCell ref="D47:E47"/>
    <mergeCell ref="H47:I47"/>
    <mergeCell ref="B44:C44"/>
    <mergeCell ref="D44:E44"/>
    <mergeCell ref="H44:I44"/>
    <mergeCell ref="B45:C45"/>
    <mergeCell ref="D45:E45"/>
    <mergeCell ref="H45:I45"/>
    <mergeCell ref="B42:C42"/>
    <mergeCell ref="D42:E42"/>
    <mergeCell ref="H42:I42"/>
    <mergeCell ref="B43:C43"/>
    <mergeCell ref="D43:E43"/>
    <mergeCell ref="H43:I43"/>
    <mergeCell ref="B40:C40"/>
    <mergeCell ref="D40:E40"/>
    <mergeCell ref="H40:I40"/>
    <mergeCell ref="B41:C41"/>
    <mergeCell ref="D41:E41"/>
    <mergeCell ref="H41:I41"/>
    <mergeCell ref="H15:I15"/>
    <mergeCell ref="H37:L37"/>
    <mergeCell ref="D38:E39"/>
    <mergeCell ref="F38:F39"/>
    <mergeCell ref="G38:G39"/>
    <mergeCell ref="H38:I39"/>
    <mergeCell ref="J38:J39"/>
    <mergeCell ref="K38:K39"/>
    <mergeCell ref="L38:L39"/>
    <mergeCell ref="D37:G37"/>
    <mergeCell ref="H9:I9"/>
    <mergeCell ref="H8:I8"/>
    <mergeCell ref="B8:C8"/>
    <mergeCell ref="D9:E9"/>
    <mergeCell ref="H14:I14"/>
    <mergeCell ref="D11:E11"/>
    <mergeCell ref="D12:E12"/>
    <mergeCell ref="D16:E16"/>
    <mergeCell ref="D14:E14"/>
    <mergeCell ref="B14:C14"/>
    <mergeCell ref="D17:E17"/>
    <mergeCell ref="B12:C12"/>
    <mergeCell ref="D10:E10"/>
    <mergeCell ref="B15:C15"/>
    <mergeCell ref="D15:E15"/>
    <mergeCell ref="A37:A39"/>
    <mergeCell ref="A4:A6"/>
    <mergeCell ref="D5:E6"/>
    <mergeCell ref="B4:C6"/>
    <mergeCell ref="B7:C7"/>
    <mergeCell ref="D4:G4"/>
    <mergeCell ref="B37:C39"/>
    <mergeCell ref="B17:C17"/>
    <mergeCell ref="A16:A17"/>
    <mergeCell ref="D7:E7"/>
    <mergeCell ref="A21:A23"/>
    <mergeCell ref="B21:C23"/>
    <mergeCell ref="H4:L4"/>
    <mergeCell ref="H5:I6"/>
    <mergeCell ref="J5:J6"/>
    <mergeCell ref="K5:K6"/>
    <mergeCell ref="L5:L6"/>
    <mergeCell ref="H21:L21"/>
    <mergeCell ref="H13:I13"/>
    <mergeCell ref="H11:I11"/>
    <mergeCell ref="F5:F6"/>
    <mergeCell ref="G5:G6"/>
    <mergeCell ref="B9:C9"/>
    <mergeCell ref="K22:K23"/>
    <mergeCell ref="B11:C11"/>
    <mergeCell ref="D13:E13"/>
    <mergeCell ref="B13:C13"/>
    <mergeCell ref="B10:C10"/>
    <mergeCell ref="D8:E8"/>
    <mergeCell ref="B16:C16"/>
    <mergeCell ref="H10:I10"/>
    <mergeCell ref="H12:I12"/>
    <mergeCell ref="H7:I7"/>
    <mergeCell ref="H25:I25"/>
    <mergeCell ref="D22:E23"/>
    <mergeCell ref="F22:F23"/>
    <mergeCell ref="G22:G23"/>
    <mergeCell ref="H17:I17"/>
    <mergeCell ref="H16:I16"/>
    <mergeCell ref="D25:E25"/>
    <mergeCell ref="B26:C26"/>
    <mergeCell ref="D26:E26"/>
    <mergeCell ref="B28:C28"/>
    <mergeCell ref="D29:E29"/>
    <mergeCell ref="H29:I29"/>
    <mergeCell ref="D21:G21"/>
    <mergeCell ref="B27:C27"/>
    <mergeCell ref="D27:E27"/>
    <mergeCell ref="B24:C24"/>
    <mergeCell ref="D24:E24"/>
    <mergeCell ref="H24:I24"/>
    <mergeCell ref="B25:C25"/>
    <mergeCell ref="J22:J23"/>
    <mergeCell ref="B33:C33"/>
    <mergeCell ref="D33:E33"/>
    <mergeCell ref="H33:I33"/>
    <mergeCell ref="B31:C31"/>
    <mergeCell ref="D31:E31"/>
    <mergeCell ref="H26:I26"/>
    <mergeCell ref="H22:I23"/>
    <mergeCell ref="H30:I30"/>
    <mergeCell ref="D30:E30"/>
    <mergeCell ref="H27:I27"/>
    <mergeCell ref="L22:L23"/>
    <mergeCell ref="B30:C30"/>
    <mergeCell ref="H31:I31"/>
    <mergeCell ref="B32:C32"/>
    <mergeCell ref="D32:E32"/>
    <mergeCell ref="H32:I32"/>
    <mergeCell ref="H28:I28"/>
    <mergeCell ref="B29:C29"/>
    <mergeCell ref="D28:E28"/>
  </mergeCells>
  <printOptions/>
  <pageMargins left="0.7086614173228347" right="0.4724409448818898" top="0.7086614173228347" bottom="0.5905511811023623" header="0.5118110236220472" footer="0.5118110236220472"/>
  <pageSetup horizontalDpi="600" verticalDpi="600" orientation="portrait" paperSize="9" r:id="rId1"/>
  <headerFooter alignWithMargins="0">
    <oddFooter>&amp;C&amp;12-91-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N1"/>
    </sheetView>
  </sheetViews>
  <sheetFormatPr defaultColWidth="7.125" defaultRowHeight="13.5"/>
  <cols>
    <col min="1" max="14" width="6.625" style="80" customWidth="1"/>
    <col min="15" max="16384" width="7.125" style="80" customWidth="1"/>
  </cols>
  <sheetData>
    <row r="1" spans="1:18" ht="24">
      <c r="A1" s="280" t="s">
        <v>191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81"/>
      <c r="P1" s="81"/>
      <c r="Q1" s="81"/>
      <c r="R1" s="81"/>
    </row>
    <row r="2" spans="14:18" ht="16.5" customHeight="1">
      <c r="N2" s="95" t="s">
        <v>72</v>
      </c>
      <c r="O2" s="81"/>
      <c r="P2" s="81"/>
      <c r="Q2" s="81"/>
      <c r="R2" s="81"/>
    </row>
    <row r="3" spans="1:18" ht="15.75" customHeight="1">
      <c r="A3" s="260" t="s">
        <v>256</v>
      </c>
      <c r="B3" s="519"/>
      <c r="C3" s="351" t="s">
        <v>73</v>
      </c>
      <c r="D3" s="521"/>
      <c r="E3" s="351" t="s">
        <v>74</v>
      </c>
      <c r="F3" s="521"/>
      <c r="G3" s="351" t="s">
        <v>75</v>
      </c>
      <c r="H3" s="521"/>
      <c r="I3" s="523" t="s">
        <v>144</v>
      </c>
      <c r="J3" s="524"/>
      <c r="K3" s="351" t="s">
        <v>76</v>
      </c>
      <c r="L3" s="521"/>
      <c r="M3" s="351" t="s">
        <v>77</v>
      </c>
      <c r="N3" s="528"/>
      <c r="O3" s="81"/>
      <c r="P3" s="81"/>
      <c r="Q3" s="81"/>
      <c r="R3" s="81"/>
    </row>
    <row r="4" spans="1:18" ht="15.75" customHeight="1">
      <c r="A4" s="262"/>
      <c r="B4" s="520"/>
      <c r="C4" s="338"/>
      <c r="D4" s="522"/>
      <c r="E4" s="338"/>
      <c r="F4" s="522"/>
      <c r="G4" s="338"/>
      <c r="H4" s="522"/>
      <c r="I4" s="525"/>
      <c r="J4" s="526"/>
      <c r="K4" s="338"/>
      <c r="L4" s="522"/>
      <c r="M4" s="338"/>
      <c r="N4" s="529"/>
      <c r="O4" s="81"/>
      <c r="P4" s="81"/>
      <c r="Q4" s="81"/>
      <c r="R4" s="81"/>
    </row>
    <row r="5" spans="1:18" ht="21" customHeight="1">
      <c r="A5" s="95" t="s">
        <v>52</v>
      </c>
      <c r="B5" s="131">
        <v>2</v>
      </c>
      <c r="C5" s="515">
        <v>55</v>
      </c>
      <c r="D5" s="515"/>
      <c r="E5" s="527">
        <v>44</v>
      </c>
      <c r="F5" s="527"/>
      <c r="G5" s="527">
        <v>2</v>
      </c>
      <c r="H5" s="527"/>
      <c r="I5" s="527">
        <v>84</v>
      </c>
      <c r="J5" s="527"/>
      <c r="K5" s="527">
        <v>6</v>
      </c>
      <c r="L5" s="527"/>
      <c r="M5" s="530" t="s">
        <v>346</v>
      </c>
      <c r="N5" s="530"/>
      <c r="O5" s="81"/>
      <c r="P5" s="81"/>
      <c r="Q5" s="81"/>
      <c r="R5" s="81"/>
    </row>
    <row r="6" spans="1:18" ht="21" customHeight="1">
      <c r="A6" s="126"/>
      <c r="B6" s="131">
        <v>7</v>
      </c>
      <c r="C6" s="515">
        <v>69</v>
      </c>
      <c r="D6" s="515"/>
      <c r="E6" s="527">
        <v>49</v>
      </c>
      <c r="F6" s="527"/>
      <c r="G6" s="527">
        <v>2</v>
      </c>
      <c r="H6" s="527"/>
      <c r="I6" s="527">
        <v>102</v>
      </c>
      <c r="J6" s="527"/>
      <c r="K6" s="527">
        <v>10</v>
      </c>
      <c r="L6" s="527"/>
      <c r="M6" s="527">
        <v>1</v>
      </c>
      <c r="N6" s="527"/>
      <c r="O6" s="81"/>
      <c r="P6" s="81"/>
      <c r="Q6" s="81"/>
      <c r="R6" s="81"/>
    </row>
    <row r="7" spans="1:14" s="81" customFormat="1" ht="21" customHeight="1">
      <c r="A7" s="100"/>
      <c r="B7" s="131">
        <v>12</v>
      </c>
      <c r="C7" s="515">
        <v>75</v>
      </c>
      <c r="D7" s="515"/>
      <c r="E7" s="515">
        <v>53</v>
      </c>
      <c r="F7" s="515"/>
      <c r="G7" s="515">
        <v>3</v>
      </c>
      <c r="H7" s="515"/>
      <c r="I7" s="515">
        <v>121</v>
      </c>
      <c r="J7" s="515"/>
      <c r="K7" s="515">
        <v>7</v>
      </c>
      <c r="L7" s="515"/>
      <c r="M7" s="515">
        <v>2</v>
      </c>
      <c r="N7" s="515"/>
    </row>
    <row r="8" spans="1:14" s="81" customFormat="1" ht="21" customHeight="1">
      <c r="A8" s="100"/>
      <c r="B8" s="131">
        <v>13</v>
      </c>
      <c r="C8" s="515">
        <v>77</v>
      </c>
      <c r="D8" s="515"/>
      <c r="E8" s="515">
        <v>56</v>
      </c>
      <c r="F8" s="515"/>
      <c r="G8" s="515">
        <v>3</v>
      </c>
      <c r="H8" s="515"/>
      <c r="I8" s="515">
        <v>126</v>
      </c>
      <c r="J8" s="515"/>
      <c r="K8" s="515">
        <v>7</v>
      </c>
      <c r="L8" s="515"/>
      <c r="M8" s="515">
        <v>2</v>
      </c>
      <c r="N8" s="515"/>
    </row>
    <row r="9" spans="1:14" s="81" customFormat="1" ht="21" customHeight="1">
      <c r="A9" s="100"/>
      <c r="B9" s="131">
        <v>14</v>
      </c>
      <c r="C9" s="515">
        <v>78</v>
      </c>
      <c r="D9" s="515"/>
      <c r="E9" s="515">
        <v>54</v>
      </c>
      <c r="F9" s="515"/>
      <c r="G9" s="515">
        <v>3</v>
      </c>
      <c r="H9" s="515"/>
      <c r="I9" s="515">
        <v>132</v>
      </c>
      <c r="J9" s="515"/>
      <c r="K9" s="515">
        <v>6</v>
      </c>
      <c r="L9" s="515"/>
      <c r="M9" s="515">
        <v>2</v>
      </c>
      <c r="N9" s="515"/>
    </row>
    <row r="10" spans="1:14" s="81" customFormat="1" ht="21" customHeight="1">
      <c r="A10" s="100"/>
      <c r="B10" s="131">
        <v>15</v>
      </c>
      <c r="C10" s="515">
        <v>77</v>
      </c>
      <c r="D10" s="515"/>
      <c r="E10" s="515">
        <v>55</v>
      </c>
      <c r="F10" s="515"/>
      <c r="G10" s="515">
        <v>4</v>
      </c>
      <c r="H10" s="515"/>
      <c r="I10" s="515">
        <v>133</v>
      </c>
      <c r="J10" s="515"/>
      <c r="K10" s="515">
        <v>6</v>
      </c>
      <c r="L10" s="515"/>
      <c r="M10" s="515">
        <v>2</v>
      </c>
      <c r="N10" s="515"/>
    </row>
    <row r="11" spans="1:14" s="81" customFormat="1" ht="21" customHeight="1">
      <c r="A11" s="100"/>
      <c r="B11" s="131">
        <v>16</v>
      </c>
      <c r="C11" s="515">
        <v>81</v>
      </c>
      <c r="D11" s="515"/>
      <c r="E11" s="515">
        <v>57</v>
      </c>
      <c r="F11" s="515"/>
      <c r="G11" s="515">
        <v>4</v>
      </c>
      <c r="H11" s="515"/>
      <c r="I11" s="515">
        <v>131</v>
      </c>
      <c r="J11" s="515"/>
      <c r="K11" s="515">
        <v>7</v>
      </c>
      <c r="L11" s="515"/>
      <c r="M11" s="515">
        <v>2</v>
      </c>
      <c r="N11" s="515"/>
    </row>
    <row r="12" spans="1:14" s="81" customFormat="1" ht="21" customHeight="1">
      <c r="A12" s="132"/>
      <c r="B12" s="133">
        <v>17</v>
      </c>
      <c r="C12" s="535">
        <v>99</v>
      </c>
      <c r="D12" s="535"/>
      <c r="E12" s="535">
        <v>70</v>
      </c>
      <c r="F12" s="535"/>
      <c r="G12" s="535">
        <v>8</v>
      </c>
      <c r="H12" s="535"/>
      <c r="I12" s="535">
        <v>167</v>
      </c>
      <c r="J12" s="535"/>
      <c r="K12" s="535">
        <v>12</v>
      </c>
      <c r="L12" s="535"/>
      <c r="M12" s="535">
        <v>3</v>
      </c>
      <c r="N12" s="535"/>
    </row>
    <row r="13" spans="10:18" ht="15" customHeight="1">
      <c r="J13" s="95"/>
      <c r="K13" s="95"/>
      <c r="L13" s="95"/>
      <c r="N13" s="134" t="s">
        <v>231</v>
      </c>
      <c r="O13" s="81"/>
      <c r="P13" s="81"/>
      <c r="Q13" s="81"/>
      <c r="R13" s="81"/>
    </row>
    <row r="14" spans="10:18" ht="15" customHeight="1">
      <c r="J14" s="95"/>
      <c r="K14" s="95"/>
      <c r="L14" s="95"/>
      <c r="N14" s="134"/>
      <c r="O14" s="81"/>
      <c r="P14" s="81"/>
      <c r="Q14" s="81"/>
      <c r="R14" s="81"/>
    </row>
    <row r="15" spans="10:18" ht="15" customHeight="1">
      <c r="J15" s="95"/>
      <c r="K15" s="95"/>
      <c r="L15" s="95"/>
      <c r="N15" s="134"/>
      <c r="O15" s="81"/>
      <c r="P15" s="81"/>
      <c r="Q15" s="81"/>
      <c r="R15" s="81"/>
    </row>
    <row r="16" spans="10:18" ht="15" customHeight="1">
      <c r="J16" s="95"/>
      <c r="K16" s="95"/>
      <c r="L16" s="95"/>
      <c r="N16" s="134"/>
      <c r="O16" s="81"/>
      <c r="P16" s="81"/>
      <c r="Q16" s="81"/>
      <c r="R16" s="81"/>
    </row>
    <row r="17" spans="10:18" ht="15" customHeight="1">
      <c r="J17" s="95"/>
      <c r="K17" s="95"/>
      <c r="L17" s="95"/>
      <c r="N17" s="134"/>
      <c r="O17" s="81"/>
      <c r="P17" s="81"/>
      <c r="Q17" s="81"/>
      <c r="R17" s="81"/>
    </row>
    <row r="18" spans="15:18" ht="15" customHeight="1">
      <c r="O18" s="81"/>
      <c r="P18" s="81"/>
      <c r="Q18" s="81"/>
      <c r="R18" s="81"/>
    </row>
    <row r="19" spans="1:18" ht="24">
      <c r="A19" s="1" t="s">
        <v>347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O19" s="81"/>
      <c r="P19" s="81"/>
      <c r="Q19" s="81"/>
      <c r="R19" s="81"/>
    </row>
    <row r="20" spans="8:18" ht="15" customHeight="1">
      <c r="H20" s="93"/>
      <c r="O20" s="81"/>
      <c r="P20" s="81"/>
      <c r="Q20" s="81"/>
      <c r="R20" s="81"/>
    </row>
    <row r="21" spans="1:18" ht="16.5" customHeight="1">
      <c r="A21" s="260" t="s">
        <v>348</v>
      </c>
      <c r="B21" s="519"/>
      <c r="C21" s="351" t="s">
        <v>78</v>
      </c>
      <c r="D21" s="528"/>
      <c r="E21" s="533"/>
      <c r="F21" s="351" t="s">
        <v>79</v>
      </c>
      <c r="G21" s="528"/>
      <c r="H21" s="521"/>
      <c r="I21" s="351" t="s">
        <v>80</v>
      </c>
      <c r="J21" s="528"/>
      <c r="K21" s="521"/>
      <c r="L21" s="523" t="s">
        <v>81</v>
      </c>
      <c r="M21" s="531"/>
      <c r="N21" s="352"/>
      <c r="O21" s="81"/>
      <c r="P21" s="81"/>
      <c r="Q21" s="81"/>
      <c r="R21" s="81"/>
    </row>
    <row r="22" spans="1:18" ht="16.5" customHeight="1">
      <c r="A22" s="262"/>
      <c r="B22" s="520"/>
      <c r="C22" s="338"/>
      <c r="D22" s="529"/>
      <c r="E22" s="534"/>
      <c r="F22" s="338"/>
      <c r="G22" s="529"/>
      <c r="H22" s="522"/>
      <c r="I22" s="338"/>
      <c r="J22" s="529"/>
      <c r="K22" s="522"/>
      <c r="L22" s="525"/>
      <c r="M22" s="532"/>
      <c r="N22" s="314"/>
      <c r="O22" s="81"/>
      <c r="P22" s="81"/>
      <c r="Q22" s="81"/>
      <c r="R22" s="81"/>
    </row>
    <row r="23" spans="1:18" ht="21" customHeight="1">
      <c r="A23" s="95" t="s">
        <v>52</v>
      </c>
      <c r="B23" s="131">
        <v>2</v>
      </c>
      <c r="C23" s="518">
        <v>2219</v>
      </c>
      <c r="D23" s="516"/>
      <c r="E23" s="516"/>
      <c r="F23" s="516">
        <v>2219</v>
      </c>
      <c r="G23" s="516"/>
      <c r="H23" s="516"/>
      <c r="I23" s="516">
        <v>242</v>
      </c>
      <c r="J23" s="516"/>
      <c r="K23" s="516"/>
      <c r="L23" s="517">
        <v>232</v>
      </c>
      <c r="M23" s="517"/>
      <c r="N23" s="514"/>
      <c r="O23" s="81"/>
      <c r="P23" s="81"/>
      <c r="Q23" s="81"/>
      <c r="R23" s="81"/>
    </row>
    <row r="24" spans="1:18" ht="21" customHeight="1">
      <c r="A24" s="126"/>
      <c r="B24" s="131">
        <v>7</v>
      </c>
      <c r="C24" s="509">
        <v>2768</v>
      </c>
      <c r="D24" s="505"/>
      <c r="E24" s="505"/>
      <c r="F24" s="517">
        <v>2807</v>
      </c>
      <c r="G24" s="517"/>
      <c r="H24" s="517"/>
      <c r="I24" s="517">
        <v>29</v>
      </c>
      <c r="J24" s="517"/>
      <c r="K24" s="517"/>
      <c r="L24" s="517">
        <v>195</v>
      </c>
      <c r="M24" s="517"/>
      <c r="N24" s="514"/>
      <c r="O24" s="81"/>
      <c r="P24" s="81"/>
      <c r="Q24" s="81"/>
      <c r="R24" s="81"/>
    </row>
    <row r="25" spans="1:14" s="81" customFormat="1" ht="21" customHeight="1">
      <c r="A25" s="100"/>
      <c r="B25" s="131">
        <v>12</v>
      </c>
      <c r="C25" s="509">
        <v>4062</v>
      </c>
      <c r="D25" s="505"/>
      <c r="E25" s="505"/>
      <c r="F25" s="505">
        <v>2909</v>
      </c>
      <c r="G25" s="505"/>
      <c r="H25" s="505"/>
      <c r="I25" s="505">
        <v>80</v>
      </c>
      <c r="J25" s="505"/>
      <c r="K25" s="505"/>
      <c r="L25" s="505">
        <v>103</v>
      </c>
      <c r="M25" s="505"/>
      <c r="N25" s="514"/>
    </row>
    <row r="26" spans="1:14" s="81" customFormat="1" ht="21" customHeight="1">
      <c r="A26" s="100"/>
      <c r="B26" s="131">
        <v>13</v>
      </c>
      <c r="C26" s="509">
        <v>4256</v>
      </c>
      <c r="D26" s="505"/>
      <c r="E26" s="505"/>
      <c r="F26" s="505">
        <v>2964</v>
      </c>
      <c r="G26" s="505"/>
      <c r="H26" s="505"/>
      <c r="I26" s="505">
        <v>102</v>
      </c>
      <c r="J26" s="505"/>
      <c r="K26" s="505"/>
      <c r="L26" s="505">
        <v>92</v>
      </c>
      <c r="M26" s="505"/>
      <c r="N26" s="514"/>
    </row>
    <row r="27" spans="1:14" s="81" customFormat="1" ht="21" customHeight="1">
      <c r="A27" s="100"/>
      <c r="B27" s="131">
        <v>14</v>
      </c>
      <c r="C27" s="509">
        <v>4392</v>
      </c>
      <c r="D27" s="505"/>
      <c r="E27" s="505"/>
      <c r="F27" s="505">
        <v>2996</v>
      </c>
      <c r="G27" s="505"/>
      <c r="H27" s="505"/>
      <c r="I27" s="505">
        <v>74</v>
      </c>
      <c r="J27" s="505"/>
      <c r="K27" s="505"/>
      <c r="L27" s="505">
        <v>77</v>
      </c>
      <c r="M27" s="505"/>
      <c r="N27" s="506"/>
    </row>
    <row r="28" spans="1:14" s="81" customFormat="1" ht="21" customHeight="1">
      <c r="A28" s="100"/>
      <c r="B28" s="131">
        <v>15</v>
      </c>
      <c r="C28" s="509">
        <v>4458</v>
      </c>
      <c r="D28" s="505"/>
      <c r="E28" s="505"/>
      <c r="F28" s="505">
        <v>2988</v>
      </c>
      <c r="G28" s="505"/>
      <c r="H28" s="505"/>
      <c r="I28" s="505">
        <v>66</v>
      </c>
      <c r="J28" s="505"/>
      <c r="K28" s="505"/>
      <c r="L28" s="505">
        <v>116</v>
      </c>
      <c r="M28" s="505"/>
      <c r="N28" s="506"/>
    </row>
    <row r="29" spans="1:14" s="81" customFormat="1" ht="21" customHeight="1">
      <c r="A29" s="100"/>
      <c r="B29" s="131">
        <v>16</v>
      </c>
      <c r="C29" s="509">
        <v>4622</v>
      </c>
      <c r="D29" s="505"/>
      <c r="E29" s="505"/>
      <c r="F29" s="505">
        <v>3064</v>
      </c>
      <c r="G29" s="505"/>
      <c r="H29" s="505"/>
      <c r="I29" s="505">
        <v>53</v>
      </c>
      <c r="J29" s="505"/>
      <c r="K29" s="505"/>
      <c r="L29" s="505">
        <v>75</v>
      </c>
      <c r="M29" s="505"/>
      <c r="N29" s="506"/>
    </row>
    <row r="30" spans="1:14" s="81" customFormat="1" ht="21" customHeight="1">
      <c r="A30" s="507" t="s">
        <v>349</v>
      </c>
      <c r="B30" s="508"/>
      <c r="C30" s="509">
        <v>4605</v>
      </c>
      <c r="D30" s="505"/>
      <c r="E30" s="505"/>
      <c r="F30" s="505">
        <v>3008</v>
      </c>
      <c r="G30" s="505"/>
      <c r="H30" s="505"/>
      <c r="I30" s="505">
        <v>71</v>
      </c>
      <c r="J30" s="505"/>
      <c r="K30" s="505"/>
      <c r="L30" s="505" t="s">
        <v>350</v>
      </c>
      <c r="M30" s="505"/>
      <c r="N30" s="506"/>
    </row>
    <row r="31" spans="1:14" s="81" customFormat="1" ht="21" customHeight="1">
      <c r="A31" s="507" t="s">
        <v>351</v>
      </c>
      <c r="B31" s="508"/>
      <c r="C31" s="509">
        <v>718</v>
      </c>
      <c r="D31" s="505"/>
      <c r="E31" s="505"/>
      <c r="F31" s="505">
        <v>507</v>
      </c>
      <c r="G31" s="505"/>
      <c r="H31" s="505"/>
      <c r="I31" s="505">
        <v>20</v>
      </c>
      <c r="J31" s="505"/>
      <c r="K31" s="505"/>
      <c r="L31" s="505" t="s">
        <v>350</v>
      </c>
      <c r="M31" s="505"/>
      <c r="N31" s="506"/>
    </row>
    <row r="32" spans="1:14" s="81" customFormat="1" ht="21" customHeight="1">
      <c r="A32" s="510" t="s">
        <v>352</v>
      </c>
      <c r="B32" s="511"/>
      <c r="C32" s="512">
        <v>924</v>
      </c>
      <c r="D32" s="513"/>
      <c r="E32" s="513"/>
      <c r="F32" s="513">
        <v>587</v>
      </c>
      <c r="G32" s="513"/>
      <c r="H32" s="513"/>
      <c r="I32" s="513">
        <v>28</v>
      </c>
      <c r="J32" s="513"/>
      <c r="K32" s="513"/>
      <c r="L32" s="513" t="s">
        <v>350</v>
      </c>
      <c r="M32" s="513"/>
      <c r="N32" s="314"/>
    </row>
    <row r="33" spans="1:18" ht="18" customHeight="1">
      <c r="A33" s="66" t="s">
        <v>255</v>
      </c>
      <c r="G33" s="95"/>
      <c r="H33" s="95"/>
      <c r="I33" s="95"/>
      <c r="N33" s="136" t="s">
        <v>82</v>
      </c>
      <c r="O33" s="81"/>
      <c r="P33" s="81"/>
      <c r="Q33" s="81"/>
      <c r="R33" s="81"/>
    </row>
    <row r="34" ht="13.5">
      <c r="H34" s="93"/>
    </row>
    <row r="35" ht="13.5">
      <c r="H35" s="93"/>
    </row>
    <row r="36" spans="7:8" ht="13.5">
      <c r="G36" s="80" t="s">
        <v>353</v>
      </c>
      <c r="H36" s="93"/>
    </row>
    <row r="37" ht="13.5">
      <c r="H37" s="93"/>
    </row>
  </sheetData>
  <sheetProtection/>
  <mergeCells count="104">
    <mergeCell ref="I12:J12"/>
    <mergeCell ref="K12:L12"/>
    <mergeCell ref="M12:N12"/>
    <mergeCell ref="F24:H24"/>
    <mergeCell ref="F23:H23"/>
    <mergeCell ref="C12:D12"/>
    <mergeCell ref="E12:F12"/>
    <mergeCell ref="G12:H12"/>
    <mergeCell ref="L23:N23"/>
    <mergeCell ref="L24:N24"/>
    <mergeCell ref="C26:E26"/>
    <mergeCell ref="C25:E25"/>
    <mergeCell ref="I8:J8"/>
    <mergeCell ref="G8:H8"/>
    <mergeCell ref="C10:D10"/>
    <mergeCell ref="E10:F10"/>
    <mergeCell ref="I10:J10"/>
    <mergeCell ref="C11:D11"/>
    <mergeCell ref="G11:H11"/>
    <mergeCell ref="I21:K22"/>
    <mergeCell ref="E6:F6"/>
    <mergeCell ref="G6:H6"/>
    <mergeCell ref="I7:J7"/>
    <mergeCell ref="I6:J6"/>
    <mergeCell ref="A21:B22"/>
    <mergeCell ref="C21:E22"/>
    <mergeCell ref="F21:H22"/>
    <mergeCell ref="E7:F7"/>
    <mergeCell ref="E8:F8"/>
    <mergeCell ref="G7:H7"/>
    <mergeCell ref="C7:D7"/>
    <mergeCell ref="G10:H10"/>
    <mergeCell ref="C8:D8"/>
    <mergeCell ref="E11:F11"/>
    <mergeCell ref="L32:N32"/>
    <mergeCell ref="M6:N6"/>
    <mergeCell ref="K9:L9"/>
    <mergeCell ref="M7:N7"/>
    <mergeCell ref="L25:N25"/>
    <mergeCell ref="L21:N22"/>
    <mergeCell ref="K8:L8"/>
    <mergeCell ref="M8:N8"/>
    <mergeCell ref="K6:L6"/>
    <mergeCell ref="K7:L7"/>
    <mergeCell ref="G5:H5"/>
    <mergeCell ref="M3:N4"/>
    <mergeCell ref="M5:N5"/>
    <mergeCell ref="K3:L4"/>
    <mergeCell ref="K5:L5"/>
    <mergeCell ref="A1:N1"/>
    <mergeCell ref="A3:B4"/>
    <mergeCell ref="C6:D6"/>
    <mergeCell ref="C3:D4"/>
    <mergeCell ref="C5:D5"/>
    <mergeCell ref="I3:J4"/>
    <mergeCell ref="I5:J5"/>
    <mergeCell ref="G3:H4"/>
    <mergeCell ref="E3:F4"/>
    <mergeCell ref="E5:F5"/>
    <mergeCell ref="M9:N9"/>
    <mergeCell ref="C9:D9"/>
    <mergeCell ref="E9:F9"/>
    <mergeCell ref="G9:H9"/>
    <mergeCell ref="I9:J9"/>
    <mergeCell ref="I11:J11"/>
    <mergeCell ref="K11:L11"/>
    <mergeCell ref="C28:E28"/>
    <mergeCell ref="F28:H28"/>
    <mergeCell ref="I28:K28"/>
    <mergeCell ref="C23:E23"/>
    <mergeCell ref="C24:E24"/>
    <mergeCell ref="C27:E27"/>
    <mergeCell ref="F27:H27"/>
    <mergeCell ref="I27:K27"/>
    <mergeCell ref="F25:H25"/>
    <mergeCell ref="F26:H26"/>
    <mergeCell ref="L26:N26"/>
    <mergeCell ref="K10:L10"/>
    <mergeCell ref="M10:N10"/>
    <mergeCell ref="L28:N28"/>
    <mergeCell ref="L27:N27"/>
    <mergeCell ref="M11:N11"/>
    <mergeCell ref="I23:K23"/>
    <mergeCell ref="I24:K24"/>
    <mergeCell ref="I25:K25"/>
    <mergeCell ref="I26:K26"/>
    <mergeCell ref="A32:B32"/>
    <mergeCell ref="L30:N30"/>
    <mergeCell ref="A31:B31"/>
    <mergeCell ref="C31:E31"/>
    <mergeCell ref="F31:H31"/>
    <mergeCell ref="I31:K31"/>
    <mergeCell ref="C32:E32"/>
    <mergeCell ref="I32:K32"/>
    <mergeCell ref="F32:H32"/>
    <mergeCell ref="L31:N31"/>
    <mergeCell ref="L29:N29"/>
    <mergeCell ref="A30:B30"/>
    <mergeCell ref="C30:E30"/>
    <mergeCell ref="F30:H30"/>
    <mergeCell ref="I30:K30"/>
    <mergeCell ref="C29:E29"/>
    <mergeCell ref="F29:H29"/>
    <mergeCell ref="I29:K29"/>
  </mergeCells>
  <printOptions/>
  <pageMargins left="0.5905511811023623" right="0.4724409448818898" top="0.82" bottom="0.5905511811023623" header="0.5118110236220472" footer="0.5118110236220472"/>
  <pageSetup horizontalDpi="600" verticalDpi="600" orientation="portrait" paperSize="9" r:id="rId2"/>
  <headerFooter alignWithMargins="0">
    <oddFooter>&amp;C&amp;12-92-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375" style="80" customWidth="1"/>
    <col min="2" max="2" width="4.375" style="80" customWidth="1"/>
    <col min="3" max="3" width="9.625" style="80" customWidth="1"/>
    <col min="4" max="5" width="5.125" style="80" customWidth="1"/>
    <col min="6" max="7" width="9.625" style="80" customWidth="1"/>
    <col min="8" max="8" width="3.625" style="80" customWidth="1"/>
    <col min="9" max="10" width="6.625" style="80" customWidth="1"/>
    <col min="11" max="11" width="3.625" style="80" customWidth="1"/>
    <col min="12" max="13" width="9.625" style="80" customWidth="1"/>
    <col min="14" max="14" width="3.625" style="80" customWidth="1"/>
    <col min="15" max="16384" width="9.00390625" style="80" customWidth="1"/>
  </cols>
  <sheetData>
    <row r="1" spans="1:14" ht="24">
      <c r="A1" s="1" t="s">
        <v>192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" ht="16.5" customHeight="1">
      <c r="A2" s="539" t="s">
        <v>153</v>
      </c>
      <c r="B2" s="539"/>
    </row>
    <row r="3" spans="1:14" ht="17.25" customHeight="1">
      <c r="A3" s="540" t="s">
        <v>34</v>
      </c>
      <c r="B3" s="541"/>
      <c r="C3" s="551" t="s">
        <v>154</v>
      </c>
      <c r="D3" s="551"/>
      <c r="E3" s="551" t="s">
        <v>155</v>
      </c>
      <c r="F3" s="551"/>
      <c r="G3" s="551" t="s">
        <v>156</v>
      </c>
      <c r="H3" s="551"/>
      <c r="I3" s="551"/>
      <c r="J3" s="551"/>
      <c r="K3" s="551"/>
      <c r="L3" s="551"/>
      <c r="M3" s="549" t="s">
        <v>157</v>
      </c>
      <c r="N3" s="336"/>
    </row>
    <row r="4" spans="1:14" ht="17.25" customHeight="1">
      <c r="A4" s="542"/>
      <c r="B4" s="543"/>
      <c r="C4" s="550"/>
      <c r="D4" s="550"/>
      <c r="E4" s="550"/>
      <c r="F4" s="550"/>
      <c r="G4" s="16" t="s">
        <v>158</v>
      </c>
      <c r="H4" s="550" t="s">
        <v>159</v>
      </c>
      <c r="I4" s="550"/>
      <c r="J4" s="550" t="s">
        <v>160</v>
      </c>
      <c r="K4" s="550"/>
      <c r="L4" s="29" t="s">
        <v>161</v>
      </c>
      <c r="M4" s="550"/>
      <c r="N4" s="340"/>
    </row>
    <row r="5" spans="1:14" ht="18" customHeight="1">
      <c r="A5" s="126" t="s">
        <v>176</v>
      </c>
      <c r="B5" s="116">
        <v>2</v>
      </c>
      <c r="C5" s="536">
        <v>85676</v>
      </c>
      <c r="D5" s="537"/>
      <c r="E5" s="545">
        <v>36550</v>
      </c>
      <c r="F5" s="545"/>
      <c r="G5" s="30">
        <v>29735</v>
      </c>
      <c r="H5" s="545">
        <v>4374</v>
      </c>
      <c r="I5" s="545"/>
      <c r="J5" s="545">
        <v>1667</v>
      </c>
      <c r="K5" s="545"/>
      <c r="L5" s="30">
        <v>774</v>
      </c>
      <c r="M5" s="30">
        <v>100</v>
      </c>
      <c r="N5" s="19"/>
    </row>
    <row r="6" spans="1:14" ht="18" customHeight="1">
      <c r="A6" s="126"/>
      <c r="B6" s="116">
        <v>7</v>
      </c>
      <c r="C6" s="536">
        <v>90528</v>
      </c>
      <c r="D6" s="537"/>
      <c r="E6" s="545">
        <v>43515</v>
      </c>
      <c r="F6" s="545"/>
      <c r="G6" s="30">
        <v>35611</v>
      </c>
      <c r="H6" s="545">
        <v>563</v>
      </c>
      <c r="I6" s="545"/>
      <c r="J6" s="545">
        <v>3233</v>
      </c>
      <c r="K6" s="545"/>
      <c r="L6" s="30">
        <v>4108</v>
      </c>
      <c r="M6" s="30">
        <v>119</v>
      </c>
      <c r="N6" s="19"/>
    </row>
    <row r="7" spans="1:14" s="81" customFormat="1" ht="18" customHeight="1">
      <c r="A7" s="100"/>
      <c r="B7" s="109">
        <v>12</v>
      </c>
      <c r="C7" s="536">
        <v>97188</v>
      </c>
      <c r="D7" s="537"/>
      <c r="E7" s="537">
        <v>51491</v>
      </c>
      <c r="F7" s="537"/>
      <c r="G7" s="2">
        <v>44725</v>
      </c>
      <c r="H7" s="537">
        <v>1564</v>
      </c>
      <c r="I7" s="537"/>
      <c r="J7" s="537">
        <v>3092</v>
      </c>
      <c r="K7" s="537"/>
      <c r="L7" s="2">
        <f>E7-G7-H7-J7</f>
        <v>2110</v>
      </c>
      <c r="M7" s="2">
        <f>E7/365</f>
        <v>141.07123287671232</v>
      </c>
      <c r="N7" s="20"/>
    </row>
    <row r="8" spans="1:14" s="81" customFormat="1" ht="18" customHeight="1">
      <c r="A8" s="100"/>
      <c r="B8" s="109">
        <v>13</v>
      </c>
      <c r="C8" s="536">
        <v>98236</v>
      </c>
      <c r="D8" s="537"/>
      <c r="E8" s="537">
        <v>47069</v>
      </c>
      <c r="F8" s="537"/>
      <c r="G8" s="2">
        <v>39763</v>
      </c>
      <c r="H8" s="537">
        <v>762</v>
      </c>
      <c r="I8" s="537"/>
      <c r="J8" s="537">
        <v>2630</v>
      </c>
      <c r="K8" s="537"/>
      <c r="L8" s="2">
        <f>E8-G8-H8-J8</f>
        <v>3914</v>
      </c>
      <c r="M8" s="2">
        <f>E8/365</f>
        <v>128.95616438356166</v>
      </c>
      <c r="N8" s="20"/>
    </row>
    <row r="9" spans="1:14" s="81" customFormat="1" ht="18" customHeight="1">
      <c r="A9" s="100"/>
      <c r="B9" s="109">
        <v>14</v>
      </c>
      <c r="C9" s="536">
        <v>99423</v>
      </c>
      <c r="D9" s="537"/>
      <c r="E9" s="537">
        <v>47391</v>
      </c>
      <c r="F9" s="537"/>
      <c r="G9" s="2">
        <v>39285</v>
      </c>
      <c r="H9" s="537">
        <v>740</v>
      </c>
      <c r="I9" s="537"/>
      <c r="J9" s="537">
        <v>2533</v>
      </c>
      <c r="K9" s="537"/>
      <c r="L9" s="2">
        <v>4833</v>
      </c>
      <c r="M9" s="2">
        <v>130</v>
      </c>
      <c r="N9" s="20"/>
    </row>
    <row r="10" spans="1:14" s="81" customFormat="1" ht="18" customHeight="1">
      <c r="A10" s="100"/>
      <c r="B10" s="109">
        <v>15</v>
      </c>
      <c r="C10" s="536">
        <v>100219</v>
      </c>
      <c r="D10" s="537"/>
      <c r="E10" s="537">
        <v>48021</v>
      </c>
      <c r="F10" s="537"/>
      <c r="G10" s="2">
        <v>40349</v>
      </c>
      <c r="H10" s="537">
        <v>844</v>
      </c>
      <c r="I10" s="537"/>
      <c r="J10" s="537">
        <v>2529</v>
      </c>
      <c r="K10" s="537"/>
      <c r="L10" s="2">
        <v>4299</v>
      </c>
      <c r="M10" s="2">
        <v>132</v>
      </c>
      <c r="N10" s="20"/>
    </row>
    <row r="11" spans="1:14" s="81" customFormat="1" ht="18" customHeight="1">
      <c r="A11" s="100"/>
      <c r="B11" s="109">
        <v>16</v>
      </c>
      <c r="C11" s="536">
        <v>101174</v>
      </c>
      <c r="D11" s="537"/>
      <c r="E11" s="537">
        <v>47711</v>
      </c>
      <c r="F11" s="537"/>
      <c r="G11" s="2">
        <v>40179</v>
      </c>
      <c r="H11" s="537">
        <v>808</v>
      </c>
      <c r="I11" s="537"/>
      <c r="J11" s="537">
        <v>2208</v>
      </c>
      <c r="K11" s="537"/>
      <c r="L11" s="2">
        <v>4516</v>
      </c>
      <c r="M11" s="2">
        <v>131</v>
      </c>
      <c r="N11" s="20"/>
    </row>
    <row r="12" spans="1:14" s="81" customFormat="1" ht="18" customHeight="1">
      <c r="A12" s="379" t="s">
        <v>343</v>
      </c>
      <c r="B12" s="380"/>
      <c r="C12" s="536">
        <v>102660</v>
      </c>
      <c r="D12" s="537"/>
      <c r="E12" s="537">
        <v>47826</v>
      </c>
      <c r="F12" s="537"/>
      <c r="G12" s="2">
        <v>40022</v>
      </c>
      <c r="H12" s="537">
        <v>796</v>
      </c>
      <c r="I12" s="537"/>
      <c r="J12" s="537">
        <v>2122</v>
      </c>
      <c r="K12" s="537"/>
      <c r="L12" s="2">
        <v>4886</v>
      </c>
      <c r="M12" s="2">
        <f>E12/365</f>
        <v>131.03013698630136</v>
      </c>
      <c r="N12" s="20"/>
    </row>
    <row r="13" spans="1:14" s="81" customFormat="1" ht="18" customHeight="1">
      <c r="A13" s="379" t="s">
        <v>344</v>
      </c>
      <c r="B13" s="380"/>
      <c r="C13" s="536">
        <v>7932</v>
      </c>
      <c r="D13" s="537"/>
      <c r="E13" s="537">
        <v>2130</v>
      </c>
      <c r="F13" s="537"/>
      <c r="G13" s="2">
        <f>1879+39</f>
        <v>1918</v>
      </c>
      <c r="H13" s="537">
        <v>107</v>
      </c>
      <c r="I13" s="537"/>
      <c r="J13" s="537">
        <v>105</v>
      </c>
      <c r="K13" s="537"/>
      <c r="L13" s="2" t="s">
        <v>148</v>
      </c>
      <c r="M13" s="2">
        <f>E13/365</f>
        <v>5.835616438356165</v>
      </c>
      <c r="N13" s="20"/>
    </row>
    <row r="14" spans="1:14" s="81" customFormat="1" ht="18" customHeight="1">
      <c r="A14" s="377" t="s">
        <v>345</v>
      </c>
      <c r="B14" s="378"/>
      <c r="C14" s="544">
        <v>12819</v>
      </c>
      <c r="D14" s="538"/>
      <c r="E14" s="538">
        <v>3388</v>
      </c>
      <c r="F14" s="538"/>
      <c r="G14" s="31">
        <f>2962+68</f>
        <v>3030</v>
      </c>
      <c r="H14" s="538">
        <v>182</v>
      </c>
      <c r="I14" s="538"/>
      <c r="J14" s="538">
        <v>176</v>
      </c>
      <c r="K14" s="538"/>
      <c r="L14" s="31" t="s">
        <v>148</v>
      </c>
      <c r="M14" s="31">
        <f>E14/365</f>
        <v>9.282191780821918</v>
      </c>
      <c r="N14" s="124"/>
    </row>
    <row r="15" spans="1:14" ht="19.5" customHeight="1">
      <c r="A15" s="56" t="s">
        <v>162</v>
      </c>
      <c r="L15" s="95"/>
      <c r="M15" s="95"/>
      <c r="N15" s="95" t="s">
        <v>163</v>
      </c>
    </row>
    <row r="16" ht="21" customHeight="1"/>
    <row r="17" spans="1:14" ht="24">
      <c r="A17" s="280" t="s">
        <v>193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</row>
    <row r="18" spans="1:2" ht="16.5" customHeight="1">
      <c r="A18" s="539" t="s">
        <v>164</v>
      </c>
      <c r="B18" s="539"/>
    </row>
    <row r="19" spans="1:14" ht="17.25" customHeight="1">
      <c r="A19" s="540" t="s">
        <v>34</v>
      </c>
      <c r="B19" s="541"/>
      <c r="C19" s="551" t="s">
        <v>165</v>
      </c>
      <c r="D19" s="551"/>
      <c r="E19" s="551"/>
      <c r="F19" s="551"/>
      <c r="G19" s="551" t="s">
        <v>166</v>
      </c>
      <c r="H19" s="551"/>
      <c r="I19" s="551" t="s">
        <v>167</v>
      </c>
      <c r="J19" s="551"/>
      <c r="K19" s="551"/>
      <c r="L19" s="551"/>
      <c r="M19" s="549" t="s">
        <v>157</v>
      </c>
      <c r="N19" s="336"/>
    </row>
    <row r="20" spans="1:14" ht="17.25" customHeight="1">
      <c r="A20" s="542"/>
      <c r="B20" s="543"/>
      <c r="C20" s="552" t="s">
        <v>168</v>
      </c>
      <c r="D20" s="552"/>
      <c r="E20" s="550" t="s">
        <v>169</v>
      </c>
      <c r="F20" s="550"/>
      <c r="G20" s="550"/>
      <c r="H20" s="550"/>
      <c r="I20" s="550" t="s">
        <v>170</v>
      </c>
      <c r="J20" s="550"/>
      <c r="K20" s="550" t="s">
        <v>171</v>
      </c>
      <c r="L20" s="550"/>
      <c r="M20" s="550"/>
      <c r="N20" s="340"/>
    </row>
    <row r="21" spans="1:14" ht="18" customHeight="1">
      <c r="A21" s="126" t="s">
        <v>176</v>
      </c>
      <c r="B21" s="116">
        <v>2</v>
      </c>
      <c r="C21" s="536">
        <v>19769</v>
      </c>
      <c r="D21" s="537"/>
      <c r="E21" s="537">
        <v>14067</v>
      </c>
      <c r="F21" s="537"/>
      <c r="G21" s="545">
        <v>27562</v>
      </c>
      <c r="H21" s="545"/>
      <c r="I21" s="545">
        <v>27562</v>
      </c>
      <c r="J21" s="545"/>
      <c r="K21" s="545" t="s">
        <v>24</v>
      </c>
      <c r="L21" s="545"/>
      <c r="M21" s="30">
        <v>76</v>
      </c>
      <c r="N21" s="30"/>
    </row>
    <row r="22" spans="1:14" ht="18" customHeight="1">
      <c r="A22" s="126"/>
      <c r="B22" s="116">
        <v>7</v>
      </c>
      <c r="C22" s="536">
        <v>16594</v>
      </c>
      <c r="D22" s="537"/>
      <c r="E22" s="537">
        <v>17473</v>
      </c>
      <c r="F22" s="537"/>
      <c r="G22" s="545">
        <v>27013</v>
      </c>
      <c r="H22" s="545"/>
      <c r="I22" s="545">
        <v>27013</v>
      </c>
      <c r="J22" s="545"/>
      <c r="K22" s="545" t="s">
        <v>24</v>
      </c>
      <c r="L22" s="545"/>
      <c r="M22" s="30">
        <v>74</v>
      </c>
      <c r="N22" s="30"/>
    </row>
    <row r="23" spans="1:14" s="81" customFormat="1" ht="18" customHeight="1">
      <c r="A23" s="100"/>
      <c r="B23" s="109">
        <v>12</v>
      </c>
      <c r="C23" s="536">
        <v>7042</v>
      </c>
      <c r="D23" s="537"/>
      <c r="E23" s="537">
        <v>20850</v>
      </c>
      <c r="F23" s="537"/>
      <c r="G23" s="537">
        <v>23853</v>
      </c>
      <c r="H23" s="537"/>
      <c r="I23" s="537">
        <v>23853</v>
      </c>
      <c r="J23" s="537"/>
      <c r="K23" s="537" t="s">
        <v>148</v>
      </c>
      <c r="L23" s="537"/>
      <c r="M23" s="2">
        <v>65</v>
      </c>
      <c r="N23" s="2"/>
    </row>
    <row r="24" spans="1:14" s="81" customFormat="1" ht="18" customHeight="1">
      <c r="A24" s="100"/>
      <c r="B24" s="109">
        <v>13</v>
      </c>
      <c r="C24" s="536">
        <v>6938</v>
      </c>
      <c r="D24" s="537"/>
      <c r="E24" s="537">
        <v>19628</v>
      </c>
      <c r="F24" s="537"/>
      <c r="G24" s="537">
        <v>23522</v>
      </c>
      <c r="H24" s="537"/>
      <c r="I24" s="537">
        <v>23522</v>
      </c>
      <c r="J24" s="537"/>
      <c r="K24" s="537" t="s">
        <v>148</v>
      </c>
      <c r="L24" s="537"/>
      <c r="M24" s="2">
        <v>64</v>
      </c>
      <c r="N24" s="2"/>
    </row>
    <row r="25" spans="1:14" s="81" customFormat="1" ht="18" customHeight="1">
      <c r="A25" s="100"/>
      <c r="B25" s="109">
        <v>14</v>
      </c>
      <c r="C25" s="536">
        <v>5636</v>
      </c>
      <c r="D25" s="537"/>
      <c r="E25" s="537">
        <v>20250</v>
      </c>
      <c r="F25" s="537"/>
      <c r="G25" s="537">
        <v>22551</v>
      </c>
      <c r="H25" s="537"/>
      <c r="I25" s="537">
        <v>22551</v>
      </c>
      <c r="J25" s="537"/>
      <c r="K25" s="537" t="s">
        <v>148</v>
      </c>
      <c r="L25" s="537"/>
      <c r="M25" s="2">
        <v>62</v>
      </c>
      <c r="N25" s="2"/>
    </row>
    <row r="26" spans="1:14" s="81" customFormat="1" ht="18" customHeight="1">
      <c r="A26" s="100"/>
      <c r="B26" s="109">
        <v>15</v>
      </c>
      <c r="C26" s="536">
        <v>5471</v>
      </c>
      <c r="D26" s="537"/>
      <c r="E26" s="537">
        <v>20126</v>
      </c>
      <c r="F26" s="537"/>
      <c r="G26" s="537">
        <v>21863</v>
      </c>
      <c r="H26" s="537"/>
      <c r="I26" s="537">
        <v>21863</v>
      </c>
      <c r="J26" s="537"/>
      <c r="K26" s="537" t="s">
        <v>148</v>
      </c>
      <c r="L26" s="537"/>
      <c r="M26" s="2">
        <v>60</v>
      </c>
      <c r="N26" s="2"/>
    </row>
    <row r="27" spans="1:14" s="81" customFormat="1" ht="18" customHeight="1">
      <c r="A27" s="100"/>
      <c r="B27" s="109">
        <v>16</v>
      </c>
      <c r="C27" s="536">
        <v>5364</v>
      </c>
      <c r="D27" s="537"/>
      <c r="E27" s="537">
        <v>18049</v>
      </c>
      <c r="F27" s="537"/>
      <c r="G27" s="537">
        <v>21732</v>
      </c>
      <c r="H27" s="537"/>
      <c r="I27" s="537">
        <v>21732</v>
      </c>
      <c r="J27" s="537"/>
      <c r="K27" s="537" t="s">
        <v>148</v>
      </c>
      <c r="L27" s="537"/>
      <c r="M27" s="2">
        <v>60</v>
      </c>
      <c r="N27" s="2"/>
    </row>
    <row r="28" spans="1:14" s="81" customFormat="1" ht="18" customHeight="1">
      <c r="A28" s="379" t="s">
        <v>343</v>
      </c>
      <c r="B28" s="380"/>
      <c r="C28" s="536">
        <v>3787</v>
      </c>
      <c r="D28" s="537"/>
      <c r="E28" s="537">
        <v>19238</v>
      </c>
      <c r="F28" s="537"/>
      <c r="G28" s="537">
        <v>20893</v>
      </c>
      <c r="H28" s="537"/>
      <c r="I28" s="537">
        <v>20893</v>
      </c>
      <c r="J28" s="537"/>
      <c r="K28" s="537" t="s">
        <v>148</v>
      </c>
      <c r="L28" s="537"/>
      <c r="M28" s="2">
        <v>57</v>
      </c>
      <c r="N28" s="2"/>
    </row>
    <row r="29" spans="1:14" s="81" customFormat="1" ht="18" customHeight="1">
      <c r="A29" s="379" t="s">
        <v>344</v>
      </c>
      <c r="B29" s="380"/>
      <c r="C29" s="536">
        <v>719</v>
      </c>
      <c r="D29" s="537"/>
      <c r="E29" s="537">
        <v>4036</v>
      </c>
      <c r="F29" s="537"/>
      <c r="G29" s="537">
        <v>2968</v>
      </c>
      <c r="H29" s="537"/>
      <c r="I29" s="537">
        <v>2968</v>
      </c>
      <c r="J29" s="537"/>
      <c r="K29" s="537" t="s">
        <v>148</v>
      </c>
      <c r="L29" s="537"/>
      <c r="M29" s="2">
        <v>8</v>
      </c>
      <c r="N29" s="2"/>
    </row>
    <row r="30" spans="1:14" s="81" customFormat="1" ht="18" customHeight="1">
      <c r="A30" s="377" t="s">
        <v>345</v>
      </c>
      <c r="B30" s="378"/>
      <c r="C30" s="544">
        <v>1668</v>
      </c>
      <c r="D30" s="538"/>
      <c r="E30" s="538">
        <v>6754</v>
      </c>
      <c r="F30" s="538"/>
      <c r="G30" s="538">
        <v>6098</v>
      </c>
      <c r="H30" s="538"/>
      <c r="I30" s="538">
        <v>6098</v>
      </c>
      <c r="J30" s="538"/>
      <c r="K30" s="538" t="s">
        <v>148</v>
      </c>
      <c r="L30" s="538"/>
      <c r="M30" s="31">
        <v>17</v>
      </c>
      <c r="N30" s="31"/>
    </row>
    <row r="31" spans="12:14" ht="19.5" customHeight="1">
      <c r="L31" s="95"/>
      <c r="M31" s="95"/>
      <c r="N31" s="95" t="s">
        <v>82</v>
      </c>
    </row>
    <row r="32" ht="21" customHeight="1"/>
    <row r="33" spans="1:14" ht="24">
      <c r="A33" s="1" t="s">
        <v>194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3" ht="16.5" customHeight="1">
      <c r="A34" s="539" t="s">
        <v>225</v>
      </c>
      <c r="B34" s="539"/>
      <c r="C34" s="539"/>
    </row>
    <row r="35" spans="1:13" ht="17.25" customHeight="1">
      <c r="A35" s="540" t="s">
        <v>34</v>
      </c>
      <c r="B35" s="541"/>
      <c r="C35" s="275" t="s">
        <v>172</v>
      </c>
      <c r="D35" s="275"/>
      <c r="E35" s="275"/>
      <c r="F35" s="275"/>
      <c r="G35" s="275"/>
      <c r="H35" s="275" t="s">
        <v>173</v>
      </c>
      <c r="I35" s="275"/>
      <c r="J35" s="275"/>
      <c r="K35" s="275"/>
      <c r="L35" s="275"/>
      <c r="M35" s="277"/>
    </row>
    <row r="36" spans="1:13" ht="17.25" customHeight="1">
      <c r="A36" s="542"/>
      <c r="B36" s="543"/>
      <c r="C36" s="57" t="s">
        <v>69</v>
      </c>
      <c r="D36" s="276" t="s">
        <v>174</v>
      </c>
      <c r="E36" s="276"/>
      <c r="F36" s="58" t="s">
        <v>175</v>
      </c>
      <c r="G36" s="29" t="s">
        <v>40</v>
      </c>
      <c r="H36" s="548" t="s">
        <v>69</v>
      </c>
      <c r="I36" s="548"/>
      <c r="J36" s="276" t="s">
        <v>174</v>
      </c>
      <c r="K36" s="276"/>
      <c r="L36" s="58" t="s">
        <v>175</v>
      </c>
      <c r="M36" s="59" t="s">
        <v>40</v>
      </c>
    </row>
    <row r="37" spans="1:13" s="81" customFormat="1" ht="16.5" customHeight="1">
      <c r="A37" s="100" t="s">
        <v>176</v>
      </c>
      <c r="B37" s="109">
        <v>7</v>
      </c>
      <c r="C37" s="32">
        <f>SUM(D37:G37)</f>
        <v>1968</v>
      </c>
      <c r="D37" s="270">
        <v>591</v>
      </c>
      <c r="E37" s="270"/>
      <c r="F37" s="109">
        <v>634</v>
      </c>
      <c r="G37" s="109">
        <v>743</v>
      </c>
      <c r="H37" s="381">
        <f>SUM(J37:M37)</f>
        <v>453</v>
      </c>
      <c r="I37" s="381"/>
      <c r="J37" s="270">
        <v>302</v>
      </c>
      <c r="K37" s="270"/>
      <c r="L37" s="109">
        <v>121</v>
      </c>
      <c r="M37" s="109">
        <v>30</v>
      </c>
    </row>
    <row r="38" spans="1:13" ht="16.5" customHeight="1">
      <c r="A38" s="100"/>
      <c r="B38" s="109">
        <v>12</v>
      </c>
      <c r="C38" s="32">
        <f>SUM(D38:G38)</f>
        <v>1744</v>
      </c>
      <c r="D38" s="270">
        <v>669</v>
      </c>
      <c r="E38" s="270"/>
      <c r="F38" s="109">
        <v>772</v>
      </c>
      <c r="G38" s="109">
        <v>303</v>
      </c>
      <c r="H38" s="381">
        <f>SUM(J38:M38)</f>
        <v>1014</v>
      </c>
      <c r="I38" s="381"/>
      <c r="J38" s="270">
        <v>570</v>
      </c>
      <c r="K38" s="270"/>
      <c r="L38" s="109">
        <v>350</v>
      </c>
      <c r="M38" s="109">
        <v>94</v>
      </c>
    </row>
    <row r="39" spans="1:13" ht="16.5" customHeight="1">
      <c r="A39" s="100"/>
      <c r="B39" s="109">
        <v>13</v>
      </c>
      <c r="C39" s="32">
        <f>SUM(D39:G39)</f>
        <v>1668</v>
      </c>
      <c r="D39" s="270">
        <v>637</v>
      </c>
      <c r="E39" s="270"/>
      <c r="F39" s="109">
        <v>794</v>
      </c>
      <c r="G39" s="109">
        <v>237</v>
      </c>
      <c r="H39" s="381">
        <f>SUM(J39:M39)</f>
        <v>1027</v>
      </c>
      <c r="I39" s="381"/>
      <c r="J39" s="270">
        <v>576</v>
      </c>
      <c r="K39" s="270"/>
      <c r="L39" s="109">
        <v>371</v>
      </c>
      <c r="M39" s="109">
        <v>80</v>
      </c>
    </row>
    <row r="40" spans="1:13" ht="16.5" customHeight="1">
      <c r="A40" s="100"/>
      <c r="B40" s="109">
        <v>14</v>
      </c>
      <c r="C40" s="32">
        <f>SUM(D40:G40)</f>
        <v>1688</v>
      </c>
      <c r="D40" s="270">
        <v>690</v>
      </c>
      <c r="E40" s="270"/>
      <c r="F40" s="109">
        <v>797</v>
      </c>
      <c r="G40" s="109">
        <v>201</v>
      </c>
      <c r="H40" s="381">
        <f>SUM(J40:M40)</f>
        <v>1091</v>
      </c>
      <c r="I40" s="381"/>
      <c r="J40" s="270">
        <v>635</v>
      </c>
      <c r="K40" s="270"/>
      <c r="L40" s="109">
        <v>392</v>
      </c>
      <c r="M40" s="109">
        <v>64</v>
      </c>
    </row>
    <row r="41" spans="1:13" s="81" customFormat="1" ht="16.5" customHeight="1">
      <c r="A41" s="100"/>
      <c r="B41" s="109">
        <v>15</v>
      </c>
      <c r="C41" s="32">
        <v>1709</v>
      </c>
      <c r="D41" s="270">
        <v>672</v>
      </c>
      <c r="E41" s="270"/>
      <c r="F41" s="109">
        <v>804</v>
      </c>
      <c r="G41" s="109">
        <v>233</v>
      </c>
      <c r="H41" s="381">
        <v>994</v>
      </c>
      <c r="I41" s="381"/>
      <c r="J41" s="270">
        <v>559</v>
      </c>
      <c r="K41" s="270"/>
      <c r="L41" s="109">
        <v>379</v>
      </c>
      <c r="M41" s="109">
        <v>56</v>
      </c>
    </row>
    <row r="42" spans="1:13" s="81" customFormat="1" ht="16.5" customHeight="1">
      <c r="A42" s="100"/>
      <c r="B42" s="109">
        <v>16</v>
      </c>
      <c r="C42" s="32">
        <f>SUM(D42:G42)</f>
        <v>1831</v>
      </c>
      <c r="D42" s="270">
        <v>700</v>
      </c>
      <c r="E42" s="270"/>
      <c r="F42" s="109">
        <v>872</v>
      </c>
      <c r="G42" s="109">
        <v>259</v>
      </c>
      <c r="H42" s="381">
        <f>SUM(J42:M42)</f>
        <v>953</v>
      </c>
      <c r="I42" s="381"/>
      <c r="J42" s="270">
        <v>526</v>
      </c>
      <c r="K42" s="270"/>
      <c r="L42" s="109">
        <v>377</v>
      </c>
      <c r="M42" s="109">
        <v>50</v>
      </c>
    </row>
    <row r="43" spans="1:13" ht="16.5" customHeight="1">
      <c r="A43" s="127"/>
      <c r="B43" s="128">
        <v>17</v>
      </c>
      <c r="C43" s="129">
        <v>1824</v>
      </c>
      <c r="D43" s="278">
        <v>671</v>
      </c>
      <c r="E43" s="278"/>
      <c r="F43" s="130">
        <v>878</v>
      </c>
      <c r="G43" s="130">
        <v>275</v>
      </c>
      <c r="H43" s="425">
        <v>980</v>
      </c>
      <c r="I43" s="425"/>
      <c r="J43" s="278">
        <v>548</v>
      </c>
      <c r="K43" s="278"/>
      <c r="L43" s="130">
        <v>388</v>
      </c>
      <c r="M43" s="130">
        <v>44</v>
      </c>
    </row>
    <row r="44" spans="1:13" ht="15.75" customHeight="1">
      <c r="A44" s="547" t="s">
        <v>257</v>
      </c>
      <c r="B44" s="547"/>
      <c r="C44" s="547"/>
      <c r="D44" s="547"/>
      <c r="E44" s="547"/>
      <c r="F44" s="547"/>
      <c r="G44" s="547"/>
      <c r="L44" s="546" t="s">
        <v>82</v>
      </c>
      <c r="M44" s="546"/>
    </row>
  </sheetData>
  <sheetProtection/>
  <mergeCells count="145">
    <mergeCell ref="A14:B14"/>
    <mergeCell ref="J12:K12"/>
    <mergeCell ref="A13:B13"/>
    <mergeCell ref="C13:D13"/>
    <mergeCell ref="E13:F13"/>
    <mergeCell ref="H13:I13"/>
    <mergeCell ref="J13:K13"/>
    <mergeCell ref="A12:B12"/>
    <mergeCell ref="C12:D12"/>
    <mergeCell ref="E12:F12"/>
    <mergeCell ref="J6:K6"/>
    <mergeCell ref="C9:D9"/>
    <mergeCell ref="E9:F9"/>
    <mergeCell ref="H9:I9"/>
    <mergeCell ref="C10:D10"/>
    <mergeCell ref="H7:I7"/>
    <mergeCell ref="C8:D8"/>
    <mergeCell ref="E8:F8"/>
    <mergeCell ref="H8:I8"/>
    <mergeCell ref="J8:K8"/>
    <mergeCell ref="J5:K5"/>
    <mergeCell ref="A17:N17"/>
    <mergeCell ref="E6:F6"/>
    <mergeCell ref="C6:D6"/>
    <mergeCell ref="H6:I6"/>
    <mergeCell ref="C5:D5"/>
    <mergeCell ref="E5:F5"/>
    <mergeCell ref="H5:I5"/>
    <mergeCell ref="C14:D14"/>
    <mergeCell ref="C7:D7"/>
    <mergeCell ref="G3:L3"/>
    <mergeCell ref="J4:K4"/>
    <mergeCell ref="M3:N4"/>
    <mergeCell ref="E14:F14"/>
    <mergeCell ref="H14:I14"/>
    <mergeCell ref="J14:K14"/>
    <mergeCell ref="J7:K7"/>
    <mergeCell ref="E7:F7"/>
    <mergeCell ref="J9:K9"/>
    <mergeCell ref="J10:K10"/>
    <mergeCell ref="A2:B2"/>
    <mergeCell ref="C3:D4"/>
    <mergeCell ref="E3:F4"/>
    <mergeCell ref="H4:I4"/>
    <mergeCell ref="A3:B4"/>
    <mergeCell ref="C21:D21"/>
    <mergeCell ref="E21:F21"/>
    <mergeCell ref="G21:H21"/>
    <mergeCell ref="I19:L19"/>
    <mergeCell ref="A18:B18"/>
    <mergeCell ref="A19:B20"/>
    <mergeCell ref="C19:F19"/>
    <mergeCell ref="G19:H20"/>
    <mergeCell ref="C20:D20"/>
    <mergeCell ref="E20:F20"/>
    <mergeCell ref="E24:F24"/>
    <mergeCell ref="G24:H24"/>
    <mergeCell ref="C22:D22"/>
    <mergeCell ref="E22:F22"/>
    <mergeCell ref="G22:H22"/>
    <mergeCell ref="K27:L27"/>
    <mergeCell ref="H35:M35"/>
    <mergeCell ref="J40:K40"/>
    <mergeCell ref="D39:E39"/>
    <mergeCell ref="H36:I36"/>
    <mergeCell ref="M19:N20"/>
    <mergeCell ref="K22:L22"/>
    <mergeCell ref="I20:J20"/>
    <mergeCell ref="K20:L20"/>
    <mergeCell ref="I21:J21"/>
    <mergeCell ref="K25:L25"/>
    <mergeCell ref="I24:J24"/>
    <mergeCell ref="K24:L24"/>
    <mergeCell ref="H12:I12"/>
    <mergeCell ref="C11:D11"/>
    <mergeCell ref="L44:M44"/>
    <mergeCell ref="A44:G44"/>
    <mergeCell ref="D43:E43"/>
    <mergeCell ref="H43:I43"/>
    <mergeCell ref="J43:K43"/>
    <mergeCell ref="E10:F10"/>
    <mergeCell ref="H10:I10"/>
    <mergeCell ref="C23:D23"/>
    <mergeCell ref="I23:J23"/>
    <mergeCell ref="E23:F23"/>
    <mergeCell ref="E11:F11"/>
    <mergeCell ref="J11:K11"/>
    <mergeCell ref="K23:L23"/>
    <mergeCell ref="I22:J22"/>
    <mergeCell ref="K21:L21"/>
    <mergeCell ref="A35:B36"/>
    <mergeCell ref="A28:B28"/>
    <mergeCell ref="K30:L30"/>
    <mergeCell ref="G30:H30"/>
    <mergeCell ref="C35:G35"/>
    <mergeCell ref="C30:D30"/>
    <mergeCell ref="E30:F30"/>
    <mergeCell ref="C25:D25"/>
    <mergeCell ref="E25:F25"/>
    <mergeCell ref="I25:J25"/>
    <mergeCell ref="G27:H27"/>
    <mergeCell ref="I27:J27"/>
    <mergeCell ref="A34:C34"/>
    <mergeCell ref="C27:D27"/>
    <mergeCell ref="E27:F27"/>
    <mergeCell ref="H11:I11"/>
    <mergeCell ref="G25:H25"/>
    <mergeCell ref="C24:D24"/>
    <mergeCell ref="G23:H23"/>
    <mergeCell ref="J41:K41"/>
    <mergeCell ref="C26:D26"/>
    <mergeCell ref="E26:F26"/>
    <mergeCell ref="G26:H26"/>
    <mergeCell ref="I26:J26"/>
    <mergeCell ref="D41:E41"/>
    <mergeCell ref="K26:L26"/>
    <mergeCell ref="J42:K42"/>
    <mergeCell ref="I28:J28"/>
    <mergeCell ref="K28:L28"/>
    <mergeCell ref="C28:D28"/>
    <mergeCell ref="E28:F28"/>
    <mergeCell ref="G28:H28"/>
    <mergeCell ref="D42:E42"/>
    <mergeCell ref="G29:H29"/>
    <mergeCell ref="K29:L29"/>
    <mergeCell ref="J37:K37"/>
    <mergeCell ref="I30:J30"/>
    <mergeCell ref="D36:E36"/>
    <mergeCell ref="A30:B30"/>
    <mergeCell ref="H39:I39"/>
    <mergeCell ref="J39:K39"/>
    <mergeCell ref="D38:E38"/>
    <mergeCell ref="H38:I38"/>
    <mergeCell ref="D37:E37"/>
    <mergeCell ref="J36:K36"/>
    <mergeCell ref="A29:B29"/>
    <mergeCell ref="C29:D29"/>
    <mergeCell ref="E29:F29"/>
    <mergeCell ref="I29:J29"/>
    <mergeCell ref="H42:I42"/>
    <mergeCell ref="H37:I37"/>
    <mergeCell ref="H41:I41"/>
    <mergeCell ref="D40:E40"/>
    <mergeCell ref="H40:I40"/>
    <mergeCell ref="J38:K38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2011-09-15T02:44:49Z</cp:lastPrinted>
  <dcterms:created xsi:type="dcterms:W3CDTF">2002-03-04T06:36:22Z</dcterms:created>
  <dcterms:modified xsi:type="dcterms:W3CDTF">2011-09-15T02:44:51Z</dcterms:modified>
  <cp:category/>
  <cp:version/>
  <cp:contentType/>
  <cp:contentStatus/>
</cp:coreProperties>
</file>