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tabRatio="795" activeTab="0"/>
  </bookViews>
  <sheets>
    <sheet name=" ２  人口" sheetId="1" r:id="rId1"/>
    <sheet name="Ｐ１６" sheetId="2" r:id="rId2"/>
    <sheet name="Ｐ１７" sheetId="3" r:id="rId3"/>
    <sheet name="Ｐ１８" sheetId="4" r:id="rId4"/>
    <sheet name="Ｐ１９" sheetId="5" r:id="rId5"/>
    <sheet name="Ｐ２０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P28" sheetId="14" r:id="rId14"/>
    <sheet name="P29" sheetId="15" r:id="rId15"/>
  </sheets>
  <definedNames>
    <definedName name="note">'Ｐ26'!$H$12:$H$17</definedName>
    <definedName name="_xlnm.Print_Area" localSheetId="1">'Ｐ１６'!$A$1:$I$47</definedName>
    <definedName name="_xlnm.Print_Area" localSheetId="10">'Ｐ25'!$A$1:$J$60</definedName>
    <definedName name="_xlnm.Print_Area" localSheetId="12">'Ｐ27'!$A$1:$L$80</definedName>
  </definedNames>
  <calcPr fullCalcOnLoad="1"/>
</workbook>
</file>

<file path=xl/sharedStrings.xml><?xml version="1.0" encoding="utf-8"?>
<sst xmlns="http://schemas.openxmlformats.org/spreadsheetml/2006/main" count="1452" uniqueCount="621">
  <si>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</si>
  <si>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</si>
  <si>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</si>
  <si>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</si>
  <si>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</si>
  <si>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</si>
  <si>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</si>
  <si>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</si>
  <si>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</si>
  <si>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</si>
  <si>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</si>
  <si>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</si>
  <si>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</si>
  <si>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</si>
  <si>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</si>
  <si>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</si>
  <si>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</si>
  <si>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</si>
  <si>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</si>
  <si>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</si>
  <si>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</si>
  <si>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１９　県内各市の人口</t>
  </si>
  <si>
    <t xml:space="preserve"> </t>
  </si>
  <si>
    <t>　　 区分市名</t>
  </si>
  <si>
    <t>人　口　（ 国 勢 調 査 ）（人）</t>
  </si>
  <si>
    <t>平成２</t>
  </si>
  <si>
    <t>順 位</t>
  </si>
  <si>
    <t>人　口</t>
  </si>
  <si>
    <t>面　積</t>
  </si>
  <si>
    <t>人口密度</t>
  </si>
  <si>
    <t>１k㎡当</t>
  </si>
  <si>
    <t>（人）</t>
  </si>
  <si>
    <t>（k㎡）</t>
  </si>
  <si>
    <t>り人口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</si>
  <si>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</si>
  <si>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</si>
  <si>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</si>
  <si>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</si>
  <si>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</si>
  <si>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</si>
  <si>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</si>
  <si>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</si>
  <si>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</si>
  <si>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</si>
  <si>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</si>
  <si>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</si>
  <si>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</si>
  <si>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</si>
  <si>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</si>
  <si>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</si>
  <si>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</si>
  <si>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</si>
  <si>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</si>
  <si>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</si>
  <si>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</si>
  <si>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</si>
  <si>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</si>
  <si>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</si>
  <si>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</si>
  <si>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</si>
  <si>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 xml:space="preserve">― </t>
  </si>
  <si>
    <t>四街道市</t>
  </si>
  <si>
    <t>袖ヶ浦市</t>
  </si>
  <si>
    <t>八街市</t>
  </si>
  <si>
    <t>印西市</t>
  </si>
  <si>
    <t>資料　国勢調査，国土交通省国土地理院</t>
  </si>
  <si>
    <t>　　　　面積の「＊」は境界未定地であるため，推計値を掲載した。</t>
  </si>
  <si>
    <t xml:space="preserve">      ３表  人 口 動 態</t>
  </si>
  <si>
    <t xml:space="preserve">      ４表  人 口 と 世 帯</t>
  </si>
  <si>
    <t>社会動態</t>
  </si>
  <si>
    <t>自然動態</t>
  </si>
  <si>
    <t xml:space="preserve">          （各年３月３１日現在）</t>
  </si>
  <si>
    <t>転入</t>
  </si>
  <si>
    <t>転出</t>
  </si>
  <si>
    <t>出生</t>
  </si>
  <si>
    <t>死亡</t>
  </si>
  <si>
    <t xml:space="preserve">
7</t>
  </si>
  <si>
    <t xml:space="preserve">
12</t>
  </si>
  <si>
    <t>世帯
(単位：万世帯)</t>
  </si>
  <si>
    <t>人口
(単位：万人)</t>
  </si>
  <si>
    <t>住基世帯</t>
  </si>
  <si>
    <t>住基人口</t>
  </si>
  <si>
    <t>昭和
35</t>
  </si>
  <si>
    <t xml:space="preserve">
40</t>
  </si>
  <si>
    <t xml:space="preserve">
45</t>
  </si>
  <si>
    <t xml:space="preserve">
50</t>
  </si>
  <si>
    <t xml:space="preserve">
55</t>
  </si>
  <si>
    <t>５表  国 勢 調 査 年 齢 別 人 口</t>
  </si>
  <si>
    <t xml:space="preserve">
60</t>
  </si>
  <si>
    <t>平成
2</t>
  </si>
  <si>
    <t>６表  国勢調査地区別人口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</si>
  <si>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</si>
  <si>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</si>
  <si>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</si>
  <si>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</si>
  <si>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</si>
  <si>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</si>
  <si>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</si>
  <si>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</si>
  <si>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</si>
  <si>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</si>
  <si>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</si>
  <si>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</si>
  <si>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</si>
  <si>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</si>
  <si>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</si>
  <si>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 xml:space="preserve"> 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</si>
  <si>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</si>
  <si>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</si>
  <si>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</si>
  <si>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</si>
  <si>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</si>
  <si>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</si>
  <si>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</si>
  <si>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</si>
  <si>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</si>
  <si>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</si>
  <si>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</si>
  <si>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</si>
  <si>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</si>
  <si>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 xml:space="preserve">― </t>
  </si>
  <si>
    <t>平　成</t>
  </si>
  <si>
    <t>資料　企画課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</si>
  <si>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</si>
  <si>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</si>
  <si>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</si>
  <si>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</si>
  <si>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</si>
  <si>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</si>
  <si>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</si>
  <si>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</si>
  <si>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</si>
  <si>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</si>
  <si>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</si>
  <si>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</si>
  <si>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</si>
  <si>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</si>
  <si>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</si>
  <si>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</si>
  <si>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</si>
  <si>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</si>
  <si>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</si>
  <si>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</si>
  <si>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</si>
  <si>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</si>
  <si>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</si>
  <si>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</si>
  <si>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</si>
  <si>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</si>
  <si>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</si>
  <si>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</si>
  <si>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</si>
  <si>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</si>
  <si>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</si>
  <si>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</si>
  <si>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</si>
  <si>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</si>
  <si>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</si>
  <si>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</si>
  <si>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</si>
  <si>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</si>
  <si>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</si>
  <si>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</si>
  <si>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</si>
  <si>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</si>
  <si>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</si>
  <si>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</si>
  <si>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</si>
  <si>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</si>
  <si>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</si>
  <si>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</si>
  <si>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</si>
  <si>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</si>
  <si>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</si>
  <si>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</si>
  <si>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</si>
  <si>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</si>
  <si>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</si>
  <si>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</si>
  <si>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</si>
  <si>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</si>
  <si>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</si>
  <si>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</si>
  <si>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</si>
  <si>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</si>
  <si>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</si>
  <si>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</si>
  <si>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</si>
  <si>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</si>
  <si>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</si>
  <si>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</si>
  <si>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</si>
  <si>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</si>
  <si>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</si>
  <si>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</si>
  <si>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</si>
  <si>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</si>
  <si>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</si>
  <si>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</si>
  <si>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</si>
  <si>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</si>
  <si>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</si>
  <si>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</si>
  <si>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</si>
  <si>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</si>
  <si>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</si>
  <si>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</si>
  <si>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</si>
  <si>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</si>
  <si>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</si>
  <si>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</si>
  <si>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</si>
  <si>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</si>
  <si>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</si>
  <si>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</si>
  <si>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</si>
  <si>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</si>
  <si>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</si>
  <si>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</si>
  <si>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</si>
  <si>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</si>
  <si>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</si>
  <si>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</si>
  <si>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</si>
  <si>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</si>
  <si>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</si>
  <si>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</si>
  <si>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</si>
  <si>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</si>
  <si>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</si>
  <si>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</si>
  <si>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</si>
  <si>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</si>
  <si>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</si>
  <si>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</si>
  <si>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</si>
  <si>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</si>
  <si>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</si>
  <si>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</si>
  <si>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</si>
  <si>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</si>
  <si>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</si>
  <si>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</si>
  <si>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</si>
  <si>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</si>
  <si>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</si>
  <si>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</si>
  <si>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</si>
  <si>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</si>
  <si>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</si>
  <si>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</si>
  <si>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</si>
  <si>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</si>
  <si>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</si>
  <si>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計</t>
  </si>
  <si>
    <t>構成比</t>
  </si>
  <si>
    <t>年齢不詳</t>
  </si>
  <si>
    <t>資料　国勢調査</t>
  </si>
  <si>
    <t>（第１回）</t>
  </si>
  <si>
    <t>大正9</t>
  </si>
  <si>
    <t>昭和5</t>
  </si>
  <si>
    <t>合　　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</si>
  <si>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</si>
  <si>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</si>
  <si>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</si>
  <si>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</si>
  <si>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</si>
  <si>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</si>
  <si>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</si>
  <si>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</si>
  <si>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</si>
  <si>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</si>
  <si>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</si>
  <si>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</si>
  <si>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</si>
  <si>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</si>
  <si>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１８　昼間人口</t>
  </si>
  <si>
    <t>平成７年</t>
  </si>
  <si>
    <t>富里町</t>
  </si>
  <si>
    <t>佐倉市</t>
  </si>
  <si>
    <t>東京都特別区部</t>
  </si>
  <si>
    <t>千葉市</t>
  </si>
  <si>
    <t>佐原市</t>
  </si>
  <si>
    <t>栄町</t>
  </si>
  <si>
    <t>酒々井町</t>
  </si>
  <si>
    <t>八千代市</t>
  </si>
  <si>
    <t>多古町</t>
  </si>
  <si>
    <t>船橋市</t>
  </si>
  <si>
    <t>大栄町</t>
  </si>
  <si>
    <t>習志野市</t>
  </si>
  <si>
    <t>資料  国勢調査</t>
  </si>
  <si>
    <t>白井市</t>
  </si>
  <si>
    <t>２０　国籍別外国人登録者数</t>
  </si>
  <si>
    <t>総数</t>
  </si>
  <si>
    <t>アルゼンティン</t>
  </si>
  <si>
    <t>オーストリア</t>
  </si>
  <si>
    <t>オーストラリア</t>
  </si>
  <si>
    <t>バングラデシュ</t>
  </si>
  <si>
    <t>ベルギー</t>
  </si>
  <si>
    <t>ブラジル</t>
  </si>
  <si>
    <t>ミャンマー連邦</t>
  </si>
  <si>
    <t>カナダ</t>
  </si>
  <si>
    <t>カンボディア</t>
  </si>
  <si>
    <t>中国</t>
  </si>
  <si>
    <t>デンマーク</t>
  </si>
  <si>
    <t>エジプト</t>
  </si>
  <si>
    <t>フィンランド</t>
  </si>
  <si>
    <t>フランス</t>
  </si>
  <si>
    <t>ドイツ</t>
  </si>
  <si>
    <t>インド</t>
  </si>
  <si>
    <t>インドネシア</t>
  </si>
  <si>
    <t>アイルランド</t>
  </si>
  <si>
    <t>イラン</t>
  </si>
  <si>
    <t>イタリア</t>
  </si>
  <si>
    <t>韓国・朝鮮</t>
  </si>
  <si>
    <t>レバノン</t>
  </si>
  <si>
    <t>マレイシア</t>
  </si>
  <si>
    <t>メキシコ</t>
  </si>
  <si>
    <t>ニュー・ジーランド</t>
  </si>
  <si>
    <t>パキスタン</t>
  </si>
  <si>
    <t>ペルー</t>
  </si>
  <si>
    <t>フィリピン</t>
  </si>
  <si>
    <t>シンガポール</t>
  </si>
  <si>
    <t>スリ・ランカ</t>
  </si>
  <si>
    <t>スイス</t>
  </si>
  <si>
    <t>タイ</t>
  </si>
  <si>
    <t>英国</t>
  </si>
  <si>
    <t>米国</t>
  </si>
  <si>
    <t>コロンビア</t>
  </si>
  <si>
    <t>ボリヴィア</t>
  </si>
  <si>
    <t>オランダ</t>
  </si>
  <si>
    <t>ヴェトナム</t>
  </si>
  <si>
    <t>フィージー</t>
  </si>
  <si>
    <t>イスラエル</t>
  </si>
  <si>
    <t>エクアドル</t>
  </si>
  <si>
    <t>モンゴル</t>
  </si>
  <si>
    <t>スウェーデン</t>
  </si>
  <si>
    <t>トルコ</t>
  </si>
  <si>
    <t>ロシア連邦</t>
  </si>
  <si>
    <t>チリ</t>
  </si>
  <si>
    <t>カメルーン</t>
  </si>
  <si>
    <t>エティオピア</t>
  </si>
  <si>
    <t>ネパール</t>
  </si>
  <si>
    <t>グルジア</t>
  </si>
  <si>
    <t>ポルトガル</t>
  </si>
  <si>
    <t>セネガル</t>
  </si>
  <si>
    <t>ナイジェリア</t>
  </si>
  <si>
    <t>無国籍</t>
  </si>
  <si>
    <t>資料　市民課</t>
  </si>
  <si>
    <t>２１　産業（大分類）別常住地・従業地就業人口</t>
  </si>
  <si>
    <t xml:space="preserve">               （１５歳以上）</t>
  </si>
  <si>
    <t>常　住　地　に　よ　る　就　業　者　数</t>
  </si>
  <si>
    <t>従 業 地 に よ る 就 業 者 数</t>
  </si>
  <si>
    <t>総　数</t>
  </si>
  <si>
    <t>自　市　で　従  業</t>
  </si>
  <si>
    <t>他市区町村で従業</t>
  </si>
  <si>
    <t>自市で</t>
  </si>
  <si>
    <t>他市区町村で常住</t>
  </si>
  <si>
    <t>自　宅</t>
  </si>
  <si>
    <t>自宅外</t>
  </si>
  <si>
    <t>県　内</t>
  </si>
  <si>
    <t>県　外</t>
  </si>
  <si>
    <t>常  住</t>
  </si>
  <si>
    <t xml:space="preserve">    (再掲）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</si>
  <si>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</si>
  <si>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</si>
  <si>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</si>
  <si>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</si>
  <si>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</si>
  <si>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</si>
  <si>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</si>
  <si>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</si>
  <si>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</si>
  <si>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</si>
  <si>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</si>
  <si>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</si>
  <si>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</si>
  <si>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</si>
  <si>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２２　産業（大分類）別就業人口（１５歳以上）</t>
  </si>
  <si>
    <t>　　　　　　　　　  年・区分産業別</t>
  </si>
  <si>
    <t>　人　口　構成比(％)</t>
  </si>
  <si>
    <t>総数</t>
  </si>
  <si>
    <t>第１次産業</t>
  </si>
  <si>
    <t>第２次産業</t>
  </si>
  <si>
    <t>第３次産業</t>
  </si>
  <si>
    <t>運輸・通信業</t>
  </si>
  <si>
    <t>分類不能</t>
  </si>
  <si>
    <t>２３　労働力状態男女別人口（１５歳以上）</t>
  </si>
  <si>
    <t>　　　区分
 年</t>
  </si>
  <si>
    <t>男 女 別</t>
  </si>
  <si>
    <t>総  数</t>
  </si>
  <si>
    <t>労　　　　働　　　　力　　　　人　　　　口</t>
  </si>
  <si>
    <t>就　　　　　　業　　　　　　者</t>
  </si>
  <si>
    <t>非労働力</t>
  </si>
  <si>
    <t>家事の</t>
  </si>
  <si>
    <t>通学の</t>
  </si>
  <si>
    <t>仕事を</t>
  </si>
  <si>
    <t>完全</t>
  </si>
  <si>
    <t>人口</t>
  </si>
  <si>
    <t>主に仕事</t>
  </si>
  <si>
    <t>休んで</t>
  </si>
  <si>
    <t>失業者</t>
  </si>
  <si>
    <t>仕事</t>
  </si>
  <si>
    <t>昭和60</t>
  </si>
  <si>
    <t>平成 7</t>
  </si>
  <si>
    <t>（注）　総数には，労働力状態不詳を含む。</t>
  </si>
  <si>
    <t xml:space="preserve">
13</t>
  </si>
  <si>
    <t>平成12年</t>
  </si>
  <si>
    <t>八街市</t>
  </si>
  <si>
    <t>芝山町</t>
  </si>
  <si>
    <t>大栄町</t>
  </si>
  <si>
    <t xml:space="preserve">
14</t>
  </si>
  <si>
    <t>昭和55</t>
  </si>
  <si>
    <t>　　 区分
  年</t>
  </si>
  <si>
    <t>ドミニカ共和国</t>
  </si>
  <si>
    <t>（各年３月31日）</t>
  </si>
  <si>
    <t>月別</t>
  </si>
  <si>
    <t xml:space="preserve"> 　  　年  階級</t>
  </si>
  <si>
    <t>昭和40</t>
  </si>
  <si>
    <t>ウイング土屋</t>
  </si>
  <si>
    <t xml:space="preserve">
16</t>
  </si>
  <si>
    <t xml:space="preserve">
17</t>
  </si>
  <si>
    <t xml:space="preserve"> (注) (  )内はニュータウン分である。</t>
  </si>
  <si>
    <t>　　  　　 　    　　年 
 国 別</t>
  </si>
  <si>
    <t>旧下総町</t>
  </si>
  <si>
    <t>旧大栄町</t>
  </si>
  <si>
    <t>平成
8</t>
  </si>
  <si>
    <t xml:space="preserve">
9</t>
  </si>
  <si>
    <t xml:space="preserve">
10</t>
  </si>
  <si>
    <t xml:space="preserve">
11</t>
  </si>
  <si>
    <t xml:space="preserve">
15</t>
  </si>
  <si>
    <t xml:space="preserve"> 
16</t>
  </si>
  <si>
    <t xml:space="preserve">
18</t>
  </si>
  <si>
    <t>　</t>
  </si>
  <si>
    <t>（平成18年3月31日）</t>
  </si>
  <si>
    <t>大　　字　　名</t>
  </si>
  <si>
    <t>世　帯　数</t>
  </si>
  <si>
    <t>大　　字　　名</t>
  </si>
  <si>
    <t>合     　　　計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</si>
  <si>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</si>
  <si>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</si>
  <si>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</si>
  <si>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</si>
  <si>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</si>
  <si>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</si>
  <si>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</si>
  <si>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</si>
  <si>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</si>
  <si>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</si>
  <si>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</si>
  <si>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</si>
  <si>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(平成18年3月31日)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</si>
  <si>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</si>
  <si>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</si>
  <si>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</si>
  <si>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</si>
  <si>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</si>
  <si>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</si>
  <si>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</si>
  <si>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</si>
  <si>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</si>
  <si>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</si>
  <si>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</si>
  <si>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</si>
  <si>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</si>
  <si>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</si>
  <si>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</si>
  <si>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</si>
  <si>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</si>
  <si>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</si>
  <si>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</si>
  <si>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</si>
  <si>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</si>
  <si>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</si>
  <si>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</si>
  <si>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</si>
  <si>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</si>
  <si>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</si>
  <si>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</si>
  <si>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</si>
  <si>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</si>
  <si>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</si>
  <si>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</si>
  <si>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</si>
  <si>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</si>
  <si>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</si>
  <si>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</si>
  <si>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</si>
  <si>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</si>
  <si>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</si>
  <si>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</si>
  <si>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</si>
  <si>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</si>
  <si>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</si>
  <si>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</si>
  <si>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</si>
  <si>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</si>
  <si>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</si>
  <si>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</si>
  <si>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</si>
  <si>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</si>
  <si>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</si>
  <si>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</si>
  <si>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</si>
  <si>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</si>
  <si>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</si>
  <si>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</si>
  <si>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</si>
  <si>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</si>
  <si>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資料　企画課</t>
  </si>
  <si>
    <t>(平成１２年１０月１日)</t>
  </si>
  <si>
    <t>　　　　　　　　　　　年
区分</t>
  </si>
  <si>
    <t>成田市計</t>
  </si>
  <si>
    <t>（％）</t>
  </si>
  <si>
    <t>…</t>
  </si>
  <si>
    <t>タウン</t>
  </si>
  <si>
    <t>下総町</t>
  </si>
  <si>
    <t>…</t>
  </si>
  <si>
    <t>大栄町</t>
  </si>
  <si>
    <t>　　成田市</t>
  </si>
  <si>
    <t>（１）流入地別上位</t>
  </si>
  <si>
    <t>下総町</t>
  </si>
  <si>
    <t>（２）流出地別上位</t>
  </si>
  <si>
    <t>　　下総町</t>
  </si>
  <si>
    <t>神崎町</t>
  </si>
  <si>
    <t>大栄町</t>
  </si>
  <si>
    <t>河内町</t>
  </si>
  <si>
    <t>東京都特別区部</t>
  </si>
  <si>
    <t>小見川町</t>
  </si>
  <si>
    <t>富里町</t>
  </si>
  <si>
    <t>東町</t>
  </si>
  <si>
    <t>栄町</t>
  </si>
  <si>
    <t>　　大栄町</t>
  </si>
  <si>
    <t>多古町</t>
  </si>
  <si>
    <t>栗源町</t>
  </si>
  <si>
    <t>山田町</t>
  </si>
  <si>
    <t>芝山町</t>
  </si>
  <si>
    <t>(注） 平成12年10月１日。　</t>
  </si>
  <si>
    <t>成田市計</t>
  </si>
  <si>
    <t>下総町計</t>
  </si>
  <si>
    <t>大栄町計</t>
  </si>
  <si>
    <t>（注）　常住地による就業者数とは，成田市(下総町,大栄町)民の就業者数である。</t>
  </si>
  <si>
    <t>（注）　従業地による就業者数とは，成田市(下総町,大栄町)に勤務する就業者数である。</t>
  </si>
  <si>
    <t>(下総町)</t>
  </si>
  <si>
    <t>(大栄町)</t>
  </si>
  <si>
    <t>―</t>
  </si>
  <si>
    <t>１７　年齢（５歳階級）別人口</t>
  </si>
  <si>
    <t>１６　国勢調査</t>
  </si>
  <si>
    <t>南房総市</t>
  </si>
  <si>
    <t>匝瑳市</t>
  </si>
  <si>
    <t>香取市</t>
  </si>
  <si>
    <t>山武市</t>
  </si>
  <si>
    <t>いすみ市</t>
  </si>
  <si>
    <t>平成2</t>
  </si>
  <si>
    <t>(下総町)</t>
  </si>
  <si>
    <t>旧成田市</t>
  </si>
  <si>
    <t>口・世帯数</t>
  </si>
  <si>
    <t>１５　大字別人</t>
  </si>
  <si>
    <t>平成7</t>
  </si>
  <si>
    <r>
      <t xml:space="preserve">17
</t>
    </r>
    <r>
      <rPr>
        <sz val="10"/>
        <rFont val="ＭＳ Ｐ明朝"/>
        <family val="1"/>
      </rPr>
      <t>（大栄町）</t>
    </r>
  </si>
  <si>
    <r>
      <t xml:space="preserve">17
</t>
    </r>
    <r>
      <rPr>
        <sz val="10"/>
        <rFont val="ＭＳ Ｐ明朝"/>
        <family val="1"/>
      </rPr>
      <t>（下総町）</t>
    </r>
  </si>
  <si>
    <t>平成17年度</t>
  </si>
  <si>
    <t>人口</t>
  </si>
  <si>
    <t xml:space="preserve"> ２  人口</t>
  </si>
  <si>
    <t xml:space="preserve">       平成１２年国勢調査</t>
  </si>
  <si>
    <t>（各年10月１日）</t>
  </si>
  <si>
    <t>ほか</t>
  </si>
  <si>
    <t>かたわら</t>
  </si>
  <si>
    <t>いた</t>
  </si>
  <si>
    <t>平成12
(成田市)</t>
  </si>
  <si>
    <t>（平成12年10月１日）</t>
  </si>
  <si>
    <t>　　　　　　　　　　   区分  産業別</t>
  </si>
  <si>
    <t>12(成田市)</t>
  </si>
  <si>
    <t>ギリシャ</t>
  </si>
  <si>
    <t>ハンガリー</t>
  </si>
  <si>
    <t>ソヴィエト連邦</t>
  </si>
  <si>
    <t>パラグァイ</t>
  </si>
  <si>
    <t>イラク</t>
  </si>
  <si>
    <t>ウガンダ</t>
  </si>
  <si>
    <t>ノルウェー</t>
  </si>
  <si>
    <t>ガーナ</t>
  </si>
  <si>
    <t>ジャマイカ</t>
  </si>
  <si>
    <t>リトアニア</t>
  </si>
  <si>
    <t>ケニア</t>
  </si>
  <si>
    <t>キューバ</t>
  </si>
  <si>
    <t>タンザニア</t>
  </si>
  <si>
    <t>トンガ</t>
  </si>
  <si>
    <t>ウクライナ</t>
  </si>
  <si>
    <t>（注）　国籍名は外国人登録事務取扱要領における略称。</t>
  </si>
  <si>
    <t xml:space="preserve"> </t>
  </si>
  <si>
    <t>*</t>
  </si>
  <si>
    <t>富里市</t>
  </si>
  <si>
    <t>（注）　平成18年４月１日の人口は，毎月常住人口</t>
  </si>
  <si>
    <t>　　　※ （ ）内は平成７年10月１日</t>
  </si>
  <si>
    <t>平成12年</t>
  </si>
  <si>
    <t>平成12年</t>
  </si>
  <si>
    <t>平成12年</t>
  </si>
  <si>
    <t>昼間人口には年齢不詳は含まれない。</t>
  </si>
  <si>
    <r>
      <t xml:space="preserve">平成17年10月1日 </t>
    </r>
    <r>
      <rPr>
        <sz val="10.5"/>
        <rFont val="ＭＳ Ｐ明朝"/>
        <family val="1"/>
      </rPr>
      <t>（成田市）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</si>
  <si>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</si>
  <si>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</si>
  <si>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</si>
  <si>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</si>
  <si>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</si>
  <si>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</si>
  <si>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</si>
  <si>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</si>
  <si>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</si>
  <si>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</si>
  <si>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</si>
  <si>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</si>
  <si>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</si>
  <si>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</si>
  <si>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</si>
  <si>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</si>
  <si>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</si>
  <si>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</si>
  <si>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</si>
  <si>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― </t>
  </si>
  <si>
    <t>(各年　３月31日)</t>
  </si>
  <si>
    <t xml:space="preserve">                区分
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</si>
</sst>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5" fillId="0" borderId="0" xfId="92" applyFont="1" applyAlignment="1">
      <alignment horizontal="centerContinuous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177" fontId="14" fillId="0" borderId="17" xfId="92" applyNumberFormat="1" applyFont="1" applyBorder="1" applyAlignment="1">
      <alignment vertical="top"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0" fontId="6" fillId="0" borderId="17" xfId="92" applyFont="1" applyBorder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>
      <alignment/>
      <protection/>
    </xf>
    <xf numFmtId="0" fontId="5" fillId="0" borderId="0" xfId="91" applyFont="1" applyAlignment="1">
      <alignment horizontal="right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left" vertical="center"/>
      <protection/>
    </xf>
    <xf numFmtId="0" fontId="10" fillId="0" borderId="0" xfId="91" applyFont="1" applyAlignment="1">
      <alignment vertical="center"/>
      <protection/>
    </xf>
    <xf numFmtId="0" fontId="6" fillId="0" borderId="0" xfId="91" applyFont="1" applyAlignment="1">
      <alignment vertical="center"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176" fontId="17" fillId="0" borderId="13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18" fillId="0" borderId="0" xfId="93" applyFont="1" applyAlignment="1">
      <alignment horizontal="center" vertical="center"/>
      <protection/>
    </xf>
    <xf numFmtId="176" fontId="19" fillId="0" borderId="10" xfId="93" applyNumberFormat="1" applyFont="1" applyBorder="1" applyAlignment="1">
      <alignment horizontal="right" vertical="center"/>
      <protection/>
    </xf>
    <xf numFmtId="0" fontId="18" fillId="0" borderId="0" xfId="93" applyFont="1">
      <alignment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2" fillId="0" borderId="0" xfId="93" applyFont="1" applyAlignment="1">
      <alignment/>
      <protection/>
    </xf>
    <xf numFmtId="0" fontId="22" fillId="0" borderId="0" xfId="91" applyFont="1" applyFill="1" applyAlignment="1">
      <alignment horizontal="centerContinuous" vertical="center"/>
      <protection/>
    </xf>
    <xf numFmtId="0" fontId="23" fillId="0" borderId="0" xfId="91" applyFont="1" applyFill="1" applyAlignment="1">
      <alignment horizontal="center"/>
      <protection/>
    </xf>
    <xf numFmtId="0" fontId="22" fillId="0" borderId="0" xfId="91" applyFont="1" applyFill="1" applyAlignment="1">
      <alignment horizontal="left" vertical="center"/>
      <protection/>
    </xf>
    <xf numFmtId="0" fontId="2" fillId="0" borderId="0" xfId="91" applyFont="1" applyFill="1">
      <alignment/>
      <protection/>
    </xf>
    <xf numFmtId="0" fontId="2" fillId="0" borderId="19" xfId="91" applyFont="1" applyFill="1" applyBorder="1">
      <alignment/>
      <protection/>
    </xf>
    <xf numFmtId="0" fontId="10" fillId="0" borderId="0" xfId="91" applyFont="1" applyFill="1">
      <alignment/>
      <protection/>
    </xf>
    <xf numFmtId="0" fontId="10" fillId="0" borderId="0" xfId="91" applyFont="1" applyFill="1" applyBorder="1" applyAlignment="1">
      <alignment horizontal="center"/>
      <protection/>
    </xf>
    <xf numFmtId="0" fontId="10" fillId="0" borderId="17" xfId="91" applyFont="1" applyFill="1" applyBorder="1" applyAlignment="1">
      <alignment horizontal="center"/>
      <protection/>
    </xf>
    <xf numFmtId="38" fontId="25" fillId="0" borderId="1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19" xfId="91" applyFont="1" applyFill="1" applyBorder="1">
      <alignment/>
      <protection/>
    </xf>
    <xf numFmtId="0" fontId="11" fillId="0" borderId="0" xfId="91" applyFont="1" applyFill="1" applyAlignment="1">
      <alignment horizontal="distributed" vertical="center"/>
      <protection/>
    </xf>
    <xf numFmtId="176" fontId="24" fillId="0" borderId="13" xfId="91" applyNumberFormat="1" applyFont="1" applyBorder="1" applyAlignment="1">
      <alignment horizontal="right" vertical="center"/>
      <protection/>
    </xf>
    <xf numFmtId="176" fontId="24" fillId="0" borderId="10" xfId="91" applyNumberFormat="1" applyFont="1" applyBorder="1" applyAlignment="1">
      <alignment horizontal="right" vertical="center"/>
      <protection/>
    </xf>
    <xf numFmtId="176" fontId="24" fillId="0" borderId="11" xfId="91" applyNumberFormat="1" applyFont="1" applyBorder="1" applyAlignment="1">
      <alignment horizontal="right" vertical="center"/>
      <protection/>
    </xf>
    <xf numFmtId="184" fontId="6" fillId="0" borderId="0" xfId="92" applyNumberFormat="1" applyFont="1" applyBorder="1" applyAlignment="1">
      <alignment horizontal="right" vertical="center"/>
      <protection/>
    </xf>
    <xf numFmtId="0" fontId="6" fillId="0" borderId="0" xfId="93" applyFont="1" applyBorder="1" applyAlignment="1">
      <alignment horizontal="center" vertical="center"/>
      <protection/>
    </xf>
    <xf numFmtId="189" fontId="17" fillId="0" borderId="0" xfId="93" applyNumberFormat="1" applyFont="1" applyBorder="1" applyAlignment="1">
      <alignment horizontal="right" vertical="center"/>
      <protection/>
    </xf>
    <xf numFmtId="189" fontId="19" fillId="0" borderId="0" xfId="93" applyNumberFormat="1" applyFont="1" applyBorder="1" applyAlignment="1">
      <alignment horizontal="right" vertical="center"/>
      <protection/>
    </xf>
    <xf numFmtId="189" fontId="17" fillId="0" borderId="17" xfId="93" applyNumberFormat="1" applyFont="1" applyBorder="1" applyAlignment="1">
      <alignment horizontal="right" vertical="center"/>
      <protection/>
    </xf>
    <xf numFmtId="183" fontId="6" fillId="0" borderId="10" xfId="92" applyNumberFormat="1" applyFont="1" applyFill="1" applyBorder="1" applyAlignment="1">
      <alignment horizontal="right" vertical="center"/>
      <protection/>
    </xf>
    <xf numFmtId="177" fontId="14" fillId="0" borderId="20" xfId="92" applyNumberFormat="1" applyFont="1" applyBorder="1" applyAlignment="1">
      <alignment vertical="top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0" fontId="17" fillId="0" borderId="14" xfId="93" applyFont="1" applyBorder="1" applyAlignment="1">
      <alignment horizontal="center" vertical="center"/>
      <protection/>
    </xf>
    <xf numFmtId="0" fontId="17" fillId="0" borderId="16" xfId="93" applyFont="1" applyBorder="1" applyAlignment="1">
      <alignment horizontal="center" vertical="center"/>
      <protection/>
    </xf>
    <xf numFmtId="0" fontId="19" fillId="0" borderId="16" xfId="93" applyFont="1" applyBorder="1" applyAlignment="1">
      <alignment horizontal="center" vertical="center"/>
      <protection/>
    </xf>
    <xf numFmtId="0" fontId="17" fillId="0" borderId="21" xfId="93" applyFont="1" applyBorder="1" applyAlignment="1">
      <alignment horizontal="center" vertical="center"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9" fillId="0" borderId="16" xfId="93" applyNumberFormat="1" applyFont="1" applyBorder="1" applyAlignment="1">
      <alignment horizontal="right" vertical="center"/>
      <protection/>
    </xf>
    <xf numFmtId="176" fontId="17" fillId="0" borderId="21" xfId="93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left" vertical="center"/>
      <protection/>
    </xf>
    <xf numFmtId="3" fontId="17" fillId="0" borderId="13" xfId="0" applyNumberFormat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188" fontId="17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8" fontId="17" fillId="0" borderId="15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188" fontId="19" fillId="0" borderId="15" xfId="0" applyNumberFormat="1" applyFont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horizontal="center" vertical="center"/>
    </xf>
    <xf numFmtId="188" fontId="17" fillId="0" borderId="20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0" fontId="2" fillId="0" borderId="0" xfId="95" applyFont="1">
      <alignment/>
      <protection/>
    </xf>
    <xf numFmtId="38" fontId="2" fillId="33" borderId="0" xfId="49" applyFont="1" applyFill="1" applyBorder="1" applyAlignment="1">
      <alignment horizontal="right" vertical="center"/>
    </xf>
    <xf numFmtId="178" fontId="11" fillId="0" borderId="0" xfId="95" applyNumberFormat="1" applyFont="1" applyAlignment="1">
      <alignment horizontal="right" vertical="center"/>
      <protection/>
    </xf>
    <xf numFmtId="178" fontId="21" fillId="0" borderId="0" xfId="95" applyNumberFormat="1" applyFont="1">
      <alignment/>
      <protection/>
    </xf>
    <xf numFmtId="178" fontId="21" fillId="0" borderId="0" xfId="95" applyNumberFormat="1" applyFont="1" applyAlignment="1">
      <alignment horizontal="right"/>
      <protection/>
    </xf>
    <xf numFmtId="0" fontId="17" fillId="0" borderId="11" xfId="92" applyFont="1" applyBorder="1" applyAlignment="1">
      <alignment horizontal="center" vertical="center"/>
      <protection/>
    </xf>
    <xf numFmtId="0" fontId="17" fillId="0" borderId="21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22" xfId="96" applyFont="1" applyBorder="1" applyProtection="1">
      <alignment/>
      <protection/>
    </xf>
    <xf numFmtId="0" fontId="11" fillId="0" borderId="23" xfId="96" applyFont="1" applyBorder="1" applyAlignment="1" applyProtection="1">
      <alignment horizontal="center" vertical="center"/>
      <protection/>
    </xf>
    <xf numFmtId="0" fontId="11" fillId="0" borderId="24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5" xfId="96" applyFont="1" applyBorder="1" applyProtection="1">
      <alignment/>
      <protection/>
    </xf>
    <xf numFmtId="0" fontId="11" fillId="0" borderId="26" xfId="96" applyFont="1" applyBorder="1" applyAlignment="1" applyProtection="1">
      <alignment horizontal="center" vertical="center"/>
      <protection/>
    </xf>
    <xf numFmtId="0" fontId="11" fillId="0" borderId="18" xfId="96" applyFont="1" applyBorder="1" applyProtection="1">
      <alignment/>
      <protection/>
    </xf>
    <xf numFmtId="0" fontId="11" fillId="0" borderId="18" xfId="96" applyFont="1" applyBorder="1" applyAlignment="1" applyProtection="1">
      <alignment horizontal="center" vertical="center"/>
      <protection/>
    </xf>
    <xf numFmtId="0" fontId="11" fillId="0" borderId="12" xfId="96" applyFont="1" applyBorder="1" applyAlignment="1" applyProtection="1">
      <alignment vertical="center"/>
      <protection/>
    </xf>
    <xf numFmtId="0" fontId="27" fillId="0" borderId="16" xfId="96" applyFont="1" applyBorder="1" applyProtection="1">
      <alignment/>
      <protection/>
    </xf>
    <xf numFmtId="0" fontId="27" fillId="0" borderId="0" xfId="96" applyFont="1" applyBorder="1" applyProtection="1">
      <alignment/>
      <protection/>
    </xf>
    <xf numFmtId="0" fontId="27" fillId="0" borderId="21" xfId="96" applyFont="1" applyBorder="1" applyProtection="1">
      <alignment/>
      <protection/>
    </xf>
    <xf numFmtId="0" fontId="27" fillId="0" borderId="17" xfId="96" applyFont="1" applyBorder="1" applyProtection="1">
      <alignment/>
      <protection/>
    </xf>
    <xf numFmtId="0" fontId="11" fillId="0" borderId="16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horizontal="center" vertical="center"/>
      <protection/>
    </xf>
    <xf numFmtId="0" fontId="11" fillId="0" borderId="0" xfId="96" applyFont="1" applyBorder="1" applyAlignment="1" applyProtection="1">
      <alignment vertical="center"/>
      <protection/>
    </xf>
    <xf numFmtId="0" fontId="11" fillId="0" borderId="0" xfId="96" applyFont="1" applyBorder="1" applyAlignment="1" applyProtection="1">
      <alignment/>
      <protection/>
    </xf>
    <xf numFmtId="0" fontId="11" fillId="0" borderId="16" xfId="96" applyFont="1" applyBorder="1" applyAlignment="1" applyProtection="1">
      <alignment/>
      <protection/>
    </xf>
    <xf numFmtId="0" fontId="11" fillId="0" borderId="0" xfId="96" applyFont="1" applyBorder="1" applyAlignment="1" applyProtection="1">
      <alignment horizontal="center"/>
      <protection/>
    </xf>
    <xf numFmtId="0" fontId="11" fillId="0" borderId="17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11" fillId="0" borderId="27" xfId="96" applyFont="1" applyBorder="1" applyAlignment="1" applyProtection="1">
      <alignment horizontal="center" vertical="center"/>
      <protection/>
    </xf>
    <xf numFmtId="0" fontId="11" fillId="0" borderId="27" xfId="96" applyFont="1" applyBorder="1" applyProtection="1">
      <alignment/>
      <protection/>
    </xf>
    <xf numFmtId="0" fontId="11" fillId="0" borderId="0" xfId="96" applyFont="1" applyAlignment="1" applyProtection="1">
      <alignment horizontal="right"/>
      <protection/>
    </xf>
    <xf numFmtId="0" fontId="11" fillId="0" borderId="26" xfId="96" applyFont="1" applyBorder="1" applyAlignment="1" applyProtection="1">
      <alignment vertical="center" shrinkToFit="1"/>
      <protection/>
    </xf>
    <xf numFmtId="0" fontId="11" fillId="0" borderId="23" xfId="96" applyFont="1" applyBorder="1" applyAlignment="1" applyProtection="1">
      <alignment vertical="center" shrinkToFit="1"/>
      <protection/>
    </xf>
    <xf numFmtId="0" fontId="11" fillId="0" borderId="24" xfId="96" applyFont="1" applyBorder="1" applyAlignment="1" applyProtection="1">
      <alignment vertical="center" shrinkToFit="1"/>
      <protection/>
    </xf>
    <xf numFmtId="0" fontId="2" fillId="0" borderId="0" xfId="90" applyFont="1" applyAlignment="1">
      <alignment horizontal="center"/>
      <protection/>
    </xf>
    <xf numFmtId="0" fontId="5" fillId="0" borderId="0" xfId="91" applyFont="1" applyAlignment="1">
      <alignment horizontal="center"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5" fillId="0" borderId="0" xfId="91" applyFont="1" applyAlignment="1">
      <alignment vertical="center"/>
      <protection/>
    </xf>
    <xf numFmtId="0" fontId="25" fillId="0" borderId="0" xfId="91" applyFont="1" applyAlignment="1">
      <alignment horizontal="distributed" vertical="center"/>
      <protection/>
    </xf>
    <xf numFmtId="176" fontId="25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vertical="center"/>
      <protection/>
    </xf>
    <xf numFmtId="0" fontId="29" fillId="0" borderId="0" xfId="91" applyFont="1">
      <alignment/>
      <protection/>
    </xf>
    <xf numFmtId="0" fontId="30" fillId="0" borderId="0" xfId="91" applyFont="1">
      <alignment/>
      <protection/>
    </xf>
    <xf numFmtId="0" fontId="29" fillId="0" borderId="0" xfId="91" applyFont="1" applyAlignment="1">
      <alignment vertical="center"/>
      <protection/>
    </xf>
    <xf numFmtId="0" fontId="30" fillId="0" borderId="0" xfId="91" applyFont="1" applyAlignment="1">
      <alignment horizontal="centerContinuous" vertical="center"/>
      <protection/>
    </xf>
    <xf numFmtId="0" fontId="25" fillId="0" borderId="0" xfId="91" applyFont="1">
      <alignment/>
      <protection/>
    </xf>
    <xf numFmtId="49" fontId="10" fillId="0" borderId="0" xfId="91" applyNumberFormat="1" applyFont="1" applyAlignment="1">
      <alignment vertical="center"/>
      <protection/>
    </xf>
    <xf numFmtId="38" fontId="10" fillId="0" borderId="20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25" fillId="0" borderId="16" xfId="49" applyFont="1" applyFill="1" applyBorder="1" applyAlignment="1">
      <alignment horizontal="right" vertical="center"/>
    </xf>
    <xf numFmtId="0" fontId="2" fillId="0" borderId="0" xfId="91" applyFont="1" applyFill="1" applyBorder="1">
      <alignment/>
      <protection/>
    </xf>
    <xf numFmtId="0" fontId="10" fillId="0" borderId="18" xfId="91" applyFont="1" applyFill="1" applyBorder="1" applyAlignment="1">
      <alignment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8" fillId="0" borderId="0" xfId="96" applyFont="1" applyAlignment="1" applyProtection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1" fillId="0" borderId="0" xfId="96" applyNumberFormat="1" applyFont="1" applyBorder="1" applyProtection="1">
      <alignment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41" fontId="11" fillId="0" borderId="0" xfId="96" applyNumberFormat="1" applyFont="1" applyBorder="1" applyAlignment="1" applyProtection="1">
      <alignment horizontal="center" vertical="center"/>
      <protection/>
    </xf>
    <xf numFmtId="41" fontId="11" fillId="0" borderId="0" xfId="96" applyNumberFormat="1" applyFont="1" applyBorder="1" applyAlignment="1" applyProtection="1">
      <alignment vertical="center"/>
      <protection/>
    </xf>
    <xf numFmtId="0" fontId="2" fillId="0" borderId="0" xfId="91" applyFont="1" applyAlignment="1">
      <alignment horizontal="centerContinuous"/>
      <protection/>
    </xf>
    <xf numFmtId="38" fontId="10" fillId="0" borderId="14" xfId="49" applyFont="1" applyFill="1" applyBorder="1" applyAlignment="1">
      <alignment horizontal="right" vertical="center"/>
    </xf>
    <xf numFmtId="178" fontId="21" fillId="0" borderId="0" xfId="95" applyNumberFormat="1" applyFont="1" applyAlignment="1">
      <alignment horizontal="right" vertical="center"/>
      <protection/>
    </xf>
    <xf numFmtId="0" fontId="2" fillId="0" borderId="19" xfId="91" applyFont="1" applyBorder="1">
      <alignment/>
      <protection/>
    </xf>
    <xf numFmtId="38" fontId="25" fillId="0" borderId="13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25" fillId="0" borderId="11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5" fillId="0" borderId="0" xfId="95" applyFont="1" applyAlignment="1">
      <alignment horizontal="center" vertical="center"/>
      <protection/>
    </xf>
    <xf numFmtId="0" fontId="11" fillId="0" borderId="19" xfId="95" applyFont="1" applyBorder="1" applyAlignment="1">
      <alignment vertical="center"/>
      <protection/>
    </xf>
    <xf numFmtId="0" fontId="11" fillId="0" borderId="19" xfId="95" applyFont="1" applyBorder="1" applyAlignment="1">
      <alignment horizontal="right" vertical="center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21" fillId="0" borderId="15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21" fillId="0" borderId="17" xfId="95" applyNumberFormat="1" applyFont="1" applyBorder="1" applyAlignment="1">
      <alignment horizontal="right" vertical="center"/>
      <protection/>
    </xf>
    <xf numFmtId="0" fontId="36" fillId="0" borderId="18" xfId="95" applyFont="1" applyBorder="1" applyAlignment="1">
      <alignment/>
      <protection/>
    </xf>
    <xf numFmtId="0" fontId="11" fillId="0" borderId="18" xfId="95" applyFont="1" applyBorder="1">
      <alignment/>
      <protection/>
    </xf>
    <xf numFmtId="0" fontId="36" fillId="0" borderId="18" xfId="95" applyFont="1" applyBorder="1" applyAlignment="1">
      <alignment horizontal="right"/>
      <protection/>
    </xf>
    <xf numFmtId="0" fontId="2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vertical="center"/>
      <protection/>
    </xf>
    <xf numFmtId="189" fontId="24" fillId="0" borderId="0" xfId="0" applyNumberFormat="1" applyFont="1" applyBorder="1" applyAlignment="1">
      <alignment/>
    </xf>
    <xf numFmtId="0" fontId="10" fillId="0" borderId="0" xfId="92" applyFont="1" applyAlignment="1">
      <alignment horizontal="right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2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0" fontId="2" fillId="0" borderId="0" xfId="90" applyFont="1" applyAlignment="1">
      <alignment horizontal="centerContinuous" vertical="center"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0" fontId="2" fillId="0" borderId="0" xfId="92" applyFont="1" applyFill="1">
      <alignment/>
      <protection/>
    </xf>
    <xf numFmtId="0" fontId="2" fillId="0" borderId="0" xfId="92" applyFont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Alignment="1">
      <alignment vertical="center"/>
    </xf>
    <xf numFmtId="0" fontId="81" fillId="34" borderId="0" xfId="0" applyFont="1" applyFill="1" applyAlignment="1">
      <alignment horizontal="left" vertical="center"/>
    </xf>
    <xf numFmtId="0" fontId="0" fillId="0" borderId="0" xfId="92" applyFont="1" applyAlignment="1">
      <alignment horizontal="left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28" xfId="9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0" fillId="0" borderId="19" xfId="95" applyFont="1" applyBorder="1">
      <alignment/>
      <protection/>
    </xf>
    <xf numFmtId="0" fontId="0" fillId="0" borderId="0" xfId="95" applyFont="1">
      <alignment/>
      <protection/>
    </xf>
    <xf numFmtId="0" fontId="0" fillId="0" borderId="19" xfId="93" applyFont="1" applyBorder="1">
      <alignment/>
      <protection/>
    </xf>
    <xf numFmtId="0" fontId="0" fillId="0" borderId="19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Border="1" applyAlignment="1">
      <alignment horizontal="center"/>
      <protection/>
    </xf>
    <xf numFmtId="0" fontId="0" fillId="0" borderId="21" xfId="93" applyFont="1" applyBorder="1" applyAlignment="1">
      <alignment horizont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0" xfId="93" applyFont="1" applyAlignment="1">
      <alignment horizontal="center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0" xfId="93" applyFont="1" applyBorder="1">
      <alignment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0" xfId="93" applyFont="1" applyAlignment="1">
      <alignment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21" xfId="91" applyFont="1" applyBorder="1" applyAlignment="1">
      <alignment horizontal="center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49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21" xfId="91" applyNumberFormat="1" applyFont="1" applyBorder="1" applyAlignment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17" xfId="49" applyNumberFormat="1" applyFont="1" applyBorder="1" applyAlignment="1">
      <alignment horizontal="right" vertical="center"/>
    </xf>
    <xf numFmtId="178" fontId="0" fillId="0" borderId="17" xfId="94" applyNumberFormat="1" applyFont="1" applyFill="1" applyBorder="1" applyAlignment="1" quotePrefix="1">
      <alignment horizontal="right" vertical="center"/>
      <protection/>
    </xf>
    <xf numFmtId="192" fontId="0" fillId="0" borderId="31" xfId="91" applyNumberFormat="1" applyFont="1" applyBorder="1" applyAlignment="1">
      <alignment horizontal="center" vertical="center"/>
      <protection/>
    </xf>
    <xf numFmtId="192" fontId="0" fillId="0" borderId="23" xfId="91" applyNumberFormat="1" applyFont="1" applyBorder="1" applyAlignment="1">
      <alignment horizontal="center" vertical="center"/>
      <protection/>
    </xf>
    <xf numFmtId="192" fontId="0" fillId="0" borderId="28" xfId="91" applyNumberFormat="1" applyFont="1" applyBorder="1" applyAlignment="1">
      <alignment horizontal="center" vertical="center"/>
      <protection/>
    </xf>
    <xf numFmtId="192" fontId="0" fillId="0" borderId="20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/>
      <protection/>
    </xf>
    <xf numFmtId="183" fontId="0" fillId="0" borderId="0" xfId="91" applyNumberFormat="1" applyFont="1" applyBorder="1" applyAlignment="1">
      <alignment horizontal="right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0" fontId="0" fillId="0" borderId="23" xfId="91" applyFont="1" applyBorder="1" applyAlignment="1">
      <alignment horizontal="center" vertical="center"/>
      <protection/>
    </xf>
    <xf numFmtId="192" fontId="0" fillId="0" borderId="22" xfId="91" applyNumberFormat="1" applyFont="1" applyBorder="1" applyAlignment="1">
      <alignment horizontal="center" vertical="center"/>
      <protection/>
    </xf>
    <xf numFmtId="183" fontId="0" fillId="0" borderId="14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2" applyFont="1">
      <alignment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0" fillId="0" borderId="0" xfId="92" applyFont="1" applyBorder="1">
      <alignment/>
      <protection/>
    </xf>
    <xf numFmtId="183" fontId="0" fillId="0" borderId="0" xfId="92" applyNumberFormat="1" applyFont="1">
      <alignment/>
      <protection/>
    </xf>
    <xf numFmtId="179" fontId="0" fillId="0" borderId="0" xfId="92" applyNumberFormat="1" applyFont="1" applyBorder="1" applyAlignment="1">
      <alignment vertical="center"/>
      <protection/>
    </xf>
    <xf numFmtId="0" fontId="0" fillId="0" borderId="17" xfId="92" applyFont="1" applyBorder="1">
      <alignment/>
      <protection/>
    </xf>
    <xf numFmtId="176" fontId="0" fillId="0" borderId="17" xfId="92" applyNumberFormat="1" applyFont="1" applyBorder="1" applyAlignment="1">
      <alignment vertical="center"/>
      <protection/>
    </xf>
    <xf numFmtId="0" fontId="0" fillId="0" borderId="11" xfId="92" applyFont="1" applyBorder="1">
      <alignment/>
      <protection/>
    </xf>
    <xf numFmtId="183" fontId="0" fillId="0" borderId="11" xfId="92" applyNumberFormat="1" applyFont="1" applyBorder="1">
      <alignment/>
      <protection/>
    </xf>
    <xf numFmtId="0" fontId="0" fillId="0" borderId="21" xfId="92" applyFont="1" applyBorder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0" fontId="82" fillId="0" borderId="22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9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2" xfId="92" applyFont="1" applyBorder="1" applyAlignment="1">
      <alignment horizontal="left" vertical="justify" wrapText="1"/>
      <protection/>
    </xf>
    <xf numFmtId="0" fontId="17" fillId="0" borderId="33" xfId="92" applyFont="1" applyBorder="1" applyAlignment="1">
      <alignment horizontal="left" vertical="justify"/>
      <protection/>
    </xf>
    <xf numFmtId="0" fontId="17" fillId="0" borderId="34" xfId="92" applyFont="1" applyBorder="1" applyAlignment="1">
      <alignment horizontal="left" vertical="justify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38" xfId="92" applyFont="1" applyBorder="1" applyAlignment="1">
      <alignment horizontal="center" vertical="center"/>
      <protection/>
    </xf>
    <xf numFmtId="0" fontId="0" fillId="0" borderId="29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21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32" xfId="92" applyNumberFormat="1" applyFont="1" applyBorder="1" applyAlignment="1">
      <alignment horizontal="left" vertical="justify" wrapText="1"/>
      <protection/>
    </xf>
    <xf numFmtId="176" fontId="17" fillId="0" borderId="33" xfId="92" applyNumberFormat="1" applyFont="1" applyBorder="1" applyAlignment="1">
      <alignment horizontal="left" vertical="justify"/>
      <protection/>
    </xf>
    <xf numFmtId="176" fontId="17" fillId="0" borderId="36" xfId="92" applyNumberFormat="1" applyFont="1" applyBorder="1" applyAlignment="1">
      <alignment horizontal="left" vertical="justify"/>
      <protection/>
    </xf>
    <xf numFmtId="176" fontId="17" fillId="0" borderId="37" xfId="92" applyNumberFormat="1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41" fontId="27" fillId="0" borderId="0" xfId="96" applyNumberFormat="1" applyFont="1" applyBorder="1" applyAlignment="1" applyProtection="1">
      <alignment horizontal="right" vertical="center"/>
      <protection/>
    </xf>
    <xf numFmtId="41" fontId="20" fillId="0" borderId="17" xfId="96" applyNumberFormat="1" applyFont="1" applyBorder="1" applyAlignment="1">
      <alignment horizontal="right" vertical="center"/>
      <protection/>
    </xf>
    <xf numFmtId="0" fontId="27" fillId="0" borderId="0" xfId="96" applyFont="1" applyBorder="1" applyAlignment="1" applyProtection="1">
      <alignment horizontal="distributed" vertical="center"/>
      <protection/>
    </xf>
    <xf numFmtId="0" fontId="27" fillId="0" borderId="17" xfId="96" applyFont="1" applyBorder="1" applyAlignment="1" applyProtection="1">
      <alignment horizontal="distributed" vertical="center"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27" fillId="0" borderId="0" xfId="96" applyFont="1" applyBorder="1" applyAlignment="1" applyProtection="1">
      <alignment horizontal="center" vertical="center"/>
      <protection/>
    </xf>
    <xf numFmtId="0" fontId="27" fillId="0" borderId="17" xfId="96" applyFont="1" applyBorder="1" applyAlignment="1" applyProtection="1">
      <alignment horizontal="center" vertical="center"/>
      <protection/>
    </xf>
    <xf numFmtId="41" fontId="27" fillId="0" borderId="17" xfId="96" applyNumberFormat="1" applyFont="1" applyBorder="1" applyAlignment="1" applyProtection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5" fillId="0" borderId="0" xfId="96" applyFont="1" applyAlignment="1" applyProtection="1">
      <alignment horizontal="right" vertical="center"/>
      <protection/>
    </xf>
    <xf numFmtId="49" fontId="11" fillId="0" borderId="19" xfId="96" applyNumberFormat="1" applyFont="1" applyBorder="1" applyAlignment="1" applyProtection="1">
      <alignment horizontal="right" vertical="center"/>
      <protection/>
    </xf>
    <xf numFmtId="0" fontId="11" fillId="0" borderId="22" xfId="96" applyFont="1" applyBorder="1" applyAlignment="1" applyProtection="1">
      <alignment horizontal="center" vertical="center"/>
      <protection/>
    </xf>
    <xf numFmtId="0" fontId="11" fillId="0" borderId="25" xfId="96" applyFont="1" applyBorder="1" applyAlignment="1" applyProtection="1">
      <alignment horizontal="center" vertical="center"/>
      <protection/>
    </xf>
    <xf numFmtId="0" fontId="22" fillId="0" borderId="0" xfId="96" applyFont="1" applyAlignment="1" applyProtection="1">
      <alignment horizontal="left" vertical="center"/>
      <protection/>
    </xf>
    <xf numFmtId="0" fontId="11" fillId="0" borderId="25" xfId="96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17" xfId="91" applyNumberFormat="1" applyFont="1" applyBorder="1" applyAlignment="1">
      <alignment horizontal="right" vertical="center"/>
      <protection/>
    </xf>
    <xf numFmtId="0" fontId="0" fillId="0" borderId="32" xfId="91" applyFont="1" applyBorder="1" applyAlignment="1">
      <alignment horizontal="left" vertical="justify" wrapText="1"/>
      <protection/>
    </xf>
    <xf numFmtId="0" fontId="0" fillId="0" borderId="33" xfId="91" applyFont="1" applyBorder="1" applyAlignment="1">
      <alignment horizontal="left" vertical="justify"/>
      <protection/>
    </xf>
    <xf numFmtId="0" fontId="0" fillId="0" borderId="36" xfId="91" applyFont="1" applyBorder="1" applyAlignment="1">
      <alignment horizontal="left" vertical="justify"/>
      <protection/>
    </xf>
    <xf numFmtId="0" fontId="0" fillId="0" borderId="37" xfId="91" applyFont="1" applyBorder="1" applyAlignment="1">
      <alignment horizontal="left" vertical="justify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20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32" xfId="91" applyFont="1" applyBorder="1" applyAlignment="1">
      <alignment horizontal="left" vertical="justify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4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28" xfId="91" applyFont="1" applyBorder="1" applyAlignment="1">
      <alignment horizontal="center" vertical="center" wrapText="1"/>
      <protection/>
    </xf>
    <xf numFmtId="0" fontId="0" fillId="0" borderId="21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5" xfId="93" applyFont="1" applyBorder="1" applyAlignment="1">
      <alignment horizontal="center" vertical="center"/>
      <protection/>
    </xf>
    <xf numFmtId="0" fontId="6" fillId="0" borderId="27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2" xfId="93" applyFont="1" applyBorder="1" applyAlignment="1">
      <alignment horizontal="left" vertical="justify"/>
      <protection/>
    </xf>
    <xf numFmtId="0" fontId="6" fillId="0" borderId="34" xfId="93" applyFont="1" applyBorder="1" applyAlignment="1">
      <alignment horizontal="left" vertical="justify"/>
      <protection/>
    </xf>
    <xf numFmtId="0" fontId="6" fillId="0" borderId="36" xfId="93" applyFont="1" applyBorder="1" applyAlignment="1">
      <alignment horizontal="left" vertical="justify"/>
      <protection/>
    </xf>
    <xf numFmtId="58" fontId="6" fillId="0" borderId="24" xfId="93" applyNumberFormat="1" applyFont="1" applyBorder="1" applyAlignment="1">
      <alignment horizontal="center" vertical="center"/>
      <protection/>
    </xf>
    <xf numFmtId="0" fontId="2" fillId="0" borderId="25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11" fillId="0" borderId="28" xfId="95" applyFont="1" applyBorder="1" applyAlignment="1">
      <alignment horizontal="center" vertical="center"/>
      <protection/>
    </xf>
    <xf numFmtId="0" fontId="11" fillId="0" borderId="21" xfId="95" applyFont="1" applyBorder="1" applyAlignment="1">
      <alignment horizontal="center" vertical="center"/>
      <protection/>
    </xf>
    <xf numFmtId="0" fontId="36" fillId="0" borderId="18" xfId="95" applyFont="1" applyBorder="1" applyAlignment="1">
      <alignment/>
      <protection/>
    </xf>
    <xf numFmtId="0" fontId="0" fillId="0" borderId="18" xfId="0" applyFont="1" applyBorder="1" applyAlignment="1">
      <alignment/>
    </xf>
    <xf numFmtId="0" fontId="5" fillId="0" borderId="0" xfId="95" applyFont="1" applyAlignment="1">
      <alignment horizontal="center" vertical="center"/>
      <protection/>
    </xf>
    <xf numFmtId="0" fontId="21" fillId="0" borderId="32" xfId="95" applyFont="1" applyBorder="1" applyAlignment="1">
      <alignment horizontal="left" vertical="justify" wrapText="1"/>
      <protection/>
    </xf>
    <xf numFmtId="0" fontId="21" fillId="0" borderId="36" xfId="95" applyFont="1" applyBorder="1" applyAlignment="1">
      <alignment horizontal="left" vertical="justify"/>
      <protection/>
    </xf>
    <xf numFmtId="0" fontId="11" fillId="0" borderId="23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38" fontId="10" fillId="0" borderId="18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76" fontId="10" fillId="0" borderId="10" xfId="91" applyNumberFormat="1" applyFont="1" applyFill="1" applyBorder="1" applyAlignment="1">
      <alignment horizontal="right" vertical="center"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10" xfId="91" applyNumberFormat="1" applyFont="1" applyFill="1" applyBorder="1" applyAlignment="1">
      <alignment horizontal="right" vertical="center"/>
      <protection/>
    </xf>
    <xf numFmtId="38" fontId="10" fillId="0" borderId="21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0" fontId="0" fillId="0" borderId="0" xfId="91" applyFont="1" applyFill="1" applyAlignment="1">
      <alignment horizontal="right" vertical="center"/>
      <protection/>
    </xf>
    <xf numFmtId="38" fontId="10" fillId="0" borderId="17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18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3" xfId="49" applyFont="1" applyFill="1" applyBorder="1" applyAlignment="1">
      <alignment horizontal="right" vertical="center"/>
    </xf>
    <xf numFmtId="38" fontId="25" fillId="0" borderId="18" xfId="49" applyFont="1" applyFill="1" applyBorder="1" applyAlignment="1">
      <alignment horizontal="right" vertical="center"/>
    </xf>
    <xf numFmtId="38" fontId="25" fillId="0" borderId="12" xfId="49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38" fontId="10" fillId="0" borderId="1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24" fillId="0" borderId="14" xfId="91" applyFont="1" applyFill="1" applyBorder="1" applyAlignment="1">
      <alignment horizontal="center" vertical="center"/>
      <protection/>
    </xf>
    <xf numFmtId="0" fontId="24" fillId="0" borderId="12" xfId="91" applyFont="1" applyFill="1" applyBorder="1" applyAlignment="1">
      <alignment horizontal="center" vertical="center"/>
      <protection/>
    </xf>
    <xf numFmtId="0" fontId="24" fillId="0" borderId="16" xfId="91" applyFont="1" applyFill="1" applyBorder="1" applyAlignment="1">
      <alignment horizontal="center" vertical="center"/>
      <protection/>
    </xf>
    <xf numFmtId="0" fontId="24" fillId="0" borderId="15" xfId="91" applyFont="1" applyFill="1" applyBorder="1" applyAlignment="1">
      <alignment horizontal="center" vertical="center"/>
      <protection/>
    </xf>
    <xf numFmtId="0" fontId="24" fillId="0" borderId="21" xfId="91" applyFont="1" applyFill="1" applyBorder="1" applyAlignment="1">
      <alignment horizontal="center" vertical="center"/>
      <protection/>
    </xf>
    <xf numFmtId="0" fontId="24" fillId="0" borderId="20" xfId="91" applyFont="1" applyFill="1" applyBorder="1" applyAlignment="1">
      <alignment horizontal="center" vertical="center"/>
      <protection/>
    </xf>
    <xf numFmtId="0" fontId="0" fillId="0" borderId="0" xfId="91" applyFont="1" applyFill="1" applyAlignment="1">
      <alignment horizontal="distributed" vertical="center"/>
      <protection/>
    </xf>
    <xf numFmtId="38" fontId="25" fillId="0" borderId="14" xfId="49" applyFont="1" applyFill="1" applyBorder="1" applyAlignment="1">
      <alignment horizontal="right" vertical="center"/>
    </xf>
    <xf numFmtId="38" fontId="25" fillId="0" borderId="10" xfId="49" applyFont="1" applyFill="1" applyBorder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21" fillId="0" borderId="21" xfId="91" applyFont="1" applyFill="1" applyBorder="1" applyAlignment="1">
      <alignment horizontal="left" vertical="center"/>
      <protection/>
    </xf>
    <xf numFmtId="0" fontId="21" fillId="0" borderId="20" xfId="91" applyFont="1" applyFill="1" applyBorder="1" applyAlignment="1">
      <alignment horizontal="left" vertical="center"/>
      <protection/>
    </xf>
    <xf numFmtId="38" fontId="25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0" fillId="0" borderId="17" xfId="91" applyFont="1" applyFill="1" applyBorder="1" applyAlignment="1">
      <alignment horizontal="distributed" vertical="center"/>
      <protection/>
    </xf>
    <xf numFmtId="38" fontId="10" fillId="0" borderId="11" xfId="49" applyFont="1" applyFill="1" applyBorder="1" applyAlignment="1">
      <alignment horizontal="right" vertical="center"/>
    </xf>
    <xf numFmtId="38" fontId="25" fillId="0" borderId="17" xfId="49" applyFont="1" applyFill="1" applyBorder="1" applyAlignment="1">
      <alignment horizontal="right" vertical="center"/>
    </xf>
    <xf numFmtId="38" fontId="25" fillId="0" borderId="20" xfId="49" applyFont="1" applyFill="1" applyBorder="1" applyAlignment="1">
      <alignment horizontal="right" vertical="center"/>
    </xf>
    <xf numFmtId="0" fontId="0" fillId="0" borderId="19" xfId="91" applyFont="1" applyFill="1" applyBorder="1" applyAlignment="1">
      <alignment horizontal="right" vertical="center"/>
      <protection/>
    </xf>
    <xf numFmtId="0" fontId="0" fillId="0" borderId="39" xfId="91" applyFont="1" applyFill="1" applyBorder="1" applyAlignment="1">
      <alignment horizontal="left" vertical="justify"/>
      <protection/>
    </xf>
    <xf numFmtId="0" fontId="0" fillId="0" borderId="32" xfId="91" applyFont="1" applyFill="1" applyBorder="1" applyAlignment="1">
      <alignment horizontal="left" vertical="justify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26" xfId="91" applyFont="1" applyFill="1" applyBorder="1" applyAlignment="1">
      <alignment horizontal="center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0" fillId="0" borderId="25" xfId="91" applyFont="1" applyFill="1" applyBorder="1" applyAlignment="1">
      <alignment horizontal="center" vertical="center"/>
      <protection/>
    </xf>
    <xf numFmtId="0" fontId="10" fillId="0" borderId="29" xfId="91" applyFont="1" applyFill="1" applyBorder="1" applyAlignment="1">
      <alignment horizontal="center" vertical="center" shrinkToFit="1"/>
      <protection/>
    </xf>
    <xf numFmtId="0" fontId="10" fillId="0" borderId="30" xfId="91" applyFont="1" applyFill="1" applyBorder="1" applyAlignment="1">
      <alignment horizontal="center" vertical="center" shrinkToFit="1"/>
      <protection/>
    </xf>
    <xf numFmtId="182" fontId="10" fillId="0" borderId="0" xfId="91" applyNumberFormat="1" applyFont="1" applyFill="1" applyBorder="1" applyAlignment="1">
      <alignment horizontal="right" vertical="center"/>
      <protection/>
    </xf>
    <xf numFmtId="0" fontId="24" fillId="0" borderId="0" xfId="91" applyFont="1" applyFill="1" applyAlignment="1">
      <alignment horizontal="distributed" vertical="center"/>
      <protection/>
    </xf>
    <xf numFmtId="176" fontId="26" fillId="0" borderId="10" xfId="91" applyNumberFormat="1" applyFont="1" applyFill="1" applyBorder="1" applyAlignment="1">
      <alignment horizontal="right" vertical="center"/>
      <protection/>
    </xf>
    <xf numFmtId="176" fontId="26" fillId="0" borderId="16" xfId="91" applyNumberFormat="1" applyFont="1" applyFill="1" applyBorder="1" applyAlignment="1">
      <alignment horizontal="right" vertical="center"/>
      <protection/>
    </xf>
    <xf numFmtId="182" fontId="26" fillId="0" borderId="12" xfId="91" applyNumberFormat="1" applyFont="1" applyFill="1" applyBorder="1" applyAlignment="1">
      <alignment horizontal="right" vertical="center"/>
      <protection/>
    </xf>
    <xf numFmtId="182" fontId="26" fillId="0" borderId="13" xfId="91" applyNumberFormat="1" applyFont="1" applyFill="1" applyBorder="1" applyAlignment="1">
      <alignment horizontal="right" vertical="center"/>
      <protection/>
    </xf>
    <xf numFmtId="176" fontId="26" fillId="0" borderId="0" xfId="91" applyNumberFormat="1" applyFont="1" applyFill="1" applyBorder="1" applyAlignment="1">
      <alignment horizontal="right" vertical="center"/>
      <protection/>
    </xf>
    <xf numFmtId="182" fontId="26" fillId="0" borderId="18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76" fontId="26" fillId="0" borderId="14" xfId="91" applyNumberFormat="1" applyFont="1" applyFill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182" fontId="10" fillId="0" borderId="17" xfId="91" applyNumberFormat="1" applyFont="1" applyFill="1" applyBorder="1" applyAlignment="1">
      <alignment horizontal="right" vertical="center"/>
      <protection/>
    </xf>
    <xf numFmtId="176" fontId="10" fillId="0" borderId="21" xfId="91" applyNumberFormat="1" applyFont="1" applyFill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176" fontId="10" fillId="0" borderId="11" xfId="91" applyNumberFormat="1" applyFont="1" applyFill="1" applyBorder="1" applyAlignment="1">
      <alignment horizontal="right" vertical="center"/>
      <protection/>
    </xf>
    <xf numFmtId="182" fontId="10" fillId="0" borderId="20" xfId="91" applyNumberFormat="1" applyFont="1" applyFill="1" applyBorder="1" applyAlignment="1">
      <alignment horizontal="right" vertical="center"/>
      <protection/>
    </xf>
    <xf numFmtId="182" fontId="10" fillId="0" borderId="11" xfId="91" applyNumberFormat="1" applyFont="1" applyFill="1" applyBorder="1" applyAlignment="1">
      <alignment horizontal="right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4" xfId="91" applyFont="1" applyFill="1" applyBorder="1" applyAlignment="1">
      <alignment horizontal="left" vertical="justify"/>
      <protection/>
    </xf>
    <xf numFmtId="0" fontId="0" fillId="0" borderId="27" xfId="91" applyFont="1" applyFill="1" applyBorder="1" applyAlignment="1">
      <alignment horizontal="center" vertical="center"/>
      <protection/>
    </xf>
    <xf numFmtId="0" fontId="24" fillId="0" borderId="13" xfId="91" applyFont="1" applyFill="1" applyBorder="1" applyAlignment="1">
      <alignment horizontal="center" vertical="center"/>
      <protection/>
    </xf>
    <xf numFmtId="0" fontId="24" fillId="0" borderId="10" xfId="91" applyFont="1" applyFill="1" applyBorder="1" applyAlignment="1">
      <alignment horizontal="center" vertical="center"/>
      <protection/>
    </xf>
    <xf numFmtId="0" fontId="24" fillId="0" borderId="11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19" xfId="91" applyFont="1" applyBorder="1" applyAlignment="1">
      <alignment horizontal="right" vertical="center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24" fillId="0" borderId="23" xfId="91" applyFont="1" applyBorder="1" applyAlignment="1">
      <alignment horizontal="center" vertical="center"/>
      <protection/>
    </xf>
    <xf numFmtId="0" fontId="24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10" fillId="0" borderId="0" xfId="91" applyFont="1" applyAlignment="1">
      <alignment horizontal="left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'Ｐ１６'!$K$2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'Ｐ１６'!$K$3:$K$12</c:f>
            </c:numRef>
          </c:val>
          <c:smooth val="0"/>
        </c:ser>
        <c:ser>
          <c:idx val="1"/>
          <c:order val="1"/>
          <c:tx>
            <c:strRef>
              <c:f>'Ｐ１６'!$L$2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'Ｐ１６'!$L$3:$L$12</c:f>
            </c:numRef>
          </c:val>
          <c:smooth val="0"/>
        </c:ser>
        <c:ser>
          <c:idx val="2"/>
          <c:order val="2"/>
          <c:tx>
            <c:strRef>
              <c:f>'Ｐ１６'!$M$2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'Ｐ１６'!$M$3:$M$12</c:f>
            </c:numRef>
          </c:val>
          <c:smooth val="0"/>
        </c:ser>
        <c:ser>
          <c:idx val="3"/>
          <c:order val="3"/>
          <c:tx>
            <c:strRef>
              <c:f>'Ｐ１６'!$N$2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'Ｐ１６'!$N$3:$N$12</c:f>
            </c:numRef>
          </c:val>
          <c:smooth val="0"/>
        </c:ser>
        <c:marker val="1"/>
        <c:axId val="46759341"/>
        <c:axId val="42422066"/>
      </c:lineChart>
      <c:catAx>
        <c:axId val="46759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422066"/>
        <c:crosses val="autoZero"/>
        <c:auto val="1"/>
        <c:lblOffset val="100"/>
        <c:tickLblSkip val="1"/>
        <c:noMultiLvlLbl val="0"/>
      </c:catAx>
      <c:valAx>
        <c:axId val="42422066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75934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"/>
          <c:w val="0.2295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'Ｐ１６'!$K$32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'Ｐ１６'!$K$33:$K$51</c:f>
            </c:numRef>
          </c:val>
        </c:ser>
        <c:ser>
          <c:idx val="1"/>
          <c:order val="1"/>
          <c:tx>
            <c:strRef>
              <c:f>'Ｐ１６'!$L$32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'Ｐ１６'!$L$33:$L$51</c:f>
            </c:numRef>
          </c:val>
        </c:ser>
        <c:gapWidth val="90"/>
        <c:axId val="18448155"/>
        <c:axId val="51866936"/>
      </c:barChart>
      <c:catAx>
        <c:axId val="18448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866936"/>
        <c:crosses val="autoZero"/>
        <c:auto val="1"/>
        <c:lblOffset val="100"/>
        <c:tickLblSkip val="1"/>
        <c:noMultiLvlLbl val="0"/>
      </c:catAx>
      <c:valAx>
        <c:axId val="5186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48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'Ｐ１６'!$K$18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'Ｐ１６'!$K$19:$K$30</c:f>
            </c:numRef>
          </c:val>
        </c:ser>
        <c:ser>
          <c:idx val="1"/>
          <c:order val="1"/>
          <c:tx>
            <c:strRef>
              <c:f>'Ｐ１６'!$L$18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'Ｐ１６'!$L$19:$L$30</c:f>
            </c:numRef>
          </c:val>
        </c:ser>
        <c:gapWidth val="50"/>
        <c:axId val="15463833"/>
        <c:axId val="56305038"/>
      </c:barChart>
      <c:catAx>
        <c:axId val="1546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05038"/>
        <c:crosses val="autoZero"/>
        <c:auto val="1"/>
        <c:lblOffset val="100"/>
        <c:tickLblSkip val="1"/>
        <c:noMultiLvlLbl val="0"/>
      </c:catAx>
      <c:valAx>
        <c:axId val="56305038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3833"/>
        <c:crossesAt val="1"/>
        <c:crossBetween val="between"/>
        <c:dispUnits/>
        <c:majorUnit val="2"/>
        <c:minorUnit val="0.020128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630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66675</xdr:rowOff>
    </xdr:from>
    <xdr:to>
      <xdr:col>9</xdr:col>
      <xdr:colOff>114300</xdr:colOff>
      <xdr:row>49</xdr:row>
      <xdr:rowOff>161925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95550"/>
          <a:ext cx="6486525" cy="660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867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39</xdr:row>
      <xdr:rowOff>0</xdr:rowOff>
    </xdr:from>
    <xdr:to>
      <xdr:col>5</xdr:col>
      <xdr:colOff>66675</xdr:colOff>
      <xdr:row>43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712470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19050</xdr:rowOff>
    </xdr:from>
    <xdr:to>
      <xdr:col>0</xdr:col>
      <xdr:colOff>485775</xdr:colOff>
      <xdr:row>18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333375</xdr:colOff>
      <xdr:row>42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40</xdr:row>
      <xdr:rowOff>9525</xdr:rowOff>
    </xdr:from>
    <xdr:to>
      <xdr:col>5</xdr:col>
      <xdr:colOff>600075</xdr:colOff>
      <xdr:row>42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9525</xdr:rowOff>
    </xdr:from>
    <xdr:to>
      <xdr:col>5</xdr:col>
      <xdr:colOff>866775</xdr:colOff>
      <xdr:row>42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47</xdr:row>
      <xdr:rowOff>95250</xdr:rowOff>
    </xdr:from>
    <xdr:to>
      <xdr:col>2</xdr:col>
      <xdr:colOff>28575</xdr:colOff>
      <xdr:row>50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rcRect r="22222" b="-5455"/>
        <a:stretch>
          <a:fillRect/>
        </a:stretch>
      </xdr:blipFill>
      <xdr:spPr>
        <a:xfrm>
          <a:off x="1200150" y="8667750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48</xdr:row>
      <xdr:rowOff>85725</xdr:rowOff>
    </xdr:from>
    <xdr:to>
      <xdr:col>3</xdr:col>
      <xdr:colOff>295275</xdr:colOff>
      <xdr:row>51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36</xdr:row>
      <xdr:rowOff>123825</xdr:rowOff>
    </xdr:from>
    <xdr:to>
      <xdr:col>2</xdr:col>
      <xdr:colOff>466725</xdr:colOff>
      <xdr:row>39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219200" y="670560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571500</xdr:colOff>
      <xdr:row>30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3895725" y="5095875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22</xdr:row>
      <xdr:rowOff>47625</xdr:rowOff>
    </xdr:from>
    <xdr:to>
      <xdr:col>2</xdr:col>
      <xdr:colOff>428625</xdr:colOff>
      <xdr:row>25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4"/>
        <a:srcRect r="34999"/>
        <a:stretch>
          <a:fillRect/>
        </a:stretch>
      </xdr:blipFill>
      <xdr:spPr>
        <a:xfrm>
          <a:off x="1676400" y="4095750"/>
          <a:ext cx="123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905000" y="67627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5</xdr:col>
      <xdr:colOff>161925</xdr:colOff>
      <xdr:row>37</xdr:row>
      <xdr:rowOff>19050</xdr:rowOff>
    </xdr:from>
    <xdr:to>
      <xdr:col>5</xdr:col>
      <xdr:colOff>904875</xdr:colOff>
      <xdr:row>38</xdr:row>
      <xdr:rowOff>47625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590925" y="6781800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遠山</a:t>
          </a:r>
        </a:p>
      </xdr:txBody>
    </xdr:sp>
    <xdr:clientData/>
  </xdr:twoCellAnchor>
  <xdr:twoCellAnchor>
    <xdr:from>
      <xdr:col>1</xdr:col>
      <xdr:colOff>38100</xdr:colOff>
      <xdr:row>40</xdr:row>
      <xdr:rowOff>76200</xdr:rowOff>
    </xdr:from>
    <xdr:to>
      <xdr:col>2</xdr:col>
      <xdr:colOff>19050</xdr:colOff>
      <xdr:row>41</xdr:row>
      <xdr:rowOff>104775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23900" y="73818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公津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400050</xdr:colOff>
      <xdr:row>19</xdr:row>
      <xdr:rowOff>123825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38200" y="3419475"/>
          <a:ext cx="93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( 33,271 )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( 2,456 )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( 1,769 )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( 8,115 )</a:t>
          </a:r>
        </a:p>
      </xdr:txBody>
    </xdr:sp>
    <xdr:clientData/>
  </xdr:twoCellAnchor>
  <xdr:twoCellAnchor>
    <xdr:from>
      <xdr:col>3</xdr:col>
      <xdr:colOff>342900</xdr:colOff>
      <xdr:row>44</xdr:row>
      <xdr:rowOff>9525</xdr:rowOff>
    </xdr:from>
    <xdr:to>
      <xdr:col>4</xdr:col>
      <xdr:colOff>523875</xdr:colOff>
      <xdr:row>45</xdr:row>
      <xdr:rowOff>38100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400300" y="80391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( 17,401 )</a:t>
          </a:r>
        </a:p>
      </xdr:txBody>
    </xdr:sp>
    <xdr:clientData/>
  </xdr:twoCellAnchor>
  <xdr:twoCellAnchor>
    <xdr:from>
      <xdr:col>5</xdr:col>
      <xdr:colOff>19050</xdr:colOff>
      <xdr:row>38</xdr:row>
      <xdr:rowOff>123825</xdr:rowOff>
    </xdr:from>
    <xdr:to>
      <xdr:col>5</xdr:col>
      <xdr:colOff>971550</xdr:colOff>
      <xdr:row>39</xdr:row>
      <xdr:rowOff>152400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448050" y="706755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( 15,514 )</a:t>
          </a:r>
        </a:p>
      </xdr:txBody>
    </xdr: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( 13,079 )</a:t>
          </a:r>
        </a:p>
      </xdr:txBody>
    </xdr:sp>
    <xdr:clientData/>
  </xdr:twoCellAnchor>
  <xdr:twoCellAnchor>
    <xdr:from>
      <xdr:col>0</xdr:col>
      <xdr:colOff>571500</xdr:colOff>
      <xdr:row>42</xdr:row>
      <xdr:rowOff>9525</xdr:rowOff>
    </xdr:from>
    <xdr:to>
      <xdr:col>2</xdr:col>
      <xdr:colOff>180975</xdr:colOff>
      <xdr:row>43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571500" y="76771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( 17,833 )</a:t>
          </a:r>
        </a:p>
      </xdr:txBody>
    </xdr: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( 4,239 )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742950</xdr:colOff>
      <xdr:row>32</xdr:row>
      <xdr:rowOff>66675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3267075" y="569595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( 3,221 )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123825</xdr:rowOff>
    </xdr:to>
    <xdr:sp>
      <xdr:nvSpPr>
        <xdr:cNvPr id="44" name="Freeform 44"/>
        <xdr:cNvSpPr>
          <a:spLocks/>
        </xdr:cNvSpPr>
      </xdr:nvSpPr>
      <xdr:spPr>
        <a:xfrm>
          <a:off x="0" y="3524250"/>
          <a:ext cx="1247775" cy="3181350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43</xdr:row>
      <xdr:rowOff>0</xdr:rowOff>
    </xdr:from>
    <xdr:to>
      <xdr:col>5</xdr:col>
      <xdr:colOff>361950</xdr:colOff>
      <xdr:row>45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78486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43</xdr:row>
      <xdr:rowOff>0</xdr:rowOff>
    </xdr:from>
    <xdr:to>
      <xdr:col>5</xdr:col>
      <xdr:colOff>609600</xdr:colOff>
      <xdr:row>45</xdr:row>
      <xdr:rowOff>161925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8486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542925</xdr:colOff>
      <xdr:row>51</xdr:row>
      <xdr:rowOff>66675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rcRect r="48147"/>
        <a:stretch>
          <a:fillRect/>
        </a:stretch>
      </xdr:blipFill>
      <xdr:spPr>
        <a:xfrm>
          <a:off x="3152775" y="8839200"/>
          <a:ext cx="133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54" name="Freeform 54"/>
        <xdr:cNvSpPr>
          <a:spLocks/>
        </xdr:cNvSpPr>
      </xdr:nvSpPr>
      <xdr:spPr>
        <a:xfrm>
          <a:off x="1990725" y="7134225"/>
          <a:ext cx="342900" cy="9906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47625</xdr:rowOff>
    </xdr:from>
    <xdr:to>
      <xdr:col>0</xdr:col>
      <xdr:colOff>419100</xdr:colOff>
      <xdr:row>47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8962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47</xdr:row>
      <xdr:rowOff>95250</xdr:rowOff>
    </xdr:from>
    <xdr:to>
      <xdr:col>0</xdr:col>
      <xdr:colOff>409575</xdr:colOff>
      <xdr:row>50</xdr:row>
      <xdr:rowOff>76200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44</xdr:row>
      <xdr:rowOff>76200</xdr:rowOff>
    </xdr:from>
    <xdr:to>
      <xdr:col>1</xdr:col>
      <xdr:colOff>523875</xdr:colOff>
      <xdr:row>47</xdr:row>
      <xdr:rowOff>57150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76200</xdr:rowOff>
    </xdr:from>
    <xdr:to>
      <xdr:col>1</xdr:col>
      <xdr:colOff>257175</xdr:colOff>
      <xdr:row>47</xdr:row>
      <xdr:rowOff>57150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44</xdr:row>
      <xdr:rowOff>76200</xdr:rowOff>
    </xdr:from>
    <xdr:to>
      <xdr:col>0</xdr:col>
      <xdr:colOff>676275</xdr:colOff>
      <xdr:row>47</xdr:row>
      <xdr:rowOff>57150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47</xdr:row>
      <xdr:rowOff>95250</xdr:rowOff>
    </xdr:from>
    <xdr:to>
      <xdr:col>0</xdr:col>
      <xdr:colOff>666750</xdr:colOff>
      <xdr:row>50</xdr:row>
      <xdr:rowOff>76200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47</xdr:row>
      <xdr:rowOff>95250</xdr:rowOff>
    </xdr:from>
    <xdr:to>
      <xdr:col>1</xdr:col>
      <xdr:colOff>514350</xdr:colOff>
      <xdr:row>50</xdr:row>
      <xdr:rowOff>76200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47</xdr:row>
      <xdr:rowOff>95250</xdr:rowOff>
    </xdr:from>
    <xdr:to>
      <xdr:col>1</xdr:col>
      <xdr:colOff>247650</xdr:colOff>
      <xdr:row>50</xdr:row>
      <xdr:rowOff>76200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38100</xdr:colOff>
      <xdr:row>33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4"/>
        <a:srcRect r="19999"/>
        <a:stretch>
          <a:fillRect/>
        </a:stretch>
      </xdr:blipFill>
      <xdr:spPr>
        <a:xfrm>
          <a:off x="2628900" y="5638800"/>
          <a:ext cx="152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43</xdr:row>
      <xdr:rowOff>0</xdr:rowOff>
    </xdr:from>
    <xdr:to>
      <xdr:col>5</xdr:col>
      <xdr:colOff>752475</xdr:colOff>
      <xdr:row>45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rcRect r="48147"/>
        <a:stretch>
          <a:fillRect/>
        </a:stretch>
      </xdr:blipFill>
      <xdr:spPr>
        <a:xfrm>
          <a:off x="4048125" y="7848600"/>
          <a:ext cx="133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95250</xdr:colOff>
      <xdr:row>18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2047875" y="2838450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30</xdr:row>
      <xdr:rowOff>133350</xdr:rowOff>
    </xdr:from>
    <xdr:to>
      <xdr:col>1</xdr:col>
      <xdr:colOff>495300</xdr:colOff>
      <xdr:row>33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3</xdr:col>
      <xdr:colOff>19050</xdr:colOff>
      <xdr:row>33</xdr:row>
      <xdr:rowOff>114300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1971675" y="5629275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133350</xdr:rowOff>
    </xdr:from>
    <xdr:to>
      <xdr:col>5</xdr:col>
      <xdr:colOff>695325</xdr:colOff>
      <xdr:row>23</xdr:row>
      <xdr:rowOff>114300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20</xdr:row>
      <xdr:rowOff>133350</xdr:rowOff>
    </xdr:from>
    <xdr:to>
      <xdr:col>5</xdr:col>
      <xdr:colOff>771525</xdr:colOff>
      <xdr:row>23</xdr:row>
      <xdr:rowOff>133350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rcRect r="70370" b="-3636"/>
        <a:stretch>
          <a:fillRect/>
        </a:stretch>
      </xdr:blipFill>
      <xdr:spPr>
        <a:xfrm>
          <a:off x="4124325" y="3819525"/>
          <a:ext cx="76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27</xdr:row>
      <xdr:rowOff>9525</xdr:rowOff>
    </xdr:from>
    <xdr:to>
      <xdr:col>7</xdr:col>
      <xdr:colOff>619125</xdr:colOff>
      <xdr:row>29</xdr:row>
      <xdr:rowOff>171450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rcRect r="85185"/>
        <a:stretch>
          <a:fillRect/>
        </a:stretch>
      </xdr:blipFill>
      <xdr:spPr>
        <a:xfrm>
          <a:off x="5819775" y="496252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27</xdr:row>
      <xdr:rowOff>9525</xdr:rowOff>
    </xdr:from>
    <xdr:to>
      <xdr:col>7</xdr:col>
      <xdr:colOff>581025</xdr:colOff>
      <xdr:row>29</xdr:row>
      <xdr:rowOff>171450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27</xdr:row>
      <xdr:rowOff>9525</xdr:rowOff>
    </xdr:from>
    <xdr:to>
      <xdr:col>7</xdr:col>
      <xdr:colOff>314325</xdr:colOff>
      <xdr:row>29</xdr:row>
      <xdr:rowOff>171450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27</xdr:row>
      <xdr:rowOff>9525</xdr:rowOff>
    </xdr:from>
    <xdr:to>
      <xdr:col>7</xdr:col>
      <xdr:colOff>57150</xdr:colOff>
      <xdr:row>29</xdr:row>
      <xdr:rowOff>171450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25</xdr:row>
      <xdr:rowOff>152400</xdr:rowOff>
    </xdr:from>
    <xdr:to>
      <xdr:col>6</xdr:col>
      <xdr:colOff>590550</xdr:colOff>
      <xdr:row>29</xdr:row>
      <xdr:rowOff>171450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47434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30</xdr:row>
      <xdr:rowOff>19050</xdr:rowOff>
    </xdr:from>
    <xdr:to>
      <xdr:col>2</xdr:col>
      <xdr:colOff>19050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6505575"/>
          <a:ext cx="47625" cy="2495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09800"/>
          <a:ext cx="12858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(124,462)</a:t>
          </a:r>
        </a:p>
      </xdr:txBody>
    </xdr:sp>
    <xdr:clientData/>
  </xdr:twoCellAnchor>
  <xdr:twoCellAnchor>
    <xdr:from>
      <xdr:col>1</xdr:col>
      <xdr:colOff>1000125</xdr:colOff>
      <xdr:row>5</xdr:row>
      <xdr:rowOff>28575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095375"/>
          <a:ext cx="10572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59,480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(52,580)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19,882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57150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6,597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45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57150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13,170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3,620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46</xdr:row>
      <xdr:rowOff>0</xdr:rowOff>
    </xdr:from>
    <xdr:to>
      <xdr:col>2</xdr:col>
      <xdr:colOff>190500</xdr:colOff>
      <xdr:row>49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3,771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242" customWidth="1"/>
    <col min="6" max="6" width="13.75390625" style="242" customWidth="1"/>
    <col min="7" max="7" width="36.00390625" style="243" bestFit="1" customWidth="1"/>
    <col min="8" max="16384" width="9.00390625" style="242" customWidth="1"/>
  </cols>
  <sheetData>
    <row r="1" ht="34.5" customHeight="1">
      <c r="G1" s="245"/>
    </row>
    <row r="2" ht="20.25" customHeight="1">
      <c r="G2" s="244"/>
    </row>
    <row r="3" ht="34.5" customHeight="1">
      <c r="G3" s="247" t="s">
        <v>563</v>
      </c>
    </row>
    <row r="4" ht="20.25" customHeight="1">
      <c r="G4" s="244"/>
    </row>
    <row r="5" ht="34.5" customHeight="1">
      <c r="G5" s="245"/>
    </row>
    <row r="6" ht="20.25" customHeight="1">
      <c r="G6" s="244"/>
    </row>
    <row r="7" ht="34.5" customHeight="1">
      <c r="G7" s="245"/>
    </row>
    <row r="8" ht="20.25" customHeight="1">
      <c r="G8" s="244"/>
    </row>
    <row r="9" spans="1:7" ht="34.5" customHeight="1">
      <c r="A9" s="338" t="s">
        <v>562</v>
      </c>
      <c r="B9" s="338"/>
      <c r="C9" s="338"/>
      <c r="D9" s="338"/>
      <c r="E9" s="338"/>
      <c r="F9" s="246"/>
      <c r="G9" s="245"/>
    </row>
    <row r="10" spans="1:7" ht="20.25" customHeight="1">
      <c r="A10" s="339"/>
      <c r="B10" s="339"/>
      <c r="C10" s="339"/>
      <c r="D10" s="339"/>
      <c r="E10" s="339"/>
      <c r="F10" s="246"/>
      <c r="G10" s="244"/>
    </row>
    <row r="11" spans="1:7" ht="34.5" customHeight="1">
      <c r="A11" s="339"/>
      <c r="B11" s="339"/>
      <c r="C11" s="339"/>
      <c r="D11" s="339"/>
      <c r="E11" s="339"/>
      <c r="F11" s="246"/>
      <c r="G11" s="245"/>
    </row>
    <row r="12" spans="1:7" ht="20.25" customHeight="1">
      <c r="A12" s="340"/>
      <c r="B12" s="340"/>
      <c r="C12" s="340"/>
      <c r="D12" s="340"/>
      <c r="E12" s="340"/>
      <c r="F12" s="246"/>
      <c r="G12" s="244"/>
    </row>
    <row r="13" ht="34.5" customHeight="1">
      <c r="G13" s="245"/>
    </row>
    <row r="14" ht="20.25" customHeight="1">
      <c r="G14" s="244"/>
    </row>
    <row r="15" ht="34.5" customHeight="1">
      <c r="G15" s="245"/>
    </row>
    <row r="16" ht="20.25" customHeight="1">
      <c r="G16" s="244"/>
    </row>
    <row r="17" ht="34.5" customHeight="1">
      <c r="G17" s="245"/>
    </row>
    <row r="18" ht="20.25" customHeight="1">
      <c r="G18" s="244"/>
    </row>
    <row r="19" ht="34.5" customHeight="1">
      <c r="G19" s="245"/>
    </row>
    <row r="20" ht="20.25" customHeight="1">
      <c r="G20" s="244"/>
    </row>
    <row r="21" ht="34.5" customHeight="1">
      <c r="G21" s="245"/>
    </row>
    <row r="22" ht="20.25" customHeight="1">
      <c r="G22" s="244"/>
    </row>
    <row r="23" ht="34.5" customHeight="1">
      <c r="G23" s="245"/>
    </row>
    <row r="24" ht="20.25" customHeight="1">
      <c r="G24" s="244"/>
    </row>
    <row r="25" ht="34.5" customHeight="1">
      <c r="G25" s="245"/>
    </row>
    <row r="26" ht="20.25" customHeight="1">
      <c r="G26" s="244"/>
    </row>
    <row r="27" ht="34.5" customHeight="1">
      <c r="G27" s="245"/>
    </row>
    <row r="28" ht="20.25" customHeight="1">
      <c r="G28" s="244"/>
    </row>
    <row r="29" ht="34.5" customHeight="1">
      <c r="G29" s="245"/>
    </row>
    <row r="30" ht="28.5" customHeight="1">
      <c r="G30" s="244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1" sqref="A1"/>
    </sheetView>
  </sheetViews>
  <sheetFormatPr defaultColWidth="9.00390625" defaultRowHeight="13.5"/>
  <cols>
    <col min="1" max="1" width="8.375" style="53" customWidth="1"/>
    <col min="2" max="10" width="8.50390625" style="53" customWidth="1"/>
    <col min="11" max="16384" width="9.00390625" style="53" customWidth="1"/>
  </cols>
  <sheetData>
    <row r="1" spans="1:10" ht="24">
      <c r="A1" s="52" t="s">
        <v>546</v>
      </c>
      <c r="B1" s="52"/>
      <c r="C1" s="52"/>
      <c r="D1" s="52"/>
      <c r="E1" s="52"/>
      <c r="F1" s="52"/>
      <c r="G1" s="52"/>
      <c r="H1" s="52"/>
      <c r="I1" s="208"/>
      <c r="J1" s="208"/>
    </row>
    <row r="2" ht="17.25" customHeight="1"/>
    <row r="3" spans="1:47" s="251" customFormat="1" ht="27" customHeight="1">
      <c r="A3" s="398" t="s">
        <v>417</v>
      </c>
      <c r="B3" s="402" t="s">
        <v>403</v>
      </c>
      <c r="C3" s="402" t="s">
        <v>558</v>
      </c>
      <c r="D3" s="402">
        <v>12</v>
      </c>
      <c r="E3" s="399" t="s">
        <v>598</v>
      </c>
      <c r="F3" s="399"/>
      <c r="G3" s="399"/>
      <c r="H3" s="400"/>
      <c r="I3" s="404" t="s">
        <v>560</v>
      </c>
      <c r="J3" s="406" t="s">
        <v>559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10" s="251" customFormat="1" ht="27" customHeight="1">
      <c r="A4" s="385"/>
      <c r="B4" s="403"/>
      <c r="C4" s="403"/>
      <c r="D4" s="403"/>
      <c r="E4" s="290" t="s">
        <v>254</v>
      </c>
      <c r="F4" s="290" t="s">
        <v>101</v>
      </c>
      <c r="G4" s="290" t="s">
        <v>102</v>
      </c>
      <c r="H4" s="291" t="s">
        <v>255</v>
      </c>
      <c r="I4" s="405"/>
      <c r="J4" s="407"/>
    </row>
    <row r="5" spans="1:12" s="251" customFormat="1" ht="30" customHeight="1">
      <c r="A5" s="249" t="s">
        <v>254</v>
      </c>
      <c r="B5" s="258">
        <f aca="true" t="shared" si="0" ref="B5:G5">SUM(B6:B25)</f>
        <v>77181</v>
      </c>
      <c r="C5" s="293">
        <f t="shared" si="0"/>
        <v>91470</v>
      </c>
      <c r="D5" s="293">
        <f t="shared" si="0"/>
        <v>95704</v>
      </c>
      <c r="E5" s="294">
        <f t="shared" si="0"/>
        <v>100717</v>
      </c>
      <c r="F5" s="294">
        <f t="shared" si="0"/>
        <v>50592</v>
      </c>
      <c r="G5" s="294">
        <f t="shared" si="0"/>
        <v>50125</v>
      </c>
      <c r="H5" s="295">
        <v>100</v>
      </c>
      <c r="I5" s="294">
        <f>SUM(I6:I25)</f>
        <v>7702</v>
      </c>
      <c r="J5" s="294">
        <f>SUM(J6:J25)</f>
        <v>12720</v>
      </c>
      <c r="L5" s="296"/>
    </row>
    <row r="6" spans="1:11" s="251" customFormat="1" ht="30" customHeight="1">
      <c r="A6" s="249" t="s">
        <v>599</v>
      </c>
      <c r="B6" s="297">
        <v>6103</v>
      </c>
      <c r="C6" s="298">
        <v>5007</v>
      </c>
      <c r="D6" s="299">
        <v>5268</v>
      </c>
      <c r="E6" s="300">
        <v>5306</v>
      </c>
      <c r="F6" s="300">
        <v>2699</v>
      </c>
      <c r="G6" s="300">
        <v>2607</v>
      </c>
      <c r="H6" s="301">
        <v>5.3</v>
      </c>
      <c r="I6" s="300">
        <v>217</v>
      </c>
      <c r="J6" s="300">
        <v>444</v>
      </c>
      <c r="K6" s="230"/>
    </row>
    <row r="7" spans="1:11" s="251" customFormat="1" ht="30" customHeight="1">
      <c r="A7" s="249" t="s">
        <v>600</v>
      </c>
      <c r="B7" s="297">
        <v>6217</v>
      </c>
      <c r="C7" s="298">
        <v>5146</v>
      </c>
      <c r="D7" s="299">
        <v>4613</v>
      </c>
      <c r="E7" s="300">
        <v>4827</v>
      </c>
      <c r="F7" s="300">
        <v>2516</v>
      </c>
      <c r="G7" s="300">
        <v>2311</v>
      </c>
      <c r="H7" s="301">
        <v>4.8</v>
      </c>
      <c r="I7" s="300">
        <v>281</v>
      </c>
      <c r="J7" s="300">
        <v>566</v>
      </c>
      <c r="K7" s="230"/>
    </row>
    <row r="8" spans="1:11" s="251" customFormat="1" ht="30" customHeight="1">
      <c r="A8" s="249" t="s">
        <v>601</v>
      </c>
      <c r="B8" s="297">
        <v>6224</v>
      </c>
      <c r="C8" s="298">
        <v>5734</v>
      </c>
      <c r="D8" s="299">
        <v>4900</v>
      </c>
      <c r="E8" s="300">
        <v>4496</v>
      </c>
      <c r="F8" s="300">
        <v>2309</v>
      </c>
      <c r="G8" s="300">
        <v>2187</v>
      </c>
      <c r="H8" s="301">
        <v>4.5</v>
      </c>
      <c r="I8" s="300">
        <v>365</v>
      </c>
      <c r="J8" s="300">
        <v>633</v>
      </c>
      <c r="K8" s="230"/>
    </row>
    <row r="9" spans="1:11" s="251" customFormat="1" ht="30" customHeight="1">
      <c r="A9" s="249" t="s">
        <v>602</v>
      </c>
      <c r="B9" s="297">
        <v>4903</v>
      </c>
      <c r="C9" s="298">
        <v>6367</v>
      </c>
      <c r="D9" s="299">
        <v>5807</v>
      </c>
      <c r="E9" s="300">
        <v>5093</v>
      </c>
      <c r="F9" s="300">
        <v>2562</v>
      </c>
      <c r="G9" s="300">
        <v>2531</v>
      </c>
      <c r="H9" s="301">
        <v>5.1</v>
      </c>
      <c r="I9" s="300">
        <v>479</v>
      </c>
      <c r="J9" s="300">
        <v>766</v>
      </c>
      <c r="K9" s="230"/>
    </row>
    <row r="10" spans="1:11" s="251" customFormat="1" ht="30" customHeight="1">
      <c r="A10" s="249" t="s">
        <v>603</v>
      </c>
      <c r="B10" s="297">
        <v>5905</v>
      </c>
      <c r="C10" s="298">
        <v>9049</v>
      </c>
      <c r="D10" s="299">
        <v>7962</v>
      </c>
      <c r="E10" s="300">
        <v>7887</v>
      </c>
      <c r="F10" s="300">
        <v>3858</v>
      </c>
      <c r="G10" s="300">
        <v>4029</v>
      </c>
      <c r="H10" s="301">
        <v>7.8</v>
      </c>
      <c r="I10" s="300">
        <v>448</v>
      </c>
      <c r="J10" s="300">
        <v>737</v>
      </c>
      <c r="K10" s="230"/>
    </row>
    <row r="11" spans="1:11" s="251" customFormat="1" ht="30" customHeight="1">
      <c r="A11" s="249" t="s">
        <v>604</v>
      </c>
      <c r="B11" s="297">
        <v>6401</v>
      </c>
      <c r="C11" s="298">
        <v>8166</v>
      </c>
      <c r="D11" s="299">
        <v>10113</v>
      </c>
      <c r="E11" s="300">
        <v>9512</v>
      </c>
      <c r="F11" s="300">
        <v>4925</v>
      </c>
      <c r="G11" s="300">
        <v>4587</v>
      </c>
      <c r="H11" s="301">
        <v>9.4</v>
      </c>
      <c r="I11" s="300">
        <v>391</v>
      </c>
      <c r="J11" s="300">
        <v>650</v>
      </c>
      <c r="K11" s="230"/>
    </row>
    <row r="12" spans="1:11" s="251" customFormat="1" ht="30" customHeight="1">
      <c r="A12" s="249" t="s">
        <v>605</v>
      </c>
      <c r="B12" s="297">
        <v>7449</v>
      </c>
      <c r="C12" s="298">
        <v>6771</v>
      </c>
      <c r="D12" s="299">
        <v>7719</v>
      </c>
      <c r="E12" s="300">
        <v>9559</v>
      </c>
      <c r="F12" s="300">
        <v>5020</v>
      </c>
      <c r="G12" s="300">
        <v>4539</v>
      </c>
      <c r="H12" s="301">
        <v>9.5</v>
      </c>
      <c r="I12" s="300">
        <v>400</v>
      </c>
      <c r="J12" s="300">
        <v>712</v>
      </c>
      <c r="K12" s="230"/>
    </row>
    <row r="13" spans="1:11" s="251" customFormat="1" ht="30" customHeight="1">
      <c r="A13" s="249" t="s">
        <v>606</v>
      </c>
      <c r="B13" s="297">
        <v>7685</v>
      </c>
      <c r="C13" s="298">
        <v>6095</v>
      </c>
      <c r="D13" s="299">
        <v>6347</v>
      </c>
      <c r="E13" s="300">
        <v>7416</v>
      </c>
      <c r="F13" s="300">
        <v>3878</v>
      </c>
      <c r="G13" s="300">
        <v>3538</v>
      </c>
      <c r="H13" s="301">
        <v>7.4</v>
      </c>
      <c r="I13" s="300">
        <v>403</v>
      </c>
      <c r="J13" s="300">
        <v>716</v>
      </c>
      <c r="K13" s="230"/>
    </row>
    <row r="14" spans="1:11" s="251" customFormat="1" ht="30" customHeight="1">
      <c r="A14" s="249" t="s">
        <v>607</v>
      </c>
      <c r="B14" s="297">
        <v>5512</v>
      </c>
      <c r="C14" s="298">
        <v>7224</v>
      </c>
      <c r="D14" s="299">
        <v>5982</v>
      </c>
      <c r="E14" s="300">
        <v>6269</v>
      </c>
      <c r="F14" s="300">
        <v>3281</v>
      </c>
      <c r="G14" s="300">
        <v>2988</v>
      </c>
      <c r="H14" s="301">
        <v>6.2</v>
      </c>
      <c r="I14" s="300">
        <v>449</v>
      </c>
      <c r="J14" s="300">
        <v>787</v>
      </c>
      <c r="K14" s="230"/>
    </row>
    <row r="15" spans="1:11" s="251" customFormat="1" ht="30" customHeight="1">
      <c r="A15" s="249" t="s">
        <v>608</v>
      </c>
      <c r="B15" s="297">
        <v>4472</v>
      </c>
      <c r="C15" s="298">
        <v>7778</v>
      </c>
      <c r="D15" s="299">
        <v>7141</v>
      </c>
      <c r="E15" s="300">
        <v>5910</v>
      </c>
      <c r="F15" s="300">
        <v>2996</v>
      </c>
      <c r="G15" s="300">
        <v>2914</v>
      </c>
      <c r="H15" s="301">
        <v>5.9</v>
      </c>
      <c r="I15" s="300">
        <v>572</v>
      </c>
      <c r="J15" s="300">
        <v>885</v>
      </c>
      <c r="K15" s="230"/>
    </row>
    <row r="16" spans="1:11" s="251" customFormat="1" ht="30" customHeight="1">
      <c r="A16" s="249" t="s">
        <v>609</v>
      </c>
      <c r="B16" s="297">
        <v>3914</v>
      </c>
      <c r="C16" s="298">
        <v>5729</v>
      </c>
      <c r="D16" s="299">
        <v>7701</v>
      </c>
      <c r="E16" s="300">
        <v>7113</v>
      </c>
      <c r="F16" s="300">
        <v>3622</v>
      </c>
      <c r="G16" s="300">
        <v>3491</v>
      </c>
      <c r="H16" s="301">
        <v>7.1</v>
      </c>
      <c r="I16" s="300">
        <v>628</v>
      </c>
      <c r="J16" s="300">
        <v>1067</v>
      </c>
      <c r="K16" s="230"/>
    </row>
    <row r="17" spans="1:11" s="251" customFormat="1" ht="30" customHeight="1">
      <c r="A17" s="249" t="s">
        <v>610</v>
      </c>
      <c r="B17" s="297">
        <v>3452</v>
      </c>
      <c r="C17" s="298">
        <v>4668</v>
      </c>
      <c r="D17" s="299">
        <v>5700</v>
      </c>
      <c r="E17" s="300">
        <v>7586</v>
      </c>
      <c r="F17" s="300">
        <v>3953</v>
      </c>
      <c r="G17" s="300">
        <v>3633</v>
      </c>
      <c r="H17" s="301">
        <v>7.5</v>
      </c>
      <c r="I17" s="300">
        <v>671</v>
      </c>
      <c r="J17" s="300">
        <v>1021</v>
      </c>
      <c r="K17" s="230"/>
    </row>
    <row r="18" spans="1:11" s="251" customFormat="1" ht="30" customHeight="1">
      <c r="A18" s="249" t="s">
        <v>611</v>
      </c>
      <c r="B18" s="297">
        <v>2699</v>
      </c>
      <c r="C18" s="298">
        <v>3963</v>
      </c>
      <c r="D18" s="299">
        <v>4574</v>
      </c>
      <c r="E18" s="300">
        <v>5596</v>
      </c>
      <c r="F18" s="300">
        <v>2904</v>
      </c>
      <c r="G18" s="300">
        <v>2692</v>
      </c>
      <c r="H18" s="301">
        <v>5.5</v>
      </c>
      <c r="I18" s="300">
        <v>519</v>
      </c>
      <c r="J18" s="300">
        <v>731</v>
      </c>
      <c r="K18" s="230"/>
    </row>
    <row r="19" spans="1:11" s="251" customFormat="1" ht="30" customHeight="1">
      <c r="A19" s="249" t="s">
        <v>612</v>
      </c>
      <c r="B19" s="297">
        <v>2147</v>
      </c>
      <c r="C19" s="298">
        <v>3345</v>
      </c>
      <c r="D19" s="299">
        <v>3759</v>
      </c>
      <c r="E19" s="300">
        <v>4367</v>
      </c>
      <c r="F19" s="300">
        <v>2184</v>
      </c>
      <c r="G19" s="300">
        <v>2183</v>
      </c>
      <c r="H19" s="301">
        <v>4.3</v>
      </c>
      <c r="I19" s="300">
        <v>506</v>
      </c>
      <c r="J19" s="300">
        <v>716</v>
      </c>
      <c r="K19" s="230"/>
    </row>
    <row r="20" spans="1:11" s="251" customFormat="1" ht="30" customHeight="1">
      <c r="A20" s="249" t="s">
        <v>613</v>
      </c>
      <c r="B20" s="297">
        <v>1762</v>
      </c>
      <c r="C20" s="298">
        <v>2469</v>
      </c>
      <c r="D20" s="299">
        <v>3114</v>
      </c>
      <c r="E20" s="300">
        <v>3527</v>
      </c>
      <c r="F20" s="300">
        <v>1651</v>
      </c>
      <c r="G20" s="300">
        <v>1876</v>
      </c>
      <c r="H20" s="301">
        <v>3.5</v>
      </c>
      <c r="I20" s="300">
        <v>457</v>
      </c>
      <c r="J20" s="300">
        <v>719</v>
      </c>
      <c r="K20" s="230"/>
    </row>
    <row r="21" spans="1:11" s="251" customFormat="1" ht="30" customHeight="1">
      <c r="A21" s="249" t="s">
        <v>614</v>
      </c>
      <c r="B21" s="297">
        <v>1200</v>
      </c>
      <c r="C21" s="298">
        <v>1870</v>
      </c>
      <c r="D21" s="299">
        <v>2229</v>
      </c>
      <c r="E21" s="300">
        <v>2805</v>
      </c>
      <c r="F21" s="300">
        <v>1178</v>
      </c>
      <c r="G21" s="300">
        <v>1627</v>
      </c>
      <c r="H21" s="301">
        <v>2.8</v>
      </c>
      <c r="I21" s="300">
        <v>413</v>
      </c>
      <c r="J21" s="300">
        <v>697</v>
      </c>
      <c r="K21" s="230"/>
    </row>
    <row r="22" spans="1:11" s="251" customFormat="1" ht="30" customHeight="1">
      <c r="A22" s="249" t="s">
        <v>615</v>
      </c>
      <c r="B22" s="297">
        <v>718</v>
      </c>
      <c r="C22" s="298">
        <v>1239</v>
      </c>
      <c r="D22" s="299">
        <v>1490</v>
      </c>
      <c r="E22" s="300">
        <v>1840</v>
      </c>
      <c r="F22" s="300">
        <v>609</v>
      </c>
      <c r="G22" s="300">
        <v>1231</v>
      </c>
      <c r="H22" s="301">
        <v>1.8</v>
      </c>
      <c r="I22" s="300">
        <v>257</v>
      </c>
      <c r="J22" s="300">
        <v>455</v>
      </c>
      <c r="K22" s="230"/>
    </row>
    <row r="23" spans="1:11" s="251" customFormat="1" ht="30" customHeight="1">
      <c r="A23" s="249" t="s">
        <v>616</v>
      </c>
      <c r="B23" s="297">
        <v>310</v>
      </c>
      <c r="C23" s="298">
        <v>608</v>
      </c>
      <c r="D23" s="299">
        <v>820</v>
      </c>
      <c r="E23" s="300">
        <v>1079</v>
      </c>
      <c r="F23" s="300">
        <v>328</v>
      </c>
      <c r="G23" s="300">
        <v>751</v>
      </c>
      <c r="H23" s="301">
        <v>1.1</v>
      </c>
      <c r="I23" s="300">
        <v>170</v>
      </c>
      <c r="J23" s="300">
        <v>266</v>
      </c>
      <c r="K23" s="230"/>
    </row>
    <row r="24" spans="1:11" s="251" customFormat="1" ht="30" customHeight="1">
      <c r="A24" s="249" t="s">
        <v>617</v>
      </c>
      <c r="B24" s="297">
        <v>82</v>
      </c>
      <c r="C24" s="298">
        <v>222</v>
      </c>
      <c r="D24" s="299">
        <v>369</v>
      </c>
      <c r="E24" s="300">
        <v>529</v>
      </c>
      <c r="F24" s="300">
        <v>119</v>
      </c>
      <c r="G24" s="300">
        <v>410</v>
      </c>
      <c r="H24" s="301">
        <v>0.5</v>
      </c>
      <c r="I24" s="300">
        <v>72</v>
      </c>
      <c r="J24" s="300">
        <v>152</v>
      </c>
      <c r="K24" s="230"/>
    </row>
    <row r="25" spans="1:11" s="251" customFormat="1" ht="30" customHeight="1">
      <c r="A25" s="263" t="s">
        <v>256</v>
      </c>
      <c r="B25" s="302">
        <v>26</v>
      </c>
      <c r="C25" s="303">
        <v>20</v>
      </c>
      <c r="D25" s="304">
        <v>96</v>
      </c>
      <c r="E25" s="265" t="s">
        <v>618</v>
      </c>
      <c r="F25" s="265" t="s">
        <v>618</v>
      </c>
      <c r="G25" s="265" t="s">
        <v>618</v>
      </c>
      <c r="H25" s="265" t="s">
        <v>618</v>
      </c>
      <c r="I25" s="305">
        <v>4</v>
      </c>
      <c r="J25" s="265" t="s">
        <v>618</v>
      </c>
      <c r="K25" s="230"/>
    </row>
    <row r="26" spans="9:10" s="251" customFormat="1" ht="16.5" customHeight="1">
      <c r="I26" s="401" t="s">
        <v>257</v>
      </c>
      <c r="J26" s="401"/>
    </row>
    <row r="27" spans="10:47" ht="14.25"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</row>
  </sheetData>
  <sheetProtection/>
  <mergeCells count="8">
    <mergeCell ref="A3:A4"/>
    <mergeCell ref="E3:H3"/>
    <mergeCell ref="I26:J26"/>
    <mergeCell ref="B3:B4"/>
    <mergeCell ref="C3:C4"/>
    <mergeCell ref="D3:D4"/>
    <mergeCell ref="I3:I4"/>
    <mergeCell ref="J3:J4"/>
  </mergeCells>
  <printOptions/>
  <pageMargins left="0.7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53" customWidth="1"/>
    <col min="2" max="2" width="25.75390625" style="53" customWidth="1"/>
    <col min="3" max="3" width="3.625" style="53" customWidth="1"/>
    <col min="4" max="4" width="14.625" style="53" customWidth="1"/>
    <col min="5" max="5" width="8.375" style="53" customWidth="1"/>
    <col min="6" max="6" width="3.00390625" style="53" customWidth="1"/>
    <col min="7" max="7" width="3.625" style="53" customWidth="1"/>
    <col min="8" max="8" width="14.625" style="53" customWidth="1"/>
    <col min="9" max="9" width="8.375" style="53" customWidth="1"/>
    <col min="10" max="10" width="1.875" style="53" customWidth="1"/>
    <col min="11" max="11" width="23.375" style="53" customWidth="1"/>
    <col min="12" max="16384" width="9.00390625" style="53" customWidth="1"/>
  </cols>
  <sheetData>
    <row r="1" spans="1:9" ht="27" customHeight="1">
      <c r="A1" s="408" t="s">
        <v>276</v>
      </c>
      <c r="B1" s="408"/>
      <c r="C1" s="408"/>
      <c r="D1" s="408"/>
      <c r="E1" s="408"/>
      <c r="F1" s="408"/>
      <c r="G1" s="408"/>
      <c r="H1" s="408"/>
      <c r="I1" s="408"/>
    </row>
    <row r="2" ht="12.75" customHeight="1"/>
    <row r="3" spans="1:9" ht="18.75">
      <c r="A3" s="173" t="s">
        <v>519</v>
      </c>
      <c r="C3" s="174" t="s">
        <v>520</v>
      </c>
      <c r="D3" s="228"/>
      <c r="E3" s="228"/>
      <c r="F3" s="228"/>
      <c r="G3" s="228"/>
      <c r="H3" s="228"/>
      <c r="I3" s="228"/>
    </row>
    <row r="4" spans="3:9" s="251" customFormat="1" ht="12.75" customHeight="1">
      <c r="C4" s="175"/>
      <c r="D4" s="175" t="s">
        <v>277</v>
      </c>
      <c r="E4" s="175"/>
      <c r="F4" s="175"/>
      <c r="G4" s="175"/>
      <c r="H4" s="175" t="s">
        <v>407</v>
      </c>
      <c r="I4" s="175"/>
    </row>
    <row r="5" spans="3:9" s="251" customFormat="1" ht="12.75" customHeight="1">
      <c r="C5" s="175">
        <v>1</v>
      </c>
      <c r="D5" s="176" t="s">
        <v>278</v>
      </c>
      <c r="E5" s="177">
        <v>6514</v>
      </c>
      <c r="F5" s="175"/>
      <c r="G5" s="175">
        <v>1</v>
      </c>
      <c r="H5" s="176" t="s">
        <v>278</v>
      </c>
      <c r="I5" s="177">
        <v>7586</v>
      </c>
    </row>
    <row r="6" spans="3:9" s="251" customFormat="1" ht="12.75" customHeight="1">
      <c r="C6" s="175">
        <v>2</v>
      </c>
      <c r="D6" s="176" t="s">
        <v>279</v>
      </c>
      <c r="E6" s="177">
        <v>4608</v>
      </c>
      <c r="F6" s="175"/>
      <c r="G6" s="175">
        <v>2</v>
      </c>
      <c r="H6" s="176" t="s">
        <v>279</v>
      </c>
      <c r="I6" s="177">
        <v>5360</v>
      </c>
    </row>
    <row r="7" spans="3:9" s="251" customFormat="1" ht="12.75" customHeight="1">
      <c r="C7" s="175">
        <v>3</v>
      </c>
      <c r="D7" s="176" t="s">
        <v>281</v>
      </c>
      <c r="E7" s="177">
        <v>3502</v>
      </c>
      <c r="F7" s="175"/>
      <c r="G7" s="175">
        <v>3</v>
      </c>
      <c r="H7" s="176" t="s">
        <v>280</v>
      </c>
      <c r="I7" s="177">
        <v>3789</v>
      </c>
    </row>
    <row r="8" spans="3:9" s="251" customFormat="1" ht="12.75" customHeight="1">
      <c r="C8" s="175">
        <v>4</v>
      </c>
      <c r="D8" s="176" t="s">
        <v>280</v>
      </c>
      <c r="E8" s="177">
        <v>3237</v>
      </c>
      <c r="F8" s="176"/>
      <c r="G8" s="175">
        <v>4</v>
      </c>
      <c r="H8" s="176" t="s">
        <v>281</v>
      </c>
      <c r="I8" s="177">
        <v>3759</v>
      </c>
    </row>
    <row r="9" spans="3:9" s="251" customFormat="1" ht="12.75" customHeight="1">
      <c r="C9" s="175">
        <v>5</v>
      </c>
      <c r="D9" s="176" t="s">
        <v>283</v>
      </c>
      <c r="E9" s="177">
        <v>2555</v>
      </c>
      <c r="F9" s="175"/>
      <c r="G9" s="175">
        <v>5</v>
      </c>
      <c r="H9" s="176" t="s">
        <v>283</v>
      </c>
      <c r="I9" s="177">
        <v>3256</v>
      </c>
    </row>
    <row r="10" spans="3:9" s="251" customFormat="1" ht="12.75" customHeight="1">
      <c r="C10" s="175">
        <v>6</v>
      </c>
      <c r="D10" s="176" t="s">
        <v>282</v>
      </c>
      <c r="E10" s="177">
        <v>2491</v>
      </c>
      <c r="F10" s="175"/>
      <c r="G10" s="175">
        <v>6</v>
      </c>
      <c r="H10" s="176" t="s">
        <v>282</v>
      </c>
      <c r="I10" s="177">
        <v>2590</v>
      </c>
    </row>
    <row r="11" spans="3:9" s="251" customFormat="1" ht="13.5" customHeight="1">
      <c r="C11" s="175">
        <v>7</v>
      </c>
      <c r="D11" s="176" t="s">
        <v>285</v>
      </c>
      <c r="E11" s="177">
        <v>1974</v>
      </c>
      <c r="F11" s="175"/>
      <c r="G11" s="175">
        <v>7</v>
      </c>
      <c r="H11" s="176" t="s">
        <v>285</v>
      </c>
      <c r="I11" s="177">
        <v>2346</v>
      </c>
    </row>
    <row r="12" spans="3:9" s="251" customFormat="1" ht="12.75" customHeight="1">
      <c r="C12" s="175">
        <v>8</v>
      </c>
      <c r="D12" s="176" t="s">
        <v>284</v>
      </c>
      <c r="E12" s="177">
        <v>1944</v>
      </c>
      <c r="F12" s="175"/>
      <c r="G12" s="175">
        <v>8</v>
      </c>
      <c r="H12" s="176" t="s">
        <v>284</v>
      </c>
      <c r="I12" s="177">
        <v>2170</v>
      </c>
    </row>
    <row r="13" spans="3:9" s="251" customFormat="1" ht="12.75" customHeight="1">
      <c r="C13" s="175">
        <v>9</v>
      </c>
      <c r="D13" s="176" t="s">
        <v>286</v>
      </c>
      <c r="E13" s="177">
        <v>1551</v>
      </c>
      <c r="F13" s="175"/>
      <c r="G13" s="175">
        <v>9</v>
      </c>
      <c r="H13" s="176" t="s">
        <v>408</v>
      </c>
      <c r="I13" s="177">
        <v>2027</v>
      </c>
    </row>
    <row r="14" spans="3:9" s="251" customFormat="1" ht="12.75" customHeight="1">
      <c r="C14" s="178">
        <v>10</v>
      </c>
      <c r="D14" s="179" t="s">
        <v>288</v>
      </c>
      <c r="E14" s="180">
        <v>1168</v>
      </c>
      <c r="F14" s="175"/>
      <c r="G14" s="178">
        <v>10</v>
      </c>
      <c r="H14" s="179" t="s">
        <v>288</v>
      </c>
      <c r="I14" s="180">
        <v>1525</v>
      </c>
    </row>
    <row r="15" spans="3:9" s="251" customFormat="1" ht="12.75" customHeight="1">
      <c r="C15" s="178">
        <v>13</v>
      </c>
      <c r="D15" s="179" t="s">
        <v>521</v>
      </c>
      <c r="E15" s="180">
        <v>1168</v>
      </c>
      <c r="F15" s="175"/>
      <c r="G15" s="178">
        <v>13</v>
      </c>
      <c r="H15" s="179" t="s">
        <v>521</v>
      </c>
      <c r="I15" s="180">
        <v>1262</v>
      </c>
    </row>
    <row r="16" spans="3:9" ht="12.75" customHeight="1">
      <c r="C16" s="229"/>
      <c r="D16" s="229"/>
      <c r="E16" s="229"/>
      <c r="F16" s="229"/>
      <c r="G16" s="229"/>
      <c r="H16" s="229"/>
      <c r="I16" s="229"/>
    </row>
    <row r="17" spans="3:9" ht="18.75">
      <c r="C17" s="174" t="s">
        <v>522</v>
      </c>
      <c r="D17" s="228"/>
      <c r="E17" s="228"/>
      <c r="F17" s="228"/>
      <c r="G17" s="228"/>
      <c r="H17" s="228"/>
      <c r="I17" s="228"/>
    </row>
    <row r="18" spans="2:9" ht="12.75" customHeight="1">
      <c r="B18" s="251"/>
      <c r="C18" s="64"/>
      <c r="D18" s="175" t="s">
        <v>277</v>
      </c>
      <c r="E18" s="64"/>
      <c r="F18" s="64"/>
      <c r="G18" s="64"/>
      <c r="H18" s="175" t="s">
        <v>407</v>
      </c>
      <c r="I18" s="64"/>
    </row>
    <row r="19" spans="2:9" ht="12.75" customHeight="1">
      <c r="B19" s="251"/>
      <c r="C19" s="175">
        <v>1</v>
      </c>
      <c r="D19" s="176" t="s">
        <v>280</v>
      </c>
      <c r="E19" s="177">
        <v>3671</v>
      </c>
      <c r="F19" s="175"/>
      <c r="G19" s="175">
        <v>1</v>
      </c>
      <c r="H19" s="176" t="s">
        <v>280</v>
      </c>
      <c r="I19" s="177">
        <v>3481</v>
      </c>
    </row>
    <row r="20" spans="2:9" ht="12.75" customHeight="1">
      <c r="B20" s="251"/>
      <c r="C20" s="175">
        <v>2</v>
      </c>
      <c r="D20" s="176" t="s">
        <v>281</v>
      </c>
      <c r="E20" s="177">
        <v>2989</v>
      </c>
      <c r="F20" s="175"/>
      <c r="G20" s="175">
        <v>2</v>
      </c>
      <c r="H20" s="176" t="s">
        <v>281</v>
      </c>
      <c r="I20" s="177">
        <v>2753</v>
      </c>
    </row>
    <row r="21" spans="2:9" ht="12.75" customHeight="1">
      <c r="B21" s="251"/>
      <c r="C21" s="175">
        <v>3</v>
      </c>
      <c r="D21" s="176" t="s">
        <v>278</v>
      </c>
      <c r="E21" s="177">
        <v>1998</v>
      </c>
      <c r="F21" s="175"/>
      <c r="G21" s="175">
        <v>3</v>
      </c>
      <c r="H21" s="176" t="s">
        <v>278</v>
      </c>
      <c r="I21" s="177">
        <v>2071</v>
      </c>
    </row>
    <row r="22" spans="2:9" ht="12.75" customHeight="1">
      <c r="B22" s="251"/>
      <c r="C22" s="175">
        <v>4</v>
      </c>
      <c r="D22" s="176" t="s">
        <v>279</v>
      </c>
      <c r="E22" s="177">
        <v>1906</v>
      </c>
      <c r="F22" s="175"/>
      <c r="G22" s="175">
        <v>4</v>
      </c>
      <c r="H22" s="176" t="s">
        <v>279</v>
      </c>
      <c r="I22" s="177">
        <v>2004</v>
      </c>
    </row>
    <row r="23" spans="2:9" ht="12.75" customHeight="1">
      <c r="B23" s="251"/>
      <c r="C23" s="175">
        <v>5</v>
      </c>
      <c r="D23" s="176" t="s">
        <v>287</v>
      </c>
      <c r="E23" s="177">
        <v>719</v>
      </c>
      <c r="F23" s="175"/>
      <c r="G23" s="175">
        <v>5</v>
      </c>
      <c r="H23" s="176" t="s">
        <v>287</v>
      </c>
      <c r="I23" s="177">
        <v>701</v>
      </c>
    </row>
    <row r="24" spans="2:9" ht="12.75" customHeight="1">
      <c r="B24" s="251"/>
      <c r="C24" s="175">
        <v>6</v>
      </c>
      <c r="D24" s="176" t="s">
        <v>285</v>
      </c>
      <c r="E24" s="177">
        <v>675</v>
      </c>
      <c r="F24" s="175"/>
      <c r="G24" s="175">
        <v>6</v>
      </c>
      <c r="H24" s="176" t="s">
        <v>285</v>
      </c>
      <c r="I24" s="177">
        <v>656</v>
      </c>
    </row>
    <row r="25" spans="1:9" ht="12.75" customHeight="1">
      <c r="A25" s="288"/>
      <c r="B25" s="289"/>
      <c r="C25" s="175">
        <v>7</v>
      </c>
      <c r="D25" s="176" t="s">
        <v>289</v>
      </c>
      <c r="E25" s="177">
        <v>597</v>
      </c>
      <c r="F25" s="175"/>
      <c r="G25" s="175">
        <v>7</v>
      </c>
      <c r="H25" s="176" t="s">
        <v>409</v>
      </c>
      <c r="I25" s="177">
        <v>572</v>
      </c>
    </row>
    <row r="26" spans="1:9" ht="12.75" customHeight="1">
      <c r="A26" s="181" t="s">
        <v>593</v>
      </c>
      <c r="B26" s="289"/>
      <c r="C26" s="175">
        <v>8</v>
      </c>
      <c r="D26" s="176" t="s">
        <v>282</v>
      </c>
      <c r="E26" s="177">
        <v>526</v>
      </c>
      <c r="F26" s="175"/>
      <c r="G26" s="178">
        <v>8</v>
      </c>
      <c r="H26" s="179" t="s">
        <v>410</v>
      </c>
      <c r="I26" s="180">
        <v>568</v>
      </c>
    </row>
    <row r="27" spans="1:9" ht="12.75" customHeight="1">
      <c r="A27" s="289"/>
      <c r="B27" s="289"/>
      <c r="C27" s="175">
        <v>9</v>
      </c>
      <c r="D27" s="176" t="s">
        <v>284</v>
      </c>
      <c r="E27" s="177">
        <v>482</v>
      </c>
      <c r="F27" s="175"/>
      <c r="G27" s="175">
        <v>9</v>
      </c>
      <c r="H27" s="176" t="s">
        <v>284</v>
      </c>
      <c r="I27" s="177">
        <v>542</v>
      </c>
    </row>
    <row r="28" spans="3:9" ht="12.75" customHeight="1">
      <c r="C28" s="178">
        <v>10</v>
      </c>
      <c r="D28" s="179" t="s">
        <v>288</v>
      </c>
      <c r="E28" s="180">
        <v>442</v>
      </c>
      <c r="F28" s="175"/>
      <c r="G28" s="175">
        <v>10</v>
      </c>
      <c r="H28" s="176" t="s">
        <v>283</v>
      </c>
      <c r="I28" s="177">
        <v>509</v>
      </c>
    </row>
    <row r="29" spans="3:9" ht="12.75" customHeight="1">
      <c r="C29" s="178">
        <v>20</v>
      </c>
      <c r="D29" s="179" t="s">
        <v>521</v>
      </c>
      <c r="E29" s="180">
        <v>192</v>
      </c>
      <c r="F29" s="175"/>
      <c r="G29" s="178">
        <v>20</v>
      </c>
      <c r="H29" s="179" t="s">
        <v>521</v>
      </c>
      <c r="I29" s="180">
        <v>210</v>
      </c>
    </row>
    <row r="30" spans="3:9" ht="12.75" customHeight="1">
      <c r="C30" s="175"/>
      <c r="D30" s="176"/>
      <c r="E30" s="177"/>
      <c r="F30" s="175"/>
      <c r="G30" s="175"/>
      <c r="H30" s="176"/>
      <c r="I30" s="177"/>
    </row>
    <row r="31" ht="12.75" customHeight="1"/>
    <row r="32" spans="1:9" s="183" customFormat="1" ht="17.25">
      <c r="A32" s="182" t="s">
        <v>523</v>
      </c>
      <c r="C32" s="184" t="s">
        <v>520</v>
      </c>
      <c r="D32" s="185"/>
      <c r="E32" s="185"/>
      <c r="F32" s="185"/>
      <c r="G32" s="184" t="s">
        <v>522</v>
      </c>
      <c r="H32" s="185"/>
      <c r="I32" s="185"/>
    </row>
    <row r="33" spans="1:9" s="183" customFormat="1" ht="10.5" customHeight="1">
      <c r="A33" s="186"/>
      <c r="C33" s="184"/>
      <c r="D33" s="61" t="s">
        <v>594</v>
      </c>
      <c r="E33" s="185"/>
      <c r="F33" s="185"/>
      <c r="G33" s="184"/>
      <c r="H33" s="61" t="s">
        <v>595</v>
      </c>
      <c r="I33" s="185"/>
    </row>
    <row r="34" spans="2:9" ht="12.75" customHeight="1">
      <c r="B34" s="251"/>
      <c r="C34" s="175">
        <v>1</v>
      </c>
      <c r="D34" s="176" t="s">
        <v>42</v>
      </c>
      <c r="E34" s="177">
        <v>295</v>
      </c>
      <c r="F34" s="175"/>
      <c r="G34" s="178">
        <v>1</v>
      </c>
      <c r="H34" s="179" t="s">
        <v>44</v>
      </c>
      <c r="I34" s="180">
        <v>1262</v>
      </c>
    </row>
    <row r="35" spans="2:9" ht="12.75" customHeight="1">
      <c r="B35" s="251"/>
      <c r="C35" s="178">
        <v>2</v>
      </c>
      <c r="D35" s="179" t="s">
        <v>44</v>
      </c>
      <c r="E35" s="180">
        <v>210</v>
      </c>
      <c r="F35" s="175"/>
      <c r="G35" s="175">
        <v>2</v>
      </c>
      <c r="H35" s="176" t="s">
        <v>34</v>
      </c>
      <c r="I35" s="177">
        <v>223</v>
      </c>
    </row>
    <row r="36" spans="2:9" ht="12.75" customHeight="1">
      <c r="B36" s="251"/>
      <c r="C36" s="175">
        <v>3</v>
      </c>
      <c r="D36" s="176" t="s">
        <v>524</v>
      </c>
      <c r="E36" s="177">
        <v>141</v>
      </c>
      <c r="F36" s="175"/>
      <c r="G36" s="175">
        <v>3</v>
      </c>
      <c r="H36" s="176" t="s">
        <v>42</v>
      </c>
      <c r="I36" s="177">
        <v>191</v>
      </c>
    </row>
    <row r="37" spans="2:9" ht="12.75" customHeight="1">
      <c r="B37" s="251"/>
      <c r="C37" s="178">
        <v>4</v>
      </c>
      <c r="D37" s="179" t="s">
        <v>525</v>
      </c>
      <c r="E37" s="180">
        <v>109</v>
      </c>
      <c r="F37" s="175"/>
      <c r="G37" s="178">
        <v>4</v>
      </c>
      <c r="H37" s="179" t="s">
        <v>525</v>
      </c>
      <c r="I37" s="180">
        <v>156</v>
      </c>
    </row>
    <row r="38" spans="2:9" ht="12.75" customHeight="1">
      <c r="B38" s="251"/>
      <c r="C38" s="175">
        <v>5</v>
      </c>
      <c r="D38" s="176" t="s">
        <v>526</v>
      </c>
      <c r="E38" s="177">
        <v>76</v>
      </c>
      <c r="F38" s="175"/>
      <c r="G38" s="175">
        <v>5</v>
      </c>
      <c r="H38" s="176" t="s">
        <v>527</v>
      </c>
      <c r="I38" s="177">
        <v>148</v>
      </c>
    </row>
    <row r="39" spans="2:9" ht="12.75" customHeight="1">
      <c r="B39" s="251"/>
      <c r="C39" s="175">
        <v>6</v>
      </c>
      <c r="D39" s="176" t="s">
        <v>528</v>
      </c>
      <c r="E39" s="177">
        <v>73</v>
      </c>
      <c r="F39" s="175"/>
      <c r="G39" s="175">
        <v>6</v>
      </c>
      <c r="H39" s="176" t="s">
        <v>529</v>
      </c>
      <c r="I39" s="177">
        <v>115</v>
      </c>
    </row>
    <row r="40" spans="1:9" ht="12.75" customHeight="1">
      <c r="A40" s="288"/>
      <c r="B40" s="289"/>
      <c r="C40" s="175">
        <v>7</v>
      </c>
      <c r="D40" s="176" t="s">
        <v>529</v>
      </c>
      <c r="E40" s="177">
        <v>56</v>
      </c>
      <c r="F40" s="175"/>
      <c r="G40" s="175">
        <v>7</v>
      </c>
      <c r="H40" s="176" t="s">
        <v>45</v>
      </c>
      <c r="I40" s="177">
        <v>104</v>
      </c>
    </row>
    <row r="41" spans="1:9" ht="12.75" customHeight="1">
      <c r="A41" s="289"/>
      <c r="B41" s="289"/>
      <c r="C41" s="175">
        <v>8</v>
      </c>
      <c r="D41" s="176" t="s">
        <v>530</v>
      </c>
      <c r="E41" s="177">
        <v>43</v>
      </c>
      <c r="F41" s="175"/>
      <c r="G41" s="175">
        <v>8</v>
      </c>
      <c r="H41" s="176" t="s">
        <v>524</v>
      </c>
      <c r="I41" s="177">
        <v>91</v>
      </c>
    </row>
    <row r="42" spans="1:9" ht="12.75" customHeight="1">
      <c r="A42" s="289"/>
      <c r="B42" s="289"/>
      <c r="C42" s="175">
        <v>9</v>
      </c>
      <c r="D42" s="176" t="s">
        <v>531</v>
      </c>
      <c r="E42" s="177">
        <v>38</v>
      </c>
      <c r="F42" s="175"/>
      <c r="G42" s="175">
        <v>9</v>
      </c>
      <c r="H42" s="176" t="s">
        <v>531</v>
      </c>
      <c r="I42" s="177">
        <v>64</v>
      </c>
    </row>
    <row r="43" spans="3:9" ht="12.75" customHeight="1">
      <c r="C43" s="175">
        <v>10</v>
      </c>
      <c r="D43" s="176" t="s">
        <v>45</v>
      </c>
      <c r="E43" s="177">
        <v>36</v>
      </c>
      <c r="F43" s="175"/>
      <c r="G43" s="175">
        <v>10</v>
      </c>
      <c r="H43" s="176" t="s">
        <v>37</v>
      </c>
      <c r="I43" s="177">
        <v>46</v>
      </c>
    </row>
    <row r="44" spans="3:9" ht="12.75" customHeight="1">
      <c r="C44" s="175"/>
      <c r="D44" s="176"/>
      <c r="E44" s="177"/>
      <c r="F44" s="175"/>
      <c r="G44" s="175"/>
      <c r="H44" s="176"/>
      <c r="I44" s="177"/>
    </row>
    <row r="45" ht="12.75" customHeight="1"/>
    <row r="46" spans="1:9" s="183" customFormat="1" ht="17.25">
      <c r="A46" s="182" t="s">
        <v>532</v>
      </c>
      <c r="C46" s="184" t="s">
        <v>520</v>
      </c>
      <c r="D46" s="185"/>
      <c r="E46" s="185"/>
      <c r="F46" s="185"/>
      <c r="G46" s="184" t="s">
        <v>522</v>
      </c>
      <c r="H46" s="185"/>
      <c r="I46" s="185"/>
    </row>
    <row r="47" spans="1:9" s="183" customFormat="1" ht="10.5" customHeight="1">
      <c r="A47" s="186"/>
      <c r="C47" s="184"/>
      <c r="D47" s="61" t="s">
        <v>596</v>
      </c>
      <c r="E47" s="185"/>
      <c r="F47" s="185"/>
      <c r="G47" s="184"/>
      <c r="H47" s="61" t="s">
        <v>596</v>
      </c>
      <c r="I47" s="185"/>
    </row>
    <row r="48" spans="2:9" ht="13.5" customHeight="1">
      <c r="B48" s="251"/>
      <c r="C48" s="175">
        <v>1</v>
      </c>
      <c r="D48" s="176" t="s">
        <v>42</v>
      </c>
      <c r="E48" s="177">
        <v>768</v>
      </c>
      <c r="F48" s="175"/>
      <c r="G48" s="178">
        <v>1</v>
      </c>
      <c r="H48" s="179" t="s">
        <v>44</v>
      </c>
      <c r="I48" s="180">
        <v>1525</v>
      </c>
    </row>
    <row r="49" spans="2:9" ht="12.75" customHeight="1">
      <c r="B49" s="251"/>
      <c r="C49" s="178">
        <v>2</v>
      </c>
      <c r="D49" s="179" t="s">
        <v>44</v>
      </c>
      <c r="E49" s="180">
        <v>568</v>
      </c>
      <c r="F49" s="175"/>
      <c r="G49" s="175">
        <v>2</v>
      </c>
      <c r="H49" s="176" t="s">
        <v>42</v>
      </c>
      <c r="I49" s="177">
        <v>439</v>
      </c>
    </row>
    <row r="50" spans="2:9" ht="12.75" customHeight="1">
      <c r="B50" s="251"/>
      <c r="C50" s="175">
        <v>3</v>
      </c>
      <c r="D50" s="176" t="s">
        <v>533</v>
      </c>
      <c r="E50" s="177">
        <v>230</v>
      </c>
      <c r="F50" s="175"/>
      <c r="G50" s="175">
        <v>3</v>
      </c>
      <c r="H50" s="176" t="s">
        <v>533</v>
      </c>
      <c r="I50" s="177">
        <v>209</v>
      </c>
    </row>
    <row r="51" spans="2:9" ht="12.75" customHeight="1">
      <c r="B51" s="251"/>
      <c r="C51" s="175">
        <v>4</v>
      </c>
      <c r="D51" s="176" t="s">
        <v>529</v>
      </c>
      <c r="E51" s="177">
        <v>211</v>
      </c>
      <c r="F51" s="175"/>
      <c r="G51" s="175">
        <v>4</v>
      </c>
      <c r="H51" s="176" t="s">
        <v>34</v>
      </c>
      <c r="I51" s="177">
        <v>189</v>
      </c>
    </row>
    <row r="52" spans="2:9" ht="12.75" customHeight="1">
      <c r="B52" s="251"/>
      <c r="C52" s="175">
        <v>5</v>
      </c>
      <c r="D52" s="176" t="s">
        <v>528</v>
      </c>
      <c r="E52" s="177">
        <v>162</v>
      </c>
      <c r="F52" s="175"/>
      <c r="G52" s="175">
        <v>5</v>
      </c>
      <c r="H52" s="176" t="s">
        <v>529</v>
      </c>
      <c r="I52" s="177">
        <v>155</v>
      </c>
    </row>
    <row r="53" spans="2:9" ht="12.75" customHeight="1">
      <c r="B53" s="251"/>
      <c r="C53" s="178">
        <v>6</v>
      </c>
      <c r="D53" s="179" t="s">
        <v>521</v>
      </c>
      <c r="E53" s="180">
        <v>156</v>
      </c>
      <c r="F53" s="175"/>
      <c r="G53" s="175">
        <v>6</v>
      </c>
      <c r="H53" s="176" t="s">
        <v>527</v>
      </c>
      <c r="I53" s="177">
        <v>135</v>
      </c>
    </row>
    <row r="54" spans="1:9" ht="12.75" customHeight="1">
      <c r="A54" s="288"/>
      <c r="B54" s="289"/>
      <c r="C54" s="175">
        <v>7</v>
      </c>
      <c r="D54" s="176" t="s">
        <v>524</v>
      </c>
      <c r="E54" s="177">
        <v>151</v>
      </c>
      <c r="F54" s="175"/>
      <c r="G54" s="175">
        <v>7</v>
      </c>
      <c r="H54" s="176" t="s">
        <v>45</v>
      </c>
      <c r="I54" s="177">
        <v>129</v>
      </c>
    </row>
    <row r="55" spans="1:9" ht="12.75" customHeight="1">
      <c r="A55" s="289"/>
      <c r="B55" s="289"/>
      <c r="C55" s="175">
        <v>8</v>
      </c>
      <c r="D55" s="176" t="s">
        <v>34</v>
      </c>
      <c r="E55" s="177">
        <v>91</v>
      </c>
      <c r="F55" s="175"/>
      <c r="G55" s="178">
        <v>8</v>
      </c>
      <c r="H55" s="179" t="s">
        <v>521</v>
      </c>
      <c r="I55" s="180">
        <v>109</v>
      </c>
    </row>
    <row r="56" spans="1:9" ht="12.75" customHeight="1">
      <c r="A56" s="289"/>
      <c r="B56" s="289"/>
      <c r="C56" s="175">
        <v>9</v>
      </c>
      <c r="D56" s="176" t="s">
        <v>534</v>
      </c>
      <c r="E56" s="177">
        <v>91</v>
      </c>
      <c r="F56" s="175"/>
      <c r="G56" s="175">
        <v>9</v>
      </c>
      <c r="H56" s="176" t="s">
        <v>524</v>
      </c>
      <c r="I56" s="177">
        <v>82</v>
      </c>
    </row>
    <row r="57" spans="3:9" ht="12.75" customHeight="1">
      <c r="C57" s="175">
        <v>10</v>
      </c>
      <c r="D57" s="176" t="s">
        <v>535</v>
      </c>
      <c r="E57" s="177">
        <v>74</v>
      </c>
      <c r="F57" s="175"/>
      <c r="G57" s="175">
        <v>10</v>
      </c>
      <c r="H57" s="176" t="s">
        <v>536</v>
      </c>
      <c r="I57" s="177">
        <v>51</v>
      </c>
    </row>
    <row r="58" ht="12.75" customHeight="1"/>
    <row r="59" spans="3:9" ht="12.75" customHeight="1">
      <c r="C59" s="187" t="s">
        <v>537</v>
      </c>
      <c r="D59" s="289"/>
      <c r="I59" s="65" t="s">
        <v>290</v>
      </c>
    </row>
    <row r="60" ht="12.75" customHeight="1">
      <c r="D60" s="63" t="s">
        <v>597</v>
      </c>
    </row>
  </sheetData>
  <sheetProtection/>
  <mergeCells count="1">
    <mergeCell ref="A1:I1"/>
  </mergeCells>
  <printOptions/>
  <pageMargins left="0.7086614173228347" right="0.31496062992125984" top="0.6692913385826772" bottom="0.7874015748031497" header="0.5118110236220472" footer="0.5118110236220472"/>
  <pageSetup horizontalDpi="600" verticalDpi="600" orientation="portrait" paperSize="9" r:id="rId2"/>
  <headerFooter alignWithMargins="0">
    <oddFooter>&amp;C&amp;12-25-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6" customWidth="1"/>
    <col min="2" max="6" width="8.125" style="66" customWidth="1"/>
    <col min="7" max="7" width="3.375" style="66" customWidth="1"/>
    <col min="8" max="8" width="8.25390625" style="66" customWidth="1"/>
    <col min="9" max="9" width="3.375" style="66" customWidth="1"/>
    <col min="10" max="10" width="1.875" style="73" customWidth="1"/>
    <col min="11" max="11" width="7.75390625" style="66" customWidth="1"/>
    <col min="12" max="12" width="3.375" style="66" customWidth="1"/>
    <col min="13" max="13" width="8.25390625" style="66" customWidth="1"/>
    <col min="14" max="16384" width="9.00390625" style="66" customWidth="1"/>
  </cols>
  <sheetData>
    <row r="1" spans="1:13" ht="24">
      <c r="A1" s="412" t="s">
        <v>21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279" customFormat="1" ht="13.5" customHeight="1">
      <c r="A2" s="277" t="s">
        <v>22</v>
      </c>
      <c r="B2" s="277"/>
      <c r="C2" s="277"/>
      <c r="D2" s="277"/>
      <c r="E2" s="277"/>
      <c r="F2" s="277"/>
      <c r="G2" s="277"/>
      <c r="H2" s="277"/>
      <c r="I2" s="277"/>
      <c r="J2" s="278"/>
      <c r="K2" s="277"/>
      <c r="L2" s="277"/>
      <c r="M2" s="277"/>
    </row>
    <row r="3" spans="1:13" s="279" customFormat="1" ht="16.5" customHeight="1">
      <c r="A3" s="413" t="s">
        <v>23</v>
      </c>
      <c r="B3" s="409" t="s">
        <v>24</v>
      </c>
      <c r="C3" s="410"/>
      <c r="D3" s="410"/>
      <c r="E3" s="410"/>
      <c r="F3" s="411"/>
      <c r="G3" s="416">
        <v>38808</v>
      </c>
      <c r="H3" s="417"/>
      <c r="I3" s="417"/>
      <c r="J3" s="417"/>
      <c r="K3" s="417"/>
      <c r="L3" s="417"/>
      <c r="M3" s="417"/>
    </row>
    <row r="4" spans="1:13" s="279" customFormat="1" ht="9" customHeight="1">
      <c r="A4" s="414"/>
      <c r="B4" s="418" t="s">
        <v>412</v>
      </c>
      <c r="C4" s="418">
        <v>60</v>
      </c>
      <c r="D4" s="418" t="s">
        <v>553</v>
      </c>
      <c r="E4" s="418">
        <v>7</v>
      </c>
      <c r="F4" s="418">
        <v>12</v>
      </c>
      <c r="G4" s="280"/>
      <c r="H4" s="280"/>
      <c r="I4" s="281"/>
      <c r="J4" s="280"/>
      <c r="K4" s="280"/>
      <c r="L4" s="281"/>
      <c r="M4" s="280"/>
    </row>
    <row r="5" spans="1:13" s="279" customFormat="1" ht="13.5" customHeight="1">
      <c r="A5" s="414"/>
      <c r="B5" s="419"/>
      <c r="C5" s="419"/>
      <c r="D5" s="419"/>
      <c r="E5" s="419"/>
      <c r="F5" s="419"/>
      <c r="G5" s="421" t="s">
        <v>26</v>
      </c>
      <c r="H5" s="93" t="s">
        <v>27</v>
      </c>
      <c r="I5" s="424" t="s">
        <v>26</v>
      </c>
      <c r="J5" s="426" t="s">
        <v>28</v>
      </c>
      <c r="K5" s="426"/>
      <c r="L5" s="424" t="s">
        <v>26</v>
      </c>
      <c r="M5" s="93" t="s">
        <v>29</v>
      </c>
    </row>
    <row r="6" spans="1:13" s="279" customFormat="1" ht="13.5" customHeight="1">
      <c r="A6" s="414"/>
      <c r="B6" s="419"/>
      <c r="C6" s="419"/>
      <c r="D6" s="419"/>
      <c r="E6" s="419"/>
      <c r="F6" s="419"/>
      <c r="G6" s="422"/>
      <c r="H6" s="93"/>
      <c r="I6" s="425"/>
      <c r="J6" s="426"/>
      <c r="K6" s="426"/>
      <c r="L6" s="425"/>
      <c r="M6" s="93" t="s">
        <v>30</v>
      </c>
    </row>
    <row r="7" spans="1:13" s="279" customFormat="1" ht="13.5" customHeight="1">
      <c r="A7" s="414"/>
      <c r="B7" s="419"/>
      <c r="C7" s="419"/>
      <c r="D7" s="419"/>
      <c r="E7" s="419"/>
      <c r="F7" s="419"/>
      <c r="G7" s="422"/>
      <c r="H7" s="93" t="s">
        <v>31</v>
      </c>
      <c r="I7" s="425"/>
      <c r="J7" s="426" t="s">
        <v>32</v>
      </c>
      <c r="K7" s="426"/>
      <c r="L7" s="425"/>
      <c r="M7" s="93" t="s">
        <v>33</v>
      </c>
    </row>
    <row r="8" spans="1:13" s="279" customFormat="1" ht="9" customHeight="1">
      <c r="A8" s="415"/>
      <c r="B8" s="420"/>
      <c r="C8" s="420"/>
      <c r="D8" s="420"/>
      <c r="E8" s="420"/>
      <c r="F8" s="420"/>
      <c r="G8" s="422"/>
      <c r="H8" s="280"/>
      <c r="I8" s="425"/>
      <c r="J8" s="280"/>
      <c r="K8" s="280"/>
      <c r="L8" s="427"/>
      <c r="M8" s="282"/>
    </row>
    <row r="9" spans="1:13" s="279" customFormat="1" ht="18" customHeight="1">
      <c r="A9" s="283" t="s">
        <v>34</v>
      </c>
      <c r="B9" s="67">
        <v>746430</v>
      </c>
      <c r="C9" s="67">
        <v>788930</v>
      </c>
      <c r="D9" s="67">
        <v>829455</v>
      </c>
      <c r="E9" s="67">
        <v>856878</v>
      </c>
      <c r="F9" s="106">
        <v>887164</v>
      </c>
      <c r="G9" s="111">
        <v>1</v>
      </c>
      <c r="H9" s="129">
        <v>926729</v>
      </c>
      <c r="I9" s="112">
        <v>3</v>
      </c>
      <c r="J9" s="102"/>
      <c r="K9" s="113">
        <v>272.08</v>
      </c>
      <c r="L9" s="114">
        <v>9</v>
      </c>
      <c r="M9" s="94">
        <v>3406.1</v>
      </c>
    </row>
    <row r="10" spans="1:13" s="279" customFormat="1" ht="18" customHeight="1">
      <c r="A10" s="283" t="s">
        <v>35</v>
      </c>
      <c r="B10" s="68">
        <v>89416</v>
      </c>
      <c r="C10" s="68">
        <v>87883</v>
      </c>
      <c r="D10" s="68">
        <v>85138</v>
      </c>
      <c r="E10" s="68">
        <v>82180</v>
      </c>
      <c r="F10" s="107">
        <v>78697</v>
      </c>
      <c r="G10" s="115">
        <v>22</v>
      </c>
      <c r="H10" s="116">
        <v>74351</v>
      </c>
      <c r="I10" s="117">
        <v>23</v>
      </c>
      <c r="J10" s="103"/>
      <c r="K10" s="118">
        <v>83.91</v>
      </c>
      <c r="L10" s="119">
        <v>20</v>
      </c>
      <c r="M10" s="94">
        <v>886.1</v>
      </c>
    </row>
    <row r="11" spans="1:13" s="279" customFormat="1" ht="18" customHeight="1">
      <c r="A11" s="283" t="s">
        <v>36</v>
      </c>
      <c r="B11" s="68">
        <v>364244</v>
      </c>
      <c r="C11" s="68">
        <v>397822</v>
      </c>
      <c r="D11" s="68">
        <v>436596</v>
      </c>
      <c r="E11" s="68">
        <v>440555</v>
      </c>
      <c r="F11" s="107">
        <v>448642</v>
      </c>
      <c r="G11" s="115">
        <v>4</v>
      </c>
      <c r="H11" s="116">
        <v>465696</v>
      </c>
      <c r="I11" s="117">
        <v>26</v>
      </c>
      <c r="J11" s="103" t="s">
        <v>590</v>
      </c>
      <c r="K11" s="120">
        <v>57.46</v>
      </c>
      <c r="L11" s="119">
        <v>2</v>
      </c>
      <c r="M11" s="94">
        <v>8104.7</v>
      </c>
    </row>
    <row r="12" spans="1:13" s="279" customFormat="1" ht="18" customHeight="1">
      <c r="A12" s="283" t="s">
        <v>37</v>
      </c>
      <c r="B12" s="68">
        <v>479439</v>
      </c>
      <c r="C12" s="68">
        <v>506966</v>
      </c>
      <c r="D12" s="68">
        <v>533270</v>
      </c>
      <c r="E12" s="68">
        <v>540817</v>
      </c>
      <c r="F12" s="107">
        <v>550074</v>
      </c>
      <c r="G12" s="115">
        <v>2</v>
      </c>
      <c r="H12" s="116">
        <v>572763</v>
      </c>
      <c r="I12" s="117">
        <v>22</v>
      </c>
      <c r="J12" s="103" t="s">
        <v>590</v>
      </c>
      <c r="K12" s="120">
        <v>85.72</v>
      </c>
      <c r="L12" s="119">
        <v>5</v>
      </c>
      <c r="M12" s="94">
        <v>6681.8</v>
      </c>
    </row>
    <row r="13" spans="1:13" s="279" customFormat="1" ht="18" customHeight="1">
      <c r="A13" s="283" t="s">
        <v>38</v>
      </c>
      <c r="B13" s="68">
        <v>56257</v>
      </c>
      <c r="C13" s="68">
        <v>56035</v>
      </c>
      <c r="D13" s="68">
        <v>54575</v>
      </c>
      <c r="E13" s="68">
        <v>52880</v>
      </c>
      <c r="F13" s="107">
        <v>51412</v>
      </c>
      <c r="G13" s="115">
        <v>30</v>
      </c>
      <c r="H13" s="116">
        <v>50257</v>
      </c>
      <c r="I13" s="117">
        <v>14</v>
      </c>
      <c r="J13" s="103"/>
      <c r="K13" s="118">
        <v>110.21</v>
      </c>
      <c r="L13" s="119">
        <v>27</v>
      </c>
      <c r="M13" s="94">
        <v>456</v>
      </c>
    </row>
    <row r="14" spans="1:13" s="279" customFormat="1" ht="18" customHeight="1">
      <c r="A14" s="283" t="s">
        <v>39</v>
      </c>
      <c r="B14" s="68">
        <v>110711</v>
      </c>
      <c r="C14" s="68">
        <v>120201</v>
      </c>
      <c r="D14" s="68">
        <v>123433</v>
      </c>
      <c r="E14" s="68">
        <v>123499</v>
      </c>
      <c r="F14" s="107">
        <v>122768</v>
      </c>
      <c r="G14" s="115">
        <v>14</v>
      </c>
      <c r="H14" s="116">
        <v>121827</v>
      </c>
      <c r="I14" s="117">
        <v>11</v>
      </c>
      <c r="J14" s="103"/>
      <c r="K14" s="118">
        <v>138.71</v>
      </c>
      <c r="L14" s="119">
        <v>21</v>
      </c>
      <c r="M14" s="94">
        <v>878.3</v>
      </c>
    </row>
    <row r="15" spans="1:13" s="279" customFormat="1" ht="18" customHeight="1">
      <c r="A15" s="283" t="s">
        <v>40</v>
      </c>
      <c r="B15" s="68">
        <v>400863</v>
      </c>
      <c r="C15" s="68">
        <v>427473</v>
      </c>
      <c r="D15" s="68">
        <v>456210</v>
      </c>
      <c r="E15" s="68">
        <v>461503</v>
      </c>
      <c r="F15" s="107">
        <v>464841</v>
      </c>
      <c r="G15" s="115">
        <v>3</v>
      </c>
      <c r="H15" s="116">
        <v>472498</v>
      </c>
      <c r="I15" s="117">
        <v>25</v>
      </c>
      <c r="J15" s="103"/>
      <c r="K15" s="118">
        <v>61.33</v>
      </c>
      <c r="L15" s="119">
        <v>3</v>
      </c>
      <c r="M15" s="94">
        <v>7704.2</v>
      </c>
    </row>
    <row r="16" spans="1:13" s="279" customFormat="1" ht="18" customHeight="1">
      <c r="A16" s="283" t="s">
        <v>41</v>
      </c>
      <c r="B16" s="68">
        <v>93958</v>
      </c>
      <c r="C16" s="68">
        <v>105937</v>
      </c>
      <c r="D16" s="68">
        <v>114475</v>
      </c>
      <c r="E16" s="68">
        <v>119790</v>
      </c>
      <c r="F16" s="107">
        <v>119922</v>
      </c>
      <c r="G16" s="115">
        <v>12</v>
      </c>
      <c r="H16" s="116">
        <v>151520</v>
      </c>
      <c r="I16" s="117">
        <v>16</v>
      </c>
      <c r="J16" s="103"/>
      <c r="K16" s="118">
        <v>103.54</v>
      </c>
      <c r="L16" s="119">
        <v>15</v>
      </c>
      <c r="M16" s="94">
        <v>1463.4</v>
      </c>
    </row>
    <row r="17" spans="1:13" s="279" customFormat="1" ht="18" customHeight="1">
      <c r="A17" s="283" t="s">
        <v>43</v>
      </c>
      <c r="B17" s="68">
        <v>71521</v>
      </c>
      <c r="C17" s="68">
        <v>76929</v>
      </c>
      <c r="D17" s="68">
        <v>83437</v>
      </c>
      <c r="E17" s="68">
        <v>91664</v>
      </c>
      <c r="F17" s="107">
        <v>93779</v>
      </c>
      <c r="G17" s="115">
        <v>17</v>
      </c>
      <c r="H17" s="116">
        <v>92858</v>
      </c>
      <c r="I17" s="117">
        <v>18</v>
      </c>
      <c r="J17" s="103"/>
      <c r="K17" s="118">
        <v>100.01</v>
      </c>
      <c r="L17" s="119">
        <v>19</v>
      </c>
      <c r="M17" s="94">
        <v>928.5</v>
      </c>
    </row>
    <row r="18" spans="1:15" s="71" customFormat="1" ht="18" customHeight="1">
      <c r="A18" s="69" t="s">
        <v>44</v>
      </c>
      <c r="B18" s="70">
        <v>68418</v>
      </c>
      <c r="C18" s="70">
        <v>77181</v>
      </c>
      <c r="D18" s="70">
        <v>86708</v>
      </c>
      <c r="E18" s="70">
        <v>91470</v>
      </c>
      <c r="F18" s="108">
        <v>95704</v>
      </c>
      <c r="G18" s="121">
        <v>15</v>
      </c>
      <c r="H18" s="122">
        <v>121492</v>
      </c>
      <c r="I18" s="123">
        <v>6</v>
      </c>
      <c r="J18" s="104"/>
      <c r="K18" s="124">
        <v>213.84</v>
      </c>
      <c r="L18" s="201">
        <v>25</v>
      </c>
      <c r="M18" s="95">
        <v>568.1</v>
      </c>
      <c r="N18" s="279"/>
      <c r="O18" s="279"/>
    </row>
    <row r="19" spans="1:13" s="279" customFormat="1" ht="18" customHeight="1">
      <c r="A19" s="283" t="s">
        <v>45</v>
      </c>
      <c r="B19" s="68">
        <v>101180</v>
      </c>
      <c r="C19" s="68">
        <v>121213</v>
      </c>
      <c r="D19" s="68">
        <v>144688</v>
      </c>
      <c r="E19" s="68">
        <v>162624</v>
      </c>
      <c r="F19" s="107">
        <v>170934</v>
      </c>
      <c r="G19" s="115">
        <v>8</v>
      </c>
      <c r="H19" s="116">
        <v>171305</v>
      </c>
      <c r="I19" s="117">
        <v>15</v>
      </c>
      <c r="J19" s="103"/>
      <c r="K19" s="118">
        <v>103.59</v>
      </c>
      <c r="L19" s="119">
        <v>13</v>
      </c>
      <c r="M19" s="94">
        <v>1653.7</v>
      </c>
    </row>
    <row r="20" spans="1:13" s="279" customFormat="1" ht="18" customHeight="1">
      <c r="A20" s="283" t="s">
        <v>46</v>
      </c>
      <c r="B20" s="68">
        <v>35603</v>
      </c>
      <c r="C20" s="68">
        <v>38513</v>
      </c>
      <c r="D20" s="68">
        <v>45179</v>
      </c>
      <c r="E20" s="68">
        <v>54520</v>
      </c>
      <c r="F20" s="107">
        <v>59605</v>
      </c>
      <c r="G20" s="115">
        <v>24</v>
      </c>
      <c r="H20" s="116">
        <v>61430</v>
      </c>
      <c r="I20" s="117">
        <v>21</v>
      </c>
      <c r="J20" s="103"/>
      <c r="K20" s="118">
        <v>89.34</v>
      </c>
      <c r="L20" s="119">
        <v>23</v>
      </c>
      <c r="M20" s="94">
        <v>687.6</v>
      </c>
    </row>
    <row r="21" spans="1:13" s="279" customFormat="1" ht="18" customHeight="1">
      <c r="A21" s="283" t="s">
        <v>47</v>
      </c>
      <c r="B21" s="68">
        <v>35721</v>
      </c>
      <c r="C21" s="68">
        <v>37522</v>
      </c>
      <c r="D21" s="68">
        <v>38906</v>
      </c>
      <c r="E21" s="68">
        <v>40486</v>
      </c>
      <c r="F21" s="107">
        <v>40963</v>
      </c>
      <c r="G21" s="115">
        <v>23</v>
      </c>
      <c r="H21" s="116">
        <v>70551</v>
      </c>
      <c r="I21" s="117">
        <v>12</v>
      </c>
      <c r="J21" s="103"/>
      <c r="K21" s="118">
        <v>129.91</v>
      </c>
      <c r="L21" s="119">
        <v>26</v>
      </c>
      <c r="M21" s="94">
        <v>543.1</v>
      </c>
    </row>
    <row r="22" spans="1:13" s="279" customFormat="1" ht="18" customHeight="1">
      <c r="A22" s="283" t="s">
        <v>48</v>
      </c>
      <c r="B22" s="68">
        <v>125155</v>
      </c>
      <c r="C22" s="68">
        <v>136365</v>
      </c>
      <c r="D22" s="68">
        <v>151471</v>
      </c>
      <c r="E22" s="68">
        <v>152887</v>
      </c>
      <c r="F22" s="107">
        <v>154036</v>
      </c>
      <c r="G22" s="115">
        <v>9</v>
      </c>
      <c r="H22" s="116">
        <v>158660</v>
      </c>
      <c r="I22" s="117">
        <v>35</v>
      </c>
      <c r="J22" s="103"/>
      <c r="K22" s="118">
        <v>20.99</v>
      </c>
      <c r="L22" s="119">
        <v>4</v>
      </c>
      <c r="M22" s="94">
        <v>7558.8</v>
      </c>
    </row>
    <row r="23" spans="1:13" s="279" customFormat="1" ht="18" customHeight="1">
      <c r="A23" s="283" t="s">
        <v>49</v>
      </c>
      <c r="B23" s="68">
        <v>239198</v>
      </c>
      <c r="C23" s="68">
        <v>273128</v>
      </c>
      <c r="D23" s="68">
        <v>305058</v>
      </c>
      <c r="E23" s="68">
        <v>317750</v>
      </c>
      <c r="F23" s="107">
        <v>327851</v>
      </c>
      <c r="G23" s="115">
        <v>5</v>
      </c>
      <c r="H23" s="116">
        <v>381334</v>
      </c>
      <c r="I23" s="117">
        <v>13</v>
      </c>
      <c r="J23" s="103"/>
      <c r="K23" s="118">
        <v>114.9</v>
      </c>
      <c r="L23" s="119">
        <v>10</v>
      </c>
      <c r="M23" s="94">
        <v>3318.8</v>
      </c>
    </row>
    <row r="24" spans="1:13" s="279" customFormat="1" ht="18" customHeight="1">
      <c r="A24" s="283" t="s">
        <v>50</v>
      </c>
      <c r="B24" s="68">
        <v>25462</v>
      </c>
      <c r="C24" s="68">
        <v>25159</v>
      </c>
      <c r="D24" s="68">
        <v>25334</v>
      </c>
      <c r="E24" s="68">
        <v>24328</v>
      </c>
      <c r="F24" s="107">
        <v>23235</v>
      </c>
      <c r="G24" s="115">
        <v>36</v>
      </c>
      <c r="H24" s="116">
        <v>21710</v>
      </c>
      <c r="I24" s="117">
        <v>20</v>
      </c>
      <c r="J24" s="103" t="s">
        <v>590</v>
      </c>
      <c r="K24" s="120">
        <v>94.2</v>
      </c>
      <c r="L24" s="119">
        <v>34</v>
      </c>
      <c r="M24" s="94">
        <v>230.5</v>
      </c>
    </row>
    <row r="25" spans="1:13" s="279" customFormat="1" ht="18" customHeight="1">
      <c r="A25" s="283" t="s">
        <v>51</v>
      </c>
      <c r="B25" s="68">
        <v>216394</v>
      </c>
      <c r="C25" s="68">
        <v>237617</v>
      </c>
      <c r="D25" s="68">
        <v>257716</v>
      </c>
      <c r="E25" s="68">
        <v>277061</v>
      </c>
      <c r="F25" s="107">
        <v>278218</v>
      </c>
      <c r="G25" s="115">
        <v>6</v>
      </c>
      <c r="H25" s="116">
        <v>279617</v>
      </c>
      <c r="I25" s="117">
        <v>1</v>
      </c>
      <c r="J25" s="103"/>
      <c r="K25" s="118">
        <v>368.2</v>
      </c>
      <c r="L25" s="119">
        <v>22</v>
      </c>
      <c r="M25" s="94">
        <v>759.4</v>
      </c>
    </row>
    <row r="26" spans="1:13" s="279" customFormat="1" ht="18" customHeight="1">
      <c r="A26" s="283" t="s">
        <v>52</v>
      </c>
      <c r="B26" s="68">
        <v>106635</v>
      </c>
      <c r="C26" s="68">
        <v>124682</v>
      </c>
      <c r="D26" s="68">
        <v>140059</v>
      </c>
      <c r="E26" s="68">
        <v>146245</v>
      </c>
      <c r="F26" s="107">
        <v>150527</v>
      </c>
      <c r="G26" s="115">
        <v>11</v>
      </c>
      <c r="H26" s="116">
        <v>153662</v>
      </c>
      <c r="I26" s="117">
        <v>32</v>
      </c>
      <c r="J26" s="103"/>
      <c r="K26" s="118">
        <v>35.28</v>
      </c>
      <c r="L26" s="119">
        <v>7</v>
      </c>
      <c r="M26" s="94">
        <v>4355.5</v>
      </c>
    </row>
    <row r="27" spans="1:13" s="279" customFormat="1" ht="18" customHeight="1">
      <c r="A27" s="283" t="s">
        <v>53</v>
      </c>
      <c r="B27" s="68">
        <v>134479</v>
      </c>
      <c r="C27" s="68">
        <v>142184</v>
      </c>
      <c r="D27" s="68">
        <v>148615</v>
      </c>
      <c r="E27" s="68">
        <v>154509</v>
      </c>
      <c r="F27" s="107">
        <v>168848</v>
      </c>
      <c r="G27" s="115">
        <v>7</v>
      </c>
      <c r="H27" s="116">
        <v>181206</v>
      </c>
      <c r="I27" s="117">
        <v>29</v>
      </c>
      <c r="J27" s="103"/>
      <c r="K27" s="118">
        <v>51.27</v>
      </c>
      <c r="L27" s="119">
        <v>8</v>
      </c>
      <c r="M27" s="94">
        <v>3534.3</v>
      </c>
    </row>
    <row r="28" spans="1:13" s="279" customFormat="1" ht="18" customHeight="1">
      <c r="A28" s="283" t="s">
        <v>54</v>
      </c>
      <c r="B28" s="68">
        <v>101061</v>
      </c>
      <c r="C28" s="68">
        <v>111659</v>
      </c>
      <c r="D28" s="68">
        <v>120628</v>
      </c>
      <c r="E28" s="68">
        <v>124257</v>
      </c>
      <c r="F28" s="107">
        <v>127733</v>
      </c>
      <c r="G28" s="115">
        <v>13</v>
      </c>
      <c r="H28" s="116">
        <v>131130</v>
      </c>
      <c r="I28" s="117">
        <v>30</v>
      </c>
      <c r="J28" s="103"/>
      <c r="K28" s="118">
        <v>43.19</v>
      </c>
      <c r="L28" s="119">
        <v>11</v>
      </c>
      <c r="M28" s="94">
        <v>3036.1</v>
      </c>
    </row>
    <row r="29" spans="1:13" s="279" customFormat="1" ht="18" customHeight="1">
      <c r="A29" s="283" t="s">
        <v>55</v>
      </c>
      <c r="B29" s="68">
        <v>31680</v>
      </c>
      <c r="C29" s="68">
        <v>31802</v>
      </c>
      <c r="D29" s="68">
        <v>31226</v>
      </c>
      <c r="E29" s="68">
        <v>31111</v>
      </c>
      <c r="F29" s="107">
        <v>29981</v>
      </c>
      <c r="G29" s="115">
        <v>35</v>
      </c>
      <c r="H29" s="116">
        <v>36255</v>
      </c>
      <c r="I29" s="117">
        <v>8</v>
      </c>
      <c r="J29" s="103"/>
      <c r="K29" s="118">
        <v>191.3</v>
      </c>
      <c r="L29" s="119">
        <v>36</v>
      </c>
      <c r="M29" s="94">
        <v>189.5</v>
      </c>
    </row>
    <row r="30" spans="1:13" s="279" customFormat="1" ht="18" customHeight="1">
      <c r="A30" s="283" t="s">
        <v>56</v>
      </c>
      <c r="B30" s="68">
        <v>76157</v>
      </c>
      <c r="C30" s="68">
        <v>85705</v>
      </c>
      <c r="D30" s="68">
        <v>95052</v>
      </c>
      <c r="E30" s="68">
        <v>99694</v>
      </c>
      <c r="F30" s="107">
        <v>102573</v>
      </c>
      <c r="G30" s="115">
        <v>16</v>
      </c>
      <c r="H30" s="116">
        <v>103095</v>
      </c>
      <c r="I30" s="117">
        <v>34</v>
      </c>
      <c r="J30" s="103"/>
      <c r="K30" s="118">
        <v>21.11</v>
      </c>
      <c r="L30" s="119">
        <v>6</v>
      </c>
      <c r="M30" s="94">
        <v>4883.7</v>
      </c>
    </row>
    <row r="31" spans="1:13" s="279" customFormat="1" ht="18" customHeight="1">
      <c r="A31" s="283" t="s">
        <v>57</v>
      </c>
      <c r="B31" s="68">
        <v>77286</v>
      </c>
      <c r="C31" s="68">
        <v>84310</v>
      </c>
      <c r="D31" s="68">
        <v>89242</v>
      </c>
      <c r="E31" s="68">
        <v>93216</v>
      </c>
      <c r="F31" s="107">
        <v>92076</v>
      </c>
      <c r="G31" s="115">
        <v>18</v>
      </c>
      <c r="H31" s="116">
        <v>90253</v>
      </c>
      <c r="I31" s="117">
        <v>2</v>
      </c>
      <c r="J31" s="103"/>
      <c r="K31" s="118">
        <v>318.83</v>
      </c>
      <c r="L31" s="119">
        <v>31</v>
      </c>
      <c r="M31" s="94">
        <v>283.1</v>
      </c>
    </row>
    <row r="32" spans="1:13" s="279" customFormat="1" ht="18" customHeight="1">
      <c r="A32" s="283" t="s">
        <v>58</v>
      </c>
      <c r="B32" s="68">
        <v>56102</v>
      </c>
      <c r="C32" s="68">
        <v>56777</v>
      </c>
      <c r="D32" s="68">
        <v>54876</v>
      </c>
      <c r="E32" s="68">
        <v>54273</v>
      </c>
      <c r="F32" s="107">
        <v>52839</v>
      </c>
      <c r="G32" s="115">
        <v>31</v>
      </c>
      <c r="H32" s="116">
        <v>49882</v>
      </c>
      <c r="I32" s="117">
        <v>7</v>
      </c>
      <c r="J32" s="103"/>
      <c r="K32" s="118">
        <v>205.35</v>
      </c>
      <c r="L32" s="119">
        <v>33</v>
      </c>
      <c r="M32" s="94">
        <v>242.9</v>
      </c>
    </row>
    <row r="33" spans="1:13" s="279" customFormat="1" ht="18" customHeight="1">
      <c r="A33" s="283" t="s">
        <v>59</v>
      </c>
      <c r="B33" s="68" t="s">
        <v>60</v>
      </c>
      <c r="C33" s="68">
        <v>93756</v>
      </c>
      <c r="D33" s="68">
        <v>115675</v>
      </c>
      <c r="E33" s="68">
        <v>123654</v>
      </c>
      <c r="F33" s="107">
        <v>132984</v>
      </c>
      <c r="G33" s="115">
        <v>10</v>
      </c>
      <c r="H33" s="116">
        <v>156179</v>
      </c>
      <c r="I33" s="117">
        <v>36</v>
      </c>
      <c r="J33" s="103" t="s">
        <v>590</v>
      </c>
      <c r="K33" s="120">
        <v>17.29</v>
      </c>
      <c r="L33" s="119">
        <v>1</v>
      </c>
      <c r="M33" s="94">
        <v>9032.9</v>
      </c>
    </row>
    <row r="34" spans="1:13" s="279" customFormat="1" ht="18" customHeight="1">
      <c r="A34" s="283" t="s">
        <v>61</v>
      </c>
      <c r="B34" s="68" t="s">
        <v>60</v>
      </c>
      <c r="C34" s="68">
        <v>67008</v>
      </c>
      <c r="D34" s="68">
        <v>72157</v>
      </c>
      <c r="E34" s="68">
        <v>79495</v>
      </c>
      <c r="F34" s="107">
        <v>82552</v>
      </c>
      <c r="G34" s="115">
        <v>20</v>
      </c>
      <c r="H34" s="116">
        <v>85122</v>
      </c>
      <c r="I34" s="117">
        <v>33</v>
      </c>
      <c r="J34" s="103"/>
      <c r="K34" s="118">
        <v>34.7</v>
      </c>
      <c r="L34" s="119">
        <v>12</v>
      </c>
      <c r="M34" s="94">
        <v>2453.1</v>
      </c>
    </row>
    <row r="35" spans="1:13" s="279" customFormat="1" ht="18" customHeight="1">
      <c r="A35" s="283" t="s">
        <v>62</v>
      </c>
      <c r="B35" s="68" t="s">
        <v>60</v>
      </c>
      <c r="C35" s="68" t="s">
        <v>60</v>
      </c>
      <c r="D35" s="68" t="s">
        <v>60</v>
      </c>
      <c r="E35" s="68">
        <v>57575</v>
      </c>
      <c r="F35" s="107">
        <v>58593</v>
      </c>
      <c r="G35" s="115">
        <v>26</v>
      </c>
      <c r="H35" s="116">
        <v>59121</v>
      </c>
      <c r="I35" s="117">
        <v>19</v>
      </c>
      <c r="J35" s="103"/>
      <c r="K35" s="118">
        <v>94.92</v>
      </c>
      <c r="L35" s="119">
        <v>24</v>
      </c>
      <c r="M35" s="94">
        <v>622.9</v>
      </c>
    </row>
    <row r="36" spans="1:13" s="279" customFormat="1" ht="18" customHeight="1">
      <c r="A36" s="283" t="s">
        <v>63</v>
      </c>
      <c r="B36" s="68" t="s">
        <v>60</v>
      </c>
      <c r="C36" s="68" t="s">
        <v>60</v>
      </c>
      <c r="D36" s="68" t="s">
        <v>60</v>
      </c>
      <c r="E36" s="68">
        <v>65218</v>
      </c>
      <c r="F36" s="107">
        <v>72595</v>
      </c>
      <c r="G36" s="115">
        <v>21</v>
      </c>
      <c r="H36" s="116">
        <v>75723</v>
      </c>
      <c r="I36" s="117">
        <v>24</v>
      </c>
      <c r="J36" s="103"/>
      <c r="K36" s="118">
        <v>74.87</v>
      </c>
      <c r="L36" s="119">
        <v>17</v>
      </c>
      <c r="M36" s="94">
        <v>1011.4</v>
      </c>
    </row>
    <row r="37" spans="1:15" s="285" customFormat="1" ht="18" customHeight="1">
      <c r="A37" s="284" t="s">
        <v>64</v>
      </c>
      <c r="B37" s="68" t="s">
        <v>60</v>
      </c>
      <c r="C37" s="68" t="s">
        <v>60</v>
      </c>
      <c r="D37" s="68" t="s">
        <v>60</v>
      </c>
      <c r="E37" s="68" t="s">
        <v>60</v>
      </c>
      <c r="F37" s="107">
        <v>60468</v>
      </c>
      <c r="G37" s="115">
        <v>25</v>
      </c>
      <c r="H37" s="116">
        <v>60021</v>
      </c>
      <c r="I37" s="117">
        <v>28</v>
      </c>
      <c r="J37" s="103"/>
      <c r="K37" s="118">
        <v>53.51</v>
      </c>
      <c r="L37" s="119">
        <v>16</v>
      </c>
      <c r="M37" s="94">
        <v>1121.7</v>
      </c>
      <c r="N37" s="279"/>
      <c r="O37" s="279"/>
    </row>
    <row r="38" spans="1:15" s="285" customFormat="1" ht="18" customHeight="1">
      <c r="A38" s="284" t="s">
        <v>291</v>
      </c>
      <c r="B38" s="68" t="s">
        <v>60</v>
      </c>
      <c r="C38" s="68" t="s">
        <v>60</v>
      </c>
      <c r="D38" s="68" t="s">
        <v>60</v>
      </c>
      <c r="E38" s="68" t="s">
        <v>60</v>
      </c>
      <c r="F38" s="107" t="s">
        <v>60</v>
      </c>
      <c r="G38" s="115">
        <v>28</v>
      </c>
      <c r="H38" s="116">
        <v>53431</v>
      </c>
      <c r="I38" s="117">
        <v>31</v>
      </c>
      <c r="J38" s="103"/>
      <c r="K38" s="118">
        <v>35.41</v>
      </c>
      <c r="L38" s="119">
        <v>14</v>
      </c>
      <c r="M38" s="94">
        <v>1508.9</v>
      </c>
      <c r="N38" s="279"/>
      <c r="O38" s="279"/>
    </row>
    <row r="39" spans="1:13" s="279" customFormat="1" ht="18" customHeight="1">
      <c r="A39" s="284" t="s">
        <v>591</v>
      </c>
      <c r="B39" s="68" t="s">
        <v>60</v>
      </c>
      <c r="C39" s="68" t="s">
        <v>60</v>
      </c>
      <c r="D39" s="68" t="s">
        <v>60</v>
      </c>
      <c r="E39" s="68" t="s">
        <v>60</v>
      </c>
      <c r="F39" s="107" t="s">
        <v>60</v>
      </c>
      <c r="G39" s="115">
        <v>29</v>
      </c>
      <c r="H39" s="116">
        <v>51434</v>
      </c>
      <c r="I39" s="117">
        <v>27</v>
      </c>
      <c r="J39" s="103"/>
      <c r="K39" s="118">
        <v>53.91</v>
      </c>
      <c r="L39" s="119">
        <v>18</v>
      </c>
      <c r="M39" s="94">
        <v>954.1</v>
      </c>
    </row>
    <row r="40" spans="1:13" s="279" customFormat="1" ht="18" customHeight="1">
      <c r="A40" s="284" t="s">
        <v>548</v>
      </c>
      <c r="B40" s="68" t="s">
        <v>60</v>
      </c>
      <c r="C40" s="68" t="s">
        <v>60</v>
      </c>
      <c r="D40" s="68" t="s">
        <v>60</v>
      </c>
      <c r="E40" s="68" t="s">
        <v>60</v>
      </c>
      <c r="F40" s="107" t="s">
        <v>60</v>
      </c>
      <c r="G40" s="115">
        <v>32</v>
      </c>
      <c r="H40" s="116">
        <v>44323</v>
      </c>
      <c r="I40" s="117">
        <v>5</v>
      </c>
      <c r="J40" s="103"/>
      <c r="K40" s="118">
        <v>230.22</v>
      </c>
      <c r="L40" s="119">
        <v>35</v>
      </c>
      <c r="M40" s="94">
        <v>192.5</v>
      </c>
    </row>
    <row r="41" spans="1:13" s="279" customFormat="1" ht="18" customHeight="1">
      <c r="A41" s="284" t="s">
        <v>549</v>
      </c>
      <c r="B41" s="68" t="s">
        <v>60</v>
      </c>
      <c r="C41" s="68" t="s">
        <v>60</v>
      </c>
      <c r="D41" s="68" t="s">
        <v>60</v>
      </c>
      <c r="E41" s="68" t="s">
        <v>60</v>
      </c>
      <c r="F41" s="107" t="s">
        <v>60</v>
      </c>
      <c r="G41" s="115">
        <v>34</v>
      </c>
      <c r="H41" s="116">
        <v>41901</v>
      </c>
      <c r="I41" s="117">
        <v>17</v>
      </c>
      <c r="J41" s="103"/>
      <c r="K41" s="118">
        <v>101.78</v>
      </c>
      <c r="L41" s="119">
        <v>28</v>
      </c>
      <c r="M41" s="94">
        <v>411.7</v>
      </c>
    </row>
    <row r="42" spans="1:13" s="279" customFormat="1" ht="18" customHeight="1">
      <c r="A42" s="284" t="s">
        <v>550</v>
      </c>
      <c r="B42" s="68" t="s">
        <v>60</v>
      </c>
      <c r="C42" s="68" t="s">
        <v>60</v>
      </c>
      <c r="D42" s="68" t="s">
        <v>60</v>
      </c>
      <c r="E42" s="68" t="s">
        <v>60</v>
      </c>
      <c r="F42" s="107" t="s">
        <v>60</v>
      </c>
      <c r="G42" s="115">
        <v>19</v>
      </c>
      <c r="H42" s="116">
        <v>86827</v>
      </c>
      <c r="I42" s="117">
        <v>4</v>
      </c>
      <c r="J42" s="103"/>
      <c r="K42" s="118">
        <v>262.31</v>
      </c>
      <c r="L42" s="119">
        <v>30</v>
      </c>
      <c r="M42" s="94">
        <v>331</v>
      </c>
    </row>
    <row r="43" spans="1:13" s="279" customFormat="1" ht="18" customHeight="1">
      <c r="A43" s="284" t="s">
        <v>551</v>
      </c>
      <c r="B43" s="68" t="s">
        <v>60</v>
      </c>
      <c r="C43" s="68" t="s">
        <v>60</v>
      </c>
      <c r="D43" s="68" t="s">
        <v>60</v>
      </c>
      <c r="E43" s="68" t="s">
        <v>60</v>
      </c>
      <c r="F43" s="107" t="s">
        <v>60</v>
      </c>
      <c r="G43" s="115">
        <v>27</v>
      </c>
      <c r="H43" s="116">
        <v>58673</v>
      </c>
      <c r="I43" s="117">
        <v>10</v>
      </c>
      <c r="J43" s="103"/>
      <c r="K43" s="118">
        <v>146.38</v>
      </c>
      <c r="L43" s="119">
        <v>29</v>
      </c>
      <c r="M43" s="94">
        <v>400.8</v>
      </c>
    </row>
    <row r="44" spans="1:13" s="279" customFormat="1" ht="18" customHeight="1">
      <c r="A44" s="286" t="s">
        <v>552</v>
      </c>
      <c r="B44" s="72" t="s">
        <v>60</v>
      </c>
      <c r="C44" s="72" t="s">
        <v>60</v>
      </c>
      <c r="D44" s="72" t="s">
        <v>60</v>
      </c>
      <c r="E44" s="72" t="s">
        <v>60</v>
      </c>
      <c r="F44" s="109" t="s">
        <v>60</v>
      </c>
      <c r="G44" s="125">
        <v>33</v>
      </c>
      <c r="H44" s="126">
        <v>42082</v>
      </c>
      <c r="I44" s="127">
        <v>9</v>
      </c>
      <c r="J44" s="105"/>
      <c r="K44" s="128">
        <v>157.5</v>
      </c>
      <c r="L44" s="202">
        <v>32</v>
      </c>
      <c r="M44" s="96">
        <v>267.2</v>
      </c>
    </row>
    <row r="45" spans="1:13" s="279" customFormat="1" ht="16.5" customHeight="1">
      <c r="A45" s="429" t="s">
        <v>592</v>
      </c>
      <c r="B45" s="429"/>
      <c r="C45" s="429"/>
      <c r="D45" s="429"/>
      <c r="E45" s="429"/>
      <c r="G45" s="428" t="s">
        <v>65</v>
      </c>
      <c r="H45" s="428"/>
      <c r="I45" s="428"/>
      <c r="J45" s="428"/>
      <c r="K45" s="428"/>
      <c r="L45" s="428"/>
      <c r="M45" s="428"/>
    </row>
    <row r="46" spans="1:13" s="279" customFormat="1" ht="16.5" customHeight="1">
      <c r="A46" s="423" t="s">
        <v>66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</row>
    <row r="47" s="279" customFormat="1" ht="13.5">
      <c r="J47" s="287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:L1"/>
    </sheetView>
  </sheetViews>
  <sheetFormatPr defaultColWidth="9.00390625" defaultRowHeight="13.5"/>
  <cols>
    <col min="1" max="1" width="12.625" style="130" customWidth="1"/>
    <col min="2" max="12" width="7.125" style="130" customWidth="1"/>
    <col min="13" max="16384" width="9.00390625" style="130" customWidth="1"/>
  </cols>
  <sheetData>
    <row r="1" spans="1:12" ht="24">
      <c r="A1" s="434" t="s">
        <v>292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6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276" customFormat="1" ht="13.5" customHeight="1">
      <c r="A3" s="275"/>
      <c r="B3" s="275"/>
      <c r="C3" s="275"/>
      <c r="D3" s="275"/>
      <c r="E3" s="275"/>
      <c r="F3" s="275"/>
      <c r="G3" s="275"/>
      <c r="I3" s="218"/>
      <c r="J3" s="218"/>
      <c r="K3" s="218"/>
      <c r="L3" s="219" t="s">
        <v>415</v>
      </c>
    </row>
    <row r="4" spans="1:12" ht="11.25" customHeight="1">
      <c r="A4" s="435" t="s">
        <v>423</v>
      </c>
      <c r="B4" s="437" t="s">
        <v>418</v>
      </c>
      <c r="C4" s="437">
        <v>50</v>
      </c>
      <c r="D4" s="437">
        <v>60</v>
      </c>
      <c r="E4" s="437" t="s">
        <v>25</v>
      </c>
      <c r="F4" s="437">
        <v>12</v>
      </c>
      <c r="G4" s="437">
        <v>13</v>
      </c>
      <c r="H4" s="437">
        <v>14</v>
      </c>
      <c r="I4" s="437">
        <v>15</v>
      </c>
      <c r="J4" s="430">
        <v>16</v>
      </c>
      <c r="K4" s="430">
        <v>17</v>
      </c>
      <c r="L4" s="430">
        <v>18</v>
      </c>
    </row>
    <row r="5" spans="1:12" ht="11.25" customHeight="1">
      <c r="A5" s="436"/>
      <c r="B5" s="438"/>
      <c r="C5" s="438"/>
      <c r="D5" s="438"/>
      <c r="E5" s="438"/>
      <c r="F5" s="438"/>
      <c r="G5" s="438"/>
      <c r="H5" s="438"/>
      <c r="I5" s="438"/>
      <c r="J5" s="431"/>
      <c r="K5" s="431"/>
      <c r="L5" s="431"/>
    </row>
    <row r="6" ht="1.5" customHeight="1" hidden="1">
      <c r="B6" s="220"/>
    </row>
    <row r="7" spans="1:12" s="276" customFormat="1" ht="13.5" customHeight="1">
      <c r="A7" s="221" t="s">
        <v>293</v>
      </c>
      <c r="B7" s="132">
        <f aca="true" t="shared" si="0" ref="B7:H7">SUM(B8:B77)</f>
        <v>169</v>
      </c>
      <c r="C7" s="132">
        <f t="shared" si="0"/>
        <v>149</v>
      </c>
      <c r="D7" s="132">
        <f t="shared" si="0"/>
        <v>286</v>
      </c>
      <c r="E7" s="132">
        <f t="shared" si="0"/>
        <v>508</v>
      </c>
      <c r="F7" s="132">
        <f t="shared" si="0"/>
        <v>2078</v>
      </c>
      <c r="G7" s="132">
        <f t="shared" si="0"/>
        <v>2177</v>
      </c>
      <c r="H7" s="132">
        <f t="shared" si="0"/>
        <v>2386</v>
      </c>
      <c r="I7" s="132">
        <v>2363</v>
      </c>
      <c r="J7" s="132">
        <f>SUM(J8:J77)</f>
        <v>2479</v>
      </c>
      <c r="K7" s="132">
        <f>SUM(K8:K77)</f>
        <v>2466</v>
      </c>
      <c r="L7" s="132">
        <f>SUM(L8:L77)</f>
        <v>2877</v>
      </c>
    </row>
    <row r="8" spans="1:12" s="223" customFormat="1" ht="9.75" customHeight="1">
      <c r="A8" s="222" t="s">
        <v>294</v>
      </c>
      <c r="B8" s="210" t="s">
        <v>60</v>
      </c>
      <c r="C8" s="210" t="s">
        <v>60</v>
      </c>
      <c r="D8" s="210" t="s">
        <v>60</v>
      </c>
      <c r="E8" s="210">
        <v>1</v>
      </c>
      <c r="F8" s="210">
        <v>4</v>
      </c>
      <c r="G8" s="210">
        <v>5</v>
      </c>
      <c r="H8" s="210">
        <v>5</v>
      </c>
      <c r="I8" s="210">
        <v>4</v>
      </c>
      <c r="J8" s="210">
        <v>4</v>
      </c>
      <c r="K8" s="133">
        <v>3</v>
      </c>
      <c r="L8" s="133">
        <v>1</v>
      </c>
    </row>
    <row r="9" spans="1:12" s="223" customFormat="1" ht="9.75" customHeight="1">
      <c r="A9" s="222" t="s">
        <v>295</v>
      </c>
      <c r="B9" s="210" t="s">
        <v>60</v>
      </c>
      <c r="C9" s="210" t="s">
        <v>60</v>
      </c>
      <c r="D9" s="210" t="s">
        <v>60</v>
      </c>
      <c r="E9" s="210">
        <v>4</v>
      </c>
      <c r="F9" s="210">
        <v>2</v>
      </c>
      <c r="G9" s="210">
        <v>2</v>
      </c>
      <c r="H9" s="210">
        <v>11</v>
      </c>
      <c r="I9" s="210">
        <v>2</v>
      </c>
      <c r="J9" s="210">
        <v>2</v>
      </c>
      <c r="K9" s="133">
        <v>2</v>
      </c>
      <c r="L9" s="133">
        <v>2</v>
      </c>
    </row>
    <row r="10" spans="1:12" s="223" customFormat="1" ht="9.75" customHeight="1">
      <c r="A10" s="222" t="s">
        <v>296</v>
      </c>
      <c r="B10" s="210" t="s">
        <v>60</v>
      </c>
      <c r="C10" s="210" t="s">
        <v>60</v>
      </c>
      <c r="D10" s="210">
        <v>1</v>
      </c>
      <c r="E10" s="210">
        <v>10</v>
      </c>
      <c r="F10" s="210">
        <v>6</v>
      </c>
      <c r="G10" s="210">
        <v>6</v>
      </c>
      <c r="H10" s="210">
        <v>2</v>
      </c>
      <c r="I10" s="210">
        <v>12</v>
      </c>
      <c r="J10" s="210">
        <v>11</v>
      </c>
      <c r="K10" s="133">
        <v>15</v>
      </c>
      <c r="L10" s="133">
        <v>18</v>
      </c>
    </row>
    <row r="11" spans="1:12" s="223" customFormat="1" ht="9.75" customHeight="1">
      <c r="A11" s="222" t="s">
        <v>297</v>
      </c>
      <c r="B11" s="210" t="s">
        <v>60</v>
      </c>
      <c r="C11" s="210" t="s">
        <v>60</v>
      </c>
      <c r="D11" s="210" t="s">
        <v>60</v>
      </c>
      <c r="E11" s="210">
        <v>1</v>
      </c>
      <c r="F11" s="210">
        <v>7</v>
      </c>
      <c r="G11" s="210">
        <v>7</v>
      </c>
      <c r="H11" s="210">
        <v>7</v>
      </c>
      <c r="I11" s="210">
        <v>9</v>
      </c>
      <c r="J11" s="210">
        <v>7</v>
      </c>
      <c r="K11" s="133">
        <v>8</v>
      </c>
      <c r="L11" s="133">
        <v>8</v>
      </c>
    </row>
    <row r="12" spans="1:12" s="223" customFormat="1" ht="9.75" customHeight="1">
      <c r="A12" s="222" t="s">
        <v>298</v>
      </c>
      <c r="B12" s="210" t="s">
        <v>60</v>
      </c>
      <c r="C12" s="210" t="s">
        <v>60</v>
      </c>
      <c r="D12" s="210">
        <v>3</v>
      </c>
      <c r="E12" s="210">
        <v>3</v>
      </c>
      <c r="F12" s="210" t="s">
        <v>60</v>
      </c>
      <c r="G12" s="210" t="s">
        <v>60</v>
      </c>
      <c r="H12" s="210">
        <v>1</v>
      </c>
      <c r="I12" s="210">
        <v>1</v>
      </c>
      <c r="J12" s="210">
        <v>1</v>
      </c>
      <c r="K12" s="133">
        <v>1</v>
      </c>
      <c r="L12" s="133">
        <v>1</v>
      </c>
    </row>
    <row r="13" spans="1:12" s="223" customFormat="1" ht="9.75" customHeight="1">
      <c r="A13" s="222" t="s">
        <v>299</v>
      </c>
      <c r="B13" s="210" t="s">
        <v>60</v>
      </c>
      <c r="C13" s="210" t="s">
        <v>60</v>
      </c>
      <c r="D13" s="210">
        <v>3</v>
      </c>
      <c r="E13" s="210">
        <v>9</v>
      </c>
      <c r="F13" s="210">
        <v>319</v>
      </c>
      <c r="G13" s="210">
        <v>315</v>
      </c>
      <c r="H13" s="210">
        <v>343</v>
      </c>
      <c r="I13" s="210">
        <v>281</v>
      </c>
      <c r="J13" s="210">
        <v>235</v>
      </c>
      <c r="K13" s="133">
        <v>203</v>
      </c>
      <c r="L13" s="133">
        <v>181</v>
      </c>
    </row>
    <row r="14" spans="1:12" s="223" customFormat="1" ht="9.75" customHeight="1">
      <c r="A14" s="222" t="s">
        <v>300</v>
      </c>
      <c r="B14" s="210" t="s">
        <v>60</v>
      </c>
      <c r="C14" s="210" t="s">
        <v>60</v>
      </c>
      <c r="D14" s="210" t="s">
        <v>60</v>
      </c>
      <c r="E14" s="210">
        <v>2</v>
      </c>
      <c r="F14" s="210" t="s">
        <v>60</v>
      </c>
      <c r="G14" s="210" t="s">
        <v>60</v>
      </c>
      <c r="H14" s="210" t="s">
        <v>60</v>
      </c>
      <c r="I14" s="210" t="s">
        <v>60</v>
      </c>
      <c r="J14" s="210" t="s">
        <v>60</v>
      </c>
      <c r="K14" s="210" t="s">
        <v>60</v>
      </c>
      <c r="L14" s="133">
        <v>1</v>
      </c>
    </row>
    <row r="15" spans="1:12" s="223" customFormat="1" ht="9.75" customHeight="1">
      <c r="A15" s="222" t="s">
        <v>301</v>
      </c>
      <c r="B15" s="210" t="s">
        <v>60</v>
      </c>
      <c r="C15" s="210" t="s">
        <v>60</v>
      </c>
      <c r="D15" s="210" t="s">
        <v>60</v>
      </c>
      <c r="E15" s="210">
        <v>6</v>
      </c>
      <c r="F15" s="210">
        <v>20</v>
      </c>
      <c r="G15" s="210">
        <v>21</v>
      </c>
      <c r="H15" s="210">
        <v>19</v>
      </c>
      <c r="I15" s="210">
        <v>24</v>
      </c>
      <c r="J15" s="210">
        <v>18</v>
      </c>
      <c r="K15" s="133">
        <v>16</v>
      </c>
      <c r="L15" s="133">
        <v>17</v>
      </c>
    </row>
    <row r="16" spans="1:12" s="223" customFormat="1" ht="9.75" customHeight="1">
      <c r="A16" s="222" t="s">
        <v>302</v>
      </c>
      <c r="B16" s="210" t="s">
        <v>60</v>
      </c>
      <c r="C16" s="210" t="s">
        <v>60</v>
      </c>
      <c r="D16" s="210">
        <v>5</v>
      </c>
      <c r="E16" s="210" t="s">
        <v>60</v>
      </c>
      <c r="F16" s="210" t="s">
        <v>60</v>
      </c>
      <c r="G16" s="210" t="s">
        <v>60</v>
      </c>
      <c r="H16" s="210">
        <v>1</v>
      </c>
      <c r="I16" s="210">
        <v>1</v>
      </c>
      <c r="J16" s="210" t="s">
        <v>60</v>
      </c>
      <c r="K16" s="210" t="s">
        <v>60</v>
      </c>
      <c r="L16" s="133">
        <v>2</v>
      </c>
    </row>
    <row r="17" spans="1:12" s="223" customFormat="1" ht="9.75" customHeight="1">
      <c r="A17" s="222" t="s">
        <v>303</v>
      </c>
      <c r="B17" s="210">
        <v>23</v>
      </c>
      <c r="C17" s="210">
        <v>8</v>
      </c>
      <c r="D17" s="210">
        <v>30</v>
      </c>
      <c r="E17" s="210">
        <v>37</v>
      </c>
      <c r="F17" s="210">
        <v>173</v>
      </c>
      <c r="G17" s="210">
        <v>201</v>
      </c>
      <c r="H17" s="210">
        <v>237</v>
      </c>
      <c r="I17" s="210">
        <v>274</v>
      </c>
      <c r="J17" s="210">
        <v>332</v>
      </c>
      <c r="K17" s="133">
        <v>337</v>
      </c>
      <c r="L17" s="133">
        <v>470</v>
      </c>
    </row>
    <row r="18" spans="1:12" s="223" customFormat="1" ht="9.75" customHeight="1">
      <c r="A18" s="222" t="s">
        <v>304</v>
      </c>
      <c r="B18" s="210" t="s">
        <v>60</v>
      </c>
      <c r="C18" s="210" t="s">
        <v>60</v>
      </c>
      <c r="D18" s="210">
        <v>1</v>
      </c>
      <c r="E18" s="210">
        <v>4</v>
      </c>
      <c r="F18" s="210" t="s">
        <v>60</v>
      </c>
      <c r="G18" s="210" t="s">
        <v>60</v>
      </c>
      <c r="H18" s="210" t="s">
        <v>60</v>
      </c>
      <c r="I18" s="210" t="s">
        <v>60</v>
      </c>
      <c r="J18" s="210" t="s">
        <v>60</v>
      </c>
      <c r="K18" s="210" t="s">
        <v>60</v>
      </c>
      <c r="L18" s="133">
        <v>1</v>
      </c>
    </row>
    <row r="19" spans="1:12" s="223" customFormat="1" ht="9.75" customHeight="1">
      <c r="A19" s="222" t="s">
        <v>305</v>
      </c>
      <c r="B19" s="210" t="s">
        <v>60</v>
      </c>
      <c r="C19" s="210" t="s">
        <v>60</v>
      </c>
      <c r="D19" s="210" t="s">
        <v>60</v>
      </c>
      <c r="E19" s="210">
        <v>2</v>
      </c>
      <c r="F19" s="210" t="s">
        <v>60</v>
      </c>
      <c r="G19" s="210" t="s">
        <v>60</v>
      </c>
      <c r="H19" s="210" t="s">
        <v>60</v>
      </c>
      <c r="I19" s="210" t="s">
        <v>60</v>
      </c>
      <c r="J19" s="210" t="s">
        <v>60</v>
      </c>
      <c r="K19" s="210" t="s">
        <v>60</v>
      </c>
      <c r="L19" s="210" t="s">
        <v>60</v>
      </c>
    </row>
    <row r="20" spans="1:12" s="223" customFormat="1" ht="9.75" customHeight="1">
      <c r="A20" s="222" t="s">
        <v>306</v>
      </c>
      <c r="B20" s="210" t="s">
        <v>60</v>
      </c>
      <c r="C20" s="210" t="s">
        <v>60</v>
      </c>
      <c r="D20" s="210">
        <v>1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133">
        <v>1</v>
      </c>
      <c r="L20" s="133">
        <v>1</v>
      </c>
    </row>
    <row r="21" spans="1:12" s="223" customFormat="1" ht="9.75" customHeight="1">
      <c r="A21" s="222" t="s">
        <v>307</v>
      </c>
      <c r="B21" s="210" t="s">
        <v>60</v>
      </c>
      <c r="C21" s="210" t="s">
        <v>60</v>
      </c>
      <c r="D21" s="210">
        <v>4</v>
      </c>
      <c r="E21" s="210">
        <v>3</v>
      </c>
      <c r="F21" s="210">
        <v>5</v>
      </c>
      <c r="G21" s="210">
        <v>4</v>
      </c>
      <c r="H21" s="210">
        <v>2</v>
      </c>
      <c r="I21" s="210">
        <v>3</v>
      </c>
      <c r="J21" s="210">
        <v>2</v>
      </c>
      <c r="K21" s="133">
        <v>4</v>
      </c>
      <c r="L21" s="133">
        <v>4</v>
      </c>
    </row>
    <row r="22" spans="1:12" s="223" customFormat="1" ht="9.75" customHeight="1">
      <c r="A22" s="222" t="s">
        <v>308</v>
      </c>
      <c r="B22" s="210" t="s">
        <v>60</v>
      </c>
      <c r="C22" s="210" t="s">
        <v>60</v>
      </c>
      <c r="D22" s="210" t="s">
        <v>60</v>
      </c>
      <c r="E22" s="210">
        <v>10</v>
      </c>
      <c r="F22" s="210">
        <v>3</v>
      </c>
      <c r="G22" s="210">
        <v>3</v>
      </c>
      <c r="H22" s="210">
        <v>2</v>
      </c>
      <c r="I22" s="210">
        <v>4</v>
      </c>
      <c r="J22" s="210">
        <v>4</v>
      </c>
      <c r="K22" s="133">
        <v>6</v>
      </c>
      <c r="L22" s="133">
        <v>5</v>
      </c>
    </row>
    <row r="23" spans="1:12" s="223" customFormat="1" ht="9.75" customHeight="1">
      <c r="A23" s="222" t="s">
        <v>573</v>
      </c>
      <c r="B23" s="210" t="s">
        <v>60</v>
      </c>
      <c r="C23" s="210" t="s">
        <v>60</v>
      </c>
      <c r="D23" s="210" t="s">
        <v>60</v>
      </c>
      <c r="E23" s="210" t="s">
        <v>60</v>
      </c>
      <c r="F23" s="210" t="s">
        <v>60</v>
      </c>
      <c r="G23" s="210" t="s">
        <v>60</v>
      </c>
      <c r="H23" s="210">
        <v>2</v>
      </c>
      <c r="I23" s="210">
        <v>1</v>
      </c>
      <c r="J23" s="210">
        <v>1</v>
      </c>
      <c r="K23" s="210" t="s">
        <v>60</v>
      </c>
      <c r="L23" s="210" t="s">
        <v>60</v>
      </c>
    </row>
    <row r="24" spans="1:12" s="223" customFormat="1" ht="9.75" customHeight="1">
      <c r="A24" s="222" t="s">
        <v>574</v>
      </c>
      <c r="B24" s="210" t="s">
        <v>60</v>
      </c>
      <c r="C24" s="210" t="s">
        <v>60</v>
      </c>
      <c r="D24" s="210" t="s">
        <v>60</v>
      </c>
      <c r="E24" s="210" t="s">
        <v>60</v>
      </c>
      <c r="F24" s="210" t="s">
        <v>60</v>
      </c>
      <c r="G24" s="210" t="s">
        <v>60</v>
      </c>
      <c r="H24" s="210">
        <v>1</v>
      </c>
      <c r="I24" s="210" t="s">
        <v>60</v>
      </c>
      <c r="J24" s="210" t="s">
        <v>60</v>
      </c>
      <c r="K24" s="210" t="s">
        <v>60</v>
      </c>
      <c r="L24" s="210" t="s">
        <v>60</v>
      </c>
    </row>
    <row r="25" spans="1:12" s="223" customFormat="1" ht="9.75" customHeight="1">
      <c r="A25" s="222" t="s">
        <v>309</v>
      </c>
      <c r="B25" s="210" t="s">
        <v>60</v>
      </c>
      <c r="C25" s="210" t="s">
        <v>60</v>
      </c>
      <c r="D25" s="210">
        <v>1</v>
      </c>
      <c r="E25" s="210">
        <v>3</v>
      </c>
      <c r="F25" s="210">
        <v>10</v>
      </c>
      <c r="G25" s="210">
        <v>13</v>
      </c>
      <c r="H25" s="210">
        <v>13</v>
      </c>
      <c r="I25" s="210">
        <v>11</v>
      </c>
      <c r="J25" s="210">
        <v>11</v>
      </c>
      <c r="K25" s="133">
        <v>14</v>
      </c>
      <c r="L25" s="133">
        <v>16</v>
      </c>
    </row>
    <row r="26" spans="1:12" s="223" customFormat="1" ht="9.75" customHeight="1">
      <c r="A26" s="222" t="s">
        <v>310</v>
      </c>
      <c r="B26" s="210" t="s">
        <v>60</v>
      </c>
      <c r="C26" s="210" t="s">
        <v>60</v>
      </c>
      <c r="D26" s="210" t="s">
        <v>60</v>
      </c>
      <c r="E26" s="210">
        <v>3</v>
      </c>
      <c r="F26" s="210">
        <v>5</v>
      </c>
      <c r="G26" s="210">
        <v>5</v>
      </c>
      <c r="H26" s="210">
        <v>5</v>
      </c>
      <c r="I26" s="210">
        <v>6</v>
      </c>
      <c r="J26" s="210">
        <v>10</v>
      </c>
      <c r="K26" s="133">
        <v>16</v>
      </c>
      <c r="L26" s="133">
        <v>25</v>
      </c>
    </row>
    <row r="27" spans="1:12" s="223" customFormat="1" ht="9.75" customHeight="1">
      <c r="A27" s="222" t="s">
        <v>311</v>
      </c>
      <c r="B27" s="210" t="s">
        <v>60</v>
      </c>
      <c r="C27" s="210" t="s">
        <v>60</v>
      </c>
      <c r="D27" s="210">
        <v>1</v>
      </c>
      <c r="E27" s="210" t="s">
        <v>60</v>
      </c>
      <c r="F27" s="210" t="s">
        <v>60</v>
      </c>
      <c r="G27" s="210">
        <v>1</v>
      </c>
      <c r="H27" s="210" t="s">
        <v>60</v>
      </c>
      <c r="I27" s="210" t="s">
        <v>60</v>
      </c>
      <c r="J27" s="210" t="s">
        <v>60</v>
      </c>
      <c r="K27" s="133">
        <v>1</v>
      </c>
      <c r="L27" s="133">
        <v>3</v>
      </c>
    </row>
    <row r="28" spans="1:12" s="223" customFormat="1" ht="9.75" customHeight="1">
      <c r="A28" s="222" t="s">
        <v>312</v>
      </c>
      <c r="B28" s="210" t="s">
        <v>60</v>
      </c>
      <c r="C28" s="210" t="s">
        <v>60</v>
      </c>
      <c r="D28" s="210" t="s">
        <v>60</v>
      </c>
      <c r="E28" s="210">
        <v>8</v>
      </c>
      <c r="F28" s="210">
        <v>21</v>
      </c>
      <c r="G28" s="210">
        <v>14</v>
      </c>
      <c r="H28" s="210">
        <v>15</v>
      </c>
      <c r="I28" s="210">
        <v>20</v>
      </c>
      <c r="J28" s="210">
        <v>23</v>
      </c>
      <c r="K28" s="133">
        <v>18</v>
      </c>
      <c r="L28" s="133">
        <v>23</v>
      </c>
    </row>
    <row r="29" spans="1:12" s="223" customFormat="1" ht="9.75" customHeight="1">
      <c r="A29" s="222" t="s">
        <v>313</v>
      </c>
      <c r="B29" s="210" t="s">
        <v>60</v>
      </c>
      <c r="C29" s="210" t="s">
        <v>60</v>
      </c>
      <c r="D29" s="210" t="s">
        <v>60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133">
        <v>1</v>
      </c>
      <c r="L29" s="133">
        <v>1</v>
      </c>
    </row>
    <row r="30" spans="1:12" s="223" customFormat="1" ht="9.75" customHeight="1">
      <c r="A30" s="222" t="s">
        <v>314</v>
      </c>
      <c r="B30" s="210">
        <v>146</v>
      </c>
      <c r="C30" s="210">
        <v>129</v>
      </c>
      <c r="D30" s="210">
        <v>168</v>
      </c>
      <c r="E30" s="210">
        <v>209</v>
      </c>
      <c r="F30" s="210">
        <v>288</v>
      </c>
      <c r="G30" s="210">
        <v>292</v>
      </c>
      <c r="H30" s="210">
        <v>310</v>
      </c>
      <c r="I30" s="210">
        <v>323</v>
      </c>
      <c r="J30" s="210">
        <v>328</v>
      </c>
      <c r="K30" s="133">
        <v>327</v>
      </c>
      <c r="L30" s="133">
        <v>345</v>
      </c>
    </row>
    <row r="31" spans="1:12" s="223" customFormat="1" ht="9.75" customHeight="1">
      <c r="A31" s="222" t="s">
        <v>315</v>
      </c>
      <c r="B31" s="210" t="s">
        <v>60</v>
      </c>
      <c r="C31" s="210" t="s">
        <v>60</v>
      </c>
      <c r="D31" s="210">
        <v>4</v>
      </c>
      <c r="E31" s="210" t="s">
        <v>60</v>
      </c>
      <c r="F31" s="210" t="s">
        <v>60</v>
      </c>
      <c r="G31" s="210" t="s">
        <v>60</v>
      </c>
      <c r="H31" s="210" t="s">
        <v>60</v>
      </c>
      <c r="I31" s="210">
        <v>2</v>
      </c>
      <c r="J31" s="210">
        <v>3</v>
      </c>
      <c r="K31" s="133">
        <v>4</v>
      </c>
      <c r="L31" s="133">
        <v>2</v>
      </c>
    </row>
    <row r="32" spans="1:12" s="223" customFormat="1" ht="9.75" customHeight="1">
      <c r="A32" s="222" t="s">
        <v>316</v>
      </c>
      <c r="B32" s="210" t="s">
        <v>60</v>
      </c>
      <c r="C32" s="210" t="s">
        <v>60</v>
      </c>
      <c r="D32" s="210">
        <v>9</v>
      </c>
      <c r="E32" s="210">
        <v>5</v>
      </c>
      <c r="F32" s="210">
        <v>5</v>
      </c>
      <c r="G32" s="210">
        <v>8</v>
      </c>
      <c r="H32" s="210">
        <v>8</v>
      </c>
      <c r="I32" s="210">
        <v>8</v>
      </c>
      <c r="J32" s="210">
        <v>8</v>
      </c>
      <c r="K32" s="133">
        <v>10</v>
      </c>
      <c r="L32" s="133">
        <v>13</v>
      </c>
    </row>
    <row r="33" spans="1:12" s="223" customFormat="1" ht="9.75" customHeight="1">
      <c r="A33" s="222" t="s">
        <v>317</v>
      </c>
      <c r="B33" s="210" t="s">
        <v>60</v>
      </c>
      <c r="C33" s="210" t="s">
        <v>60</v>
      </c>
      <c r="D33" s="210" t="s">
        <v>60</v>
      </c>
      <c r="E33" s="210" t="s">
        <v>60</v>
      </c>
      <c r="F33" s="210">
        <v>135</v>
      </c>
      <c r="G33" s="210">
        <v>143</v>
      </c>
      <c r="H33" s="210">
        <v>145</v>
      </c>
      <c r="I33" s="210">
        <v>135</v>
      </c>
      <c r="J33" s="210">
        <v>122</v>
      </c>
      <c r="K33" s="133">
        <v>109</v>
      </c>
      <c r="L33" s="133">
        <v>106</v>
      </c>
    </row>
    <row r="34" spans="1:12" s="223" customFormat="1" ht="9.75" customHeight="1">
      <c r="A34" s="222" t="s">
        <v>318</v>
      </c>
      <c r="B34" s="210" t="s">
        <v>60</v>
      </c>
      <c r="C34" s="210" t="s">
        <v>60</v>
      </c>
      <c r="D34" s="210">
        <v>4</v>
      </c>
      <c r="E34" s="210">
        <v>5</v>
      </c>
      <c r="F34" s="210">
        <v>4</v>
      </c>
      <c r="G34" s="210">
        <v>3</v>
      </c>
      <c r="H34" s="210">
        <v>4</v>
      </c>
      <c r="I34" s="210">
        <v>5</v>
      </c>
      <c r="J34" s="210">
        <v>9</v>
      </c>
      <c r="K34" s="133">
        <v>10</v>
      </c>
      <c r="L34" s="133">
        <v>11</v>
      </c>
    </row>
    <row r="35" spans="1:12" s="223" customFormat="1" ht="9.75" customHeight="1">
      <c r="A35" s="222" t="s">
        <v>319</v>
      </c>
      <c r="B35" s="210" t="s">
        <v>60</v>
      </c>
      <c r="C35" s="210" t="s">
        <v>60</v>
      </c>
      <c r="D35" s="210">
        <v>1</v>
      </c>
      <c r="E35" s="210">
        <v>4</v>
      </c>
      <c r="F35" s="210">
        <v>14</v>
      </c>
      <c r="G35" s="210">
        <v>12</v>
      </c>
      <c r="H35" s="210">
        <v>16</v>
      </c>
      <c r="I35" s="210">
        <v>18</v>
      </c>
      <c r="J35" s="210">
        <v>14</v>
      </c>
      <c r="K35" s="133">
        <v>12</v>
      </c>
      <c r="L35" s="133">
        <v>12</v>
      </c>
    </row>
    <row r="36" spans="1:12" s="223" customFormat="1" ht="9.75" customHeight="1">
      <c r="A36" s="222" t="s">
        <v>320</v>
      </c>
      <c r="B36" s="210" t="s">
        <v>60</v>
      </c>
      <c r="C36" s="210" t="s">
        <v>60</v>
      </c>
      <c r="D36" s="210" t="s">
        <v>60</v>
      </c>
      <c r="E36" s="210">
        <v>24</v>
      </c>
      <c r="F36" s="210">
        <v>413</v>
      </c>
      <c r="G36" s="210">
        <v>442</v>
      </c>
      <c r="H36" s="210">
        <v>498</v>
      </c>
      <c r="I36" s="210">
        <v>514</v>
      </c>
      <c r="J36" s="210">
        <v>521</v>
      </c>
      <c r="K36" s="133">
        <v>515</v>
      </c>
      <c r="L36" s="133">
        <v>532</v>
      </c>
    </row>
    <row r="37" spans="1:12" s="223" customFormat="1" ht="9.75" customHeight="1">
      <c r="A37" s="222" t="s">
        <v>321</v>
      </c>
      <c r="B37" s="210" t="s">
        <v>60</v>
      </c>
      <c r="C37" s="210" t="s">
        <v>60</v>
      </c>
      <c r="D37" s="210">
        <v>16</v>
      </c>
      <c r="E37" s="210">
        <v>71</v>
      </c>
      <c r="F37" s="210">
        <v>223</v>
      </c>
      <c r="G37" s="210">
        <v>250</v>
      </c>
      <c r="H37" s="210">
        <v>309</v>
      </c>
      <c r="I37" s="210">
        <v>279</v>
      </c>
      <c r="J37" s="210">
        <v>365</v>
      </c>
      <c r="K37" s="133">
        <v>366</v>
      </c>
      <c r="L37" s="133">
        <v>420</v>
      </c>
    </row>
    <row r="38" spans="1:12" s="223" customFormat="1" ht="9.75" customHeight="1">
      <c r="A38" s="222" t="s">
        <v>322</v>
      </c>
      <c r="B38" s="210" t="s">
        <v>60</v>
      </c>
      <c r="C38" s="210" t="s">
        <v>60</v>
      </c>
      <c r="D38" s="210">
        <v>1</v>
      </c>
      <c r="E38" s="210" t="s">
        <v>60</v>
      </c>
      <c r="F38" s="210">
        <v>4</v>
      </c>
      <c r="G38" s="210">
        <v>1</v>
      </c>
      <c r="H38" s="210">
        <v>1</v>
      </c>
      <c r="I38" s="210">
        <v>2</v>
      </c>
      <c r="J38" s="210">
        <v>1</v>
      </c>
      <c r="K38" s="133">
        <v>6</v>
      </c>
      <c r="L38" s="133">
        <v>6</v>
      </c>
    </row>
    <row r="39" spans="1:12" s="223" customFormat="1" ht="9.75" customHeight="1">
      <c r="A39" s="222" t="s">
        <v>575</v>
      </c>
      <c r="B39" s="210" t="s">
        <v>60</v>
      </c>
      <c r="C39" s="210" t="s">
        <v>60</v>
      </c>
      <c r="D39" s="210" t="s">
        <v>60</v>
      </c>
      <c r="E39" s="210">
        <v>1</v>
      </c>
      <c r="F39" s="210" t="s">
        <v>60</v>
      </c>
      <c r="G39" s="210" t="s">
        <v>60</v>
      </c>
      <c r="H39" s="210" t="s">
        <v>60</v>
      </c>
      <c r="I39" s="210" t="s">
        <v>60</v>
      </c>
      <c r="J39" s="210" t="s">
        <v>60</v>
      </c>
      <c r="K39" s="210" t="s">
        <v>60</v>
      </c>
      <c r="L39" s="210" t="s">
        <v>60</v>
      </c>
    </row>
    <row r="40" spans="1:12" s="223" customFormat="1" ht="9.75" customHeight="1">
      <c r="A40" s="222" t="s">
        <v>323</v>
      </c>
      <c r="B40" s="210" t="s">
        <v>60</v>
      </c>
      <c r="C40" s="210" t="s">
        <v>60</v>
      </c>
      <c r="D40" s="210" t="s">
        <v>60</v>
      </c>
      <c r="E40" s="210">
        <v>2</v>
      </c>
      <c r="F40" s="210">
        <v>96</v>
      </c>
      <c r="G40" s="210">
        <v>91</v>
      </c>
      <c r="H40" s="210">
        <v>77</v>
      </c>
      <c r="I40" s="210">
        <v>68</v>
      </c>
      <c r="J40" s="210">
        <v>68</v>
      </c>
      <c r="K40" s="133">
        <v>73</v>
      </c>
      <c r="L40" s="133">
        <v>110</v>
      </c>
    </row>
    <row r="41" spans="1:12" s="223" customFormat="1" ht="9.75" customHeight="1">
      <c r="A41" s="222" t="s">
        <v>324</v>
      </c>
      <c r="B41" s="210" t="s">
        <v>60</v>
      </c>
      <c r="C41" s="210" t="s">
        <v>60</v>
      </c>
      <c r="D41" s="210">
        <v>3</v>
      </c>
      <c r="E41" s="210" t="s">
        <v>60</v>
      </c>
      <c r="F41" s="210">
        <v>3</v>
      </c>
      <c r="G41" s="210">
        <v>3</v>
      </c>
      <c r="H41" s="210">
        <v>3</v>
      </c>
      <c r="I41" s="210">
        <v>4</v>
      </c>
      <c r="J41" s="210">
        <v>3</v>
      </c>
      <c r="K41" s="133">
        <v>3</v>
      </c>
      <c r="L41" s="133">
        <v>3</v>
      </c>
    </row>
    <row r="42" spans="1:12" s="223" customFormat="1" ht="9.75" customHeight="1">
      <c r="A42" s="222" t="s">
        <v>325</v>
      </c>
      <c r="B42" s="210" t="s">
        <v>60</v>
      </c>
      <c r="C42" s="210" t="s">
        <v>60</v>
      </c>
      <c r="D42" s="210">
        <v>5</v>
      </c>
      <c r="E42" s="210">
        <v>5</v>
      </c>
      <c r="F42" s="210">
        <v>147</v>
      </c>
      <c r="G42" s="210">
        <v>177</v>
      </c>
      <c r="H42" s="210">
        <v>178</v>
      </c>
      <c r="I42" s="210">
        <v>181</v>
      </c>
      <c r="J42" s="210">
        <v>195</v>
      </c>
      <c r="K42" s="133">
        <v>205</v>
      </c>
      <c r="L42" s="133">
        <v>312</v>
      </c>
    </row>
    <row r="43" spans="1:12" s="223" customFormat="1" ht="9.75" customHeight="1">
      <c r="A43" s="222" t="s">
        <v>326</v>
      </c>
      <c r="B43" s="210" t="s">
        <v>60</v>
      </c>
      <c r="C43" s="210">
        <v>1</v>
      </c>
      <c r="D43" s="210">
        <v>2</v>
      </c>
      <c r="E43" s="210">
        <v>14</v>
      </c>
      <c r="F43" s="210">
        <v>15</v>
      </c>
      <c r="G43" s="210">
        <v>16</v>
      </c>
      <c r="H43" s="210">
        <v>22</v>
      </c>
      <c r="I43" s="210">
        <v>24</v>
      </c>
      <c r="J43" s="210">
        <v>18</v>
      </c>
      <c r="K43" s="133">
        <v>23</v>
      </c>
      <c r="L43" s="133">
        <v>21</v>
      </c>
    </row>
    <row r="44" spans="1:12" s="223" customFormat="1" ht="9.75" customHeight="1">
      <c r="A44" s="222" t="s">
        <v>327</v>
      </c>
      <c r="B44" s="210" t="s">
        <v>60</v>
      </c>
      <c r="C44" s="210">
        <v>1</v>
      </c>
      <c r="D44" s="210">
        <v>21</v>
      </c>
      <c r="E44" s="210">
        <v>58</v>
      </c>
      <c r="F44" s="210">
        <v>60</v>
      </c>
      <c r="G44" s="210">
        <v>55</v>
      </c>
      <c r="H44" s="210">
        <v>57</v>
      </c>
      <c r="I44" s="210">
        <v>52</v>
      </c>
      <c r="J44" s="210">
        <v>57</v>
      </c>
      <c r="K44" s="133">
        <v>57</v>
      </c>
      <c r="L44" s="133">
        <v>51</v>
      </c>
    </row>
    <row r="45" spans="1:12" s="223" customFormat="1" ht="9.75" customHeight="1">
      <c r="A45" s="222" t="s">
        <v>328</v>
      </c>
      <c r="B45" s="210" t="s">
        <v>60</v>
      </c>
      <c r="C45" s="210" t="s">
        <v>60</v>
      </c>
      <c r="D45" s="210" t="s">
        <v>60</v>
      </c>
      <c r="E45" s="210" t="s">
        <v>60</v>
      </c>
      <c r="F45" s="210">
        <v>11</v>
      </c>
      <c r="G45" s="210">
        <v>10</v>
      </c>
      <c r="H45" s="210">
        <v>10</v>
      </c>
      <c r="I45" s="210">
        <v>12</v>
      </c>
      <c r="J45" s="210">
        <v>12</v>
      </c>
      <c r="K45" s="133">
        <v>11</v>
      </c>
      <c r="L45" s="133">
        <v>17</v>
      </c>
    </row>
    <row r="46" spans="1:12" s="223" customFormat="1" ht="9.75" customHeight="1">
      <c r="A46" s="222" t="s">
        <v>329</v>
      </c>
      <c r="B46" s="210" t="s">
        <v>60</v>
      </c>
      <c r="C46" s="210" t="s">
        <v>60</v>
      </c>
      <c r="D46" s="210" t="s">
        <v>60</v>
      </c>
      <c r="E46" s="210" t="s">
        <v>60</v>
      </c>
      <c r="F46" s="210">
        <v>37</v>
      </c>
      <c r="G46" s="210">
        <v>31</v>
      </c>
      <c r="H46" s="210">
        <v>28</v>
      </c>
      <c r="I46" s="210">
        <v>27</v>
      </c>
      <c r="J46" s="210">
        <v>22</v>
      </c>
      <c r="K46" s="133">
        <v>20</v>
      </c>
      <c r="L46" s="133">
        <v>20</v>
      </c>
    </row>
    <row r="47" spans="1:12" s="223" customFormat="1" ht="9.75" customHeight="1">
      <c r="A47" s="222" t="s">
        <v>330</v>
      </c>
      <c r="B47" s="210" t="s">
        <v>60</v>
      </c>
      <c r="C47" s="210" t="s">
        <v>60</v>
      </c>
      <c r="D47" s="210" t="s">
        <v>60</v>
      </c>
      <c r="E47" s="210" t="s">
        <v>60</v>
      </c>
      <c r="F47" s="210">
        <v>2</v>
      </c>
      <c r="G47" s="210">
        <v>1</v>
      </c>
      <c r="H47" s="210">
        <v>1</v>
      </c>
      <c r="I47" s="210">
        <v>1</v>
      </c>
      <c r="J47" s="210">
        <v>2</v>
      </c>
      <c r="K47" s="133">
        <v>2</v>
      </c>
      <c r="L47" s="133">
        <v>3</v>
      </c>
    </row>
    <row r="48" spans="1:12" s="223" customFormat="1" ht="9.75" customHeight="1">
      <c r="A48" s="222" t="s">
        <v>331</v>
      </c>
      <c r="B48" s="210" t="s">
        <v>60</v>
      </c>
      <c r="C48" s="210" t="s">
        <v>60</v>
      </c>
      <c r="D48" s="210" t="s">
        <v>60</v>
      </c>
      <c r="E48" s="210" t="s">
        <v>60</v>
      </c>
      <c r="F48" s="210">
        <v>5</v>
      </c>
      <c r="G48" s="210" t="s">
        <v>60</v>
      </c>
      <c r="H48" s="210">
        <v>4</v>
      </c>
      <c r="I48" s="210">
        <v>5</v>
      </c>
      <c r="J48" s="210">
        <v>9</v>
      </c>
      <c r="K48" s="133">
        <v>16</v>
      </c>
      <c r="L48" s="133">
        <v>21</v>
      </c>
    </row>
    <row r="49" spans="1:12" s="223" customFormat="1" ht="9.75" customHeight="1">
      <c r="A49" s="222" t="s">
        <v>332</v>
      </c>
      <c r="B49" s="210" t="s">
        <v>60</v>
      </c>
      <c r="C49" s="210" t="s">
        <v>60</v>
      </c>
      <c r="D49" s="210" t="s">
        <v>60</v>
      </c>
      <c r="E49" s="210" t="s">
        <v>60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33">
        <v>1</v>
      </c>
      <c r="L49" s="133">
        <v>2</v>
      </c>
    </row>
    <row r="50" spans="1:12" s="223" customFormat="1" ht="9.75" customHeight="1">
      <c r="A50" s="222" t="s">
        <v>333</v>
      </c>
      <c r="B50" s="210" t="s">
        <v>60</v>
      </c>
      <c r="C50" s="210" t="s">
        <v>60</v>
      </c>
      <c r="D50" s="210" t="s">
        <v>60</v>
      </c>
      <c r="E50" s="210" t="s">
        <v>60</v>
      </c>
      <c r="F50" s="210" t="s">
        <v>60</v>
      </c>
      <c r="G50" s="210">
        <v>1</v>
      </c>
      <c r="H50" s="210" t="s">
        <v>60</v>
      </c>
      <c r="I50" s="210" t="s">
        <v>60</v>
      </c>
      <c r="J50" s="210" t="s">
        <v>60</v>
      </c>
      <c r="K50" s="210" t="s">
        <v>60</v>
      </c>
      <c r="L50" s="210" t="s">
        <v>60</v>
      </c>
    </row>
    <row r="51" spans="1:12" s="223" customFormat="1" ht="9.75" customHeight="1">
      <c r="A51" s="222" t="s">
        <v>334</v>
      </c>
      <c r="B51" s="210" t="s">
        <v>60</v>
      </c>
      <c r="C51" s="210" t="s">
        <v>60</v>
      </c>
      <c r="D51" s="210" t="s">
        <v>60</v>
      </c>
      <c r="E51" s="210" t="s">
        <v>60</v>
      </c>
      <c r="F51" s="210">
        <v>2</v>
      </c>
      <c r="G51" s="210">
        <v>2</v>
      </c>
      <c r="H51" s="210">
        <v>2</v>
      </c>
      <c r="I51" s="210">
        <v>2</v>
      </c>
      <c r="J51" s="210">
        <v>1</v>
      </c>
      <c r="K51" s="134">
        <v>1</v>
      </c>
      <c r="L51" s="210" t="s">
        <v>60</v>
      </c>
    </row>
    <row r="52" spans="1:12" s="223" customFormat="1" ht="9.75" customHeight="1">
      <c r="A52" s="222" t="s">
        <v>335</v>
      </c>
      <c r="B52" s="210" t="s">
        <v>60</v>
      </c>
      <c r="C52" s="210" t="s">
        <v>60</v>
      </c>
      <c r="D52" s="210" t="s">
        <v>60</v>
      </c>
      <c r="E52" s="210" t="s">
        <v>60</v>
      </c>
      <c r="F52" s="210" t="s">
        <v>60</v>
      </c>
      <c r="G52" s="210">
        <v>2</v>
      </c>
      <c r="H52" s="210">
        <v>11</v>
      </c>
      <c r="I52" s="210">
        <v>16</v>
      </c>
      <c r="J52" s="210">
        <v>16</v>
      </c>
      <c r="K52" s="133">
        <v>13</v>
      </c>
      <c r="L52" s="133">
        <v>46</v>
      </c>
    </row>
    <row r="53" spans="1:12" s="223" customFormat="1" ht="9.75" customHeight="1">
      <c r="A53" s="222" t="s">
        <v>336</v>
      </c>
      <c r="B53" s="210" t="s">
        <v>60</v>
      </c>
      <c r="C53" s="210" t="s">
        <v>60</v>
      </c>
      <c r="D53" s="210" t="s">
        <v>60</v>
      </c>
      <c r="E53" s="210" t="s">
        <v>60</v>
      </c>
      <c r="F53" s="210">
        <v>1</v>
      </c>
      <c r="G53" s="210" t="s">
        <v>60</v>
      </c>
      <c r="H53" s="210" t="s">
        <v>60</v>
      </c>
      <c r="I53" s="210" t="s">
        <v>60</v>
      </c>
      <c r="J53" s="210" t="s">
        <v>60</v>
      </c>
      <c r="K53" s="133">
        <v>1</v>
      </c>
      <c r="L53" s="133">
        <v>1</v>
      </c>
    </row>
    <row r="54" spans="1:12" s="223" customFormat="1" ht="9.75" customHeight="1">
      <c r="A54" s="222" t="s">
        <v>337</v>
      </c>
      <c r="B54" s="210" t="s">
        <v>60</v>
      </c>
      <c r="C54" s="210" t="s">
        <v>60</v>
      </c>
      <c r="D54" s="210" t="s">
        <v>60</v>
      </c>
      <c r="E54" s="210" t="s">
        <v>60</v>
      </c>
      <c r="F54" s="210">
        <v>3</v>
      </c>
      <c r="G54" s="210">
        <v>3</v>
      </c>
      <c r="H54" s="210">
        <v>3</v>
      </c>
      <c r="I54" s="210">
        <v>3</v>
      </c>
      <c r="J54" s="210">
        <v>2</v>
      </c>
      <c r="K54" s="133">
        <v>3</v>
      </c>
      <c r="L54" s="133">
        <v>6</v>
      </c>
    </row>
    <row r="55" spans="1:12" s="223" customFormat="1" ht="9.75" customHeight="1">
      <c r="A55" s="222" t="s">
        <v>338</v>
      </c>
      <c r="B55" s="210" t="s">
        <v>60</v>
      </c>
      <c r="C55" s="210" t="s">
        <v>60</v>
      </c>
      <c r="D55" s="210" t="s">
        <v>60</v>
      </c>
      <c r="E55" s="210" t="s">
        <v>60</v>
      </c>
      <c r="F55" s="210">
        <v>3</v>
      </c>
      <c r="G55" s="210">
        <v>4</v>
      </c>
      <c r="H55" s="210">
        <v>4</v>
      </c>
      <c r="I55" s="210">
        <v>4</v>
      </c>
      <c r="J55" s="210">
        <v>9</v>
      </c>
      <c r="K55" s="133">
        <v>8</v>
      </c>
      <c r="L55" s="133">
        <v>7</v>
      </c>
    </row>
    <row r="56" spans="1:12" s="223" customFormat="1" ht="9.75" customHeight="1">
      <c r="A56" s="222" t="s">
        <v>576</v>
      </c>
      <c r="B56" s="210" t="s">
        <v>60</v>
      </c>
      <c r="C56" s="210" t="s">
        <v>60</v>
      </c>
      <c r="D56" s="210" t="s">
        <v>60</v>
      </c>
      <c r="E56" s="210" t="s">
        <v>60</v>
      </c>
      <c r="F56" s="210">
        <v>4</v>
      </c>
      <c r="G56" s="210">
        <v>4</v>
      </c>
      <c r="H56" s="210">
        <v>4</v>
      </c>
      <c r="I56" s="210">
        <v>1</v>
      </c>
      <c r="J56" s="210">
        <v>2</v>
      </c>
      <c r="K56" s="210" t="s">
        <v>60</v>
      </c>
      <c r="L56" s="210" t="s">
        <v>60</v>
      </c>
    </row>
    <row r="57" spans="1:12" s="223" customFormat="1" ht="9.75" customHeight="1">
      <c r="A57" s="222" t="s">
        <v>339</v>
      </c>
      <c r="B57" s="210" t="s">
        <v>60</v>
      </c>
      <c r="C57" s="210" t="s">
        <v>60</v>
      </c>
      <c r="D57" s="210" t="s">
        <v>60</v>
      </c>
      <c r="E57" s="210" t="s">
        <v>60</v>
      </c>
      <c r="F57" s="210" t="s">
        <v>60</v>
      </c>
      <c r="G57" s="210" t="s">
        <v>60</v>
      </c>
      <c r="H57" s="210" t="s">
        <v>60</v>
      </c>
      <c r="I57" s="210">
        <v>1</v>
      </c>
      <c r="J57" s="210">
        <v>1</v>
      </c>
      <c r="K57" s="133">
        <v>1</v>
      </c>
      <c r="L57" s="133">
        <v>2</v>
      </c>
    </row>
    <row r="58" spans="1:12" s="223" customFormat="1" ht="9.75" customHeight="1">
      <c r="A58" s="222" t="s">
        <v>340</v>
      </c>
      <c r="B58" s="210" t="s">
        <v>60</v>
      </c>
      <c r="C58" s="210" t="s">
        <v>60</v>
      </c>
      <c r="D58" s="210" t="s">
        <v>60</v>
      </c>
      <c r="E58" s="210" t="s">
        <v>60</v>
      </c>
      <c r="F58" s="210">
        <v>2</v>
      </c>
      <c r="G58" s="210">
        <v>1</v>
      </c>
      <c r="H58" s="210">
        <v>1</v>
      </c>
      <c r="I58" s="210">
        <v>1</v>
      </c>
      <c r="J58" s="210">
        <v>1</v>
      </c>
      <c r="K58" s="133">
        <v>1</v>
      </c>
      <c r="L58" s="133">
        <v>2</v>
      </c>
    </row>
    <row r="59" spans="1:12" s="223" customFormat="1" ht="9.75" customHeight="1">
      <c r="A59" s="222" t="s">
        <v>341</v>
      </c>
      <c r="B59" s="210" t="s">
        <v>60</v>
      </c>
      <c r="C59" s="210" t="s">
        <v>60</v>
      </c>
      <c r="D59" s="210" t="s">
        <v>60</v>
      </c>
      <c r="E59" s="210" t="s">
        <v>60</v>
      </c>
      <c r="F59" s="210">
        <v>3</v>
      </c>
      <c r="G59" s="210">
        <v>3</v>
      </c>
      <c r="H59" s="210">
        <v>2</v>
      </c>
      <c r="I59" s="210">
        <v>2</v>
      </c>
      <c r="J59" s="210">
        <v>2</v>
      </c>
      <c r="K59" s="133">
        <v>1</v>
      </c>
      <c r="L59" s="133">
        <v>1</v>
      </c>
    </row>
    <row r="60" spans="1:12" s="223" customFormat="1" ht="9.75" customHeight="1">
      <c r="A60" s="222" t="s">
        <v>342</v>
      </c>
      <c r="B60" s="210" t="s">
        <v>60</v>
      </c>
      <c r="C60" s="210" t="s">
        <v>60</v>
      </c>
      <c r="D60" s="210" t="s">
        <v>60</v>
      </c>
      <c r="E60" s="210" t="s">
        <v>60</v>
      </c>
      <c r="F60" s="210">
        <v>2</v>
      </c>
      <c r="G60" s="210">
        <v>2</v>
      </c>
      <c r="H60" s="210">
        <v>1</v>
      </c>
      <c r="I60" s="210">
        <v>3</v>
      </c>
      <c r="J60" s="210">
        <v>3</v>
      </c>
      <c r="K60" s="133">
        <v>2</v>
      </c>
      <c r="L60" s="133">
        <v>2</v>
      </c>
    </row>
    <row r="61" spans="1:12" s="223" customFormat="1" ht="9.75" customHeight="1">
      <c r="A61" s="222" t="s">
        <v>343</v>
      </c>
      <c r="B61" s="210" t="s">
        <v>60</v>
      </c>
      <c r="C61" s="210" t="s">
        <v>60</v>
      </c>
      <c r="D61" s="210" t="s">
        <v>60</v>
      </c>
      <c r="E61" s="210" t="s">
        <v>60</v>
      </c>
      <c r="F61" s="210">
        <v>1</v>
      </c>
      <c r="G61" s="210" t="s">
        <v>60</v>
      </c>
      <c r="H61" s="210" t="s">
        <v>60</v>
      </c>
      <c r="I61" s="210" t="s">
        <v>60</v>
      </c>
      <c r="J61" s="210" t="s">
        <v>60</v>
      </c>
      <c r="K61" s="210" t="s">
        <v>60</v>
      </c>
      <c r="L61" s="210" t="s">
        <v>60</v>
      </c>
    </row>
    <row r="62" spans="1:12" s="223" customFormat="1" ht="9.75" customHeight="1">
      <c r="A62" s="222" t="s">
        <v>344</v>
      </c>
      <c r="B62" s="210" t="s">
        <v>60</v>
      </c>
      <c r="C62" s="210" t="s">
        <v>60</v>
      </c>
      <c r="D62" s="210" t="s">
        <v>60</v>
      </c>
      <c r="E62" s="210" t="s">
        <v>60</v>
      </c>
      <c r="F62" s="210">
        <v>1</v>
      </c>
      <c r="G62" s="210">
        <v>1</v>
      </c>
      <c r="H62" s="210" t="s">
        <v>60</v>
      </c>
      <c r="I62" s="210" t="s">
        <v>60</v>
      </c>
      <c r="J62" s="210" t="s">
        <v>60</v>
      </c>
      <c r="K62" s="210" t="s">
        <v>60</v>
      </c>
      <c r="L62" s="210" t="s">
        <v>60</v>
      </c>
    </row>
    <row r="63" spans="1:12" s="223" customFormat="1" ht="9.75" customHeight="1">
      <c r="A63" s="222" t="s">
        <v>345</v>
      </c>
      <c r="B63" s="210" t="s">
        <v>60</v>
      </c>
      <c r="C63" s="210" t="s">
        <v>60</v>
      </c>
      <c r="D63" s="210" t="s">
        <v>60</v>
      </c>
      <c r="E63" s="210" t="s">
        <v>60</v>
      </c>
      <c r="F63" s="210">
        <v>5</v>
      </c>
      <c r="G63" s="210">
        <v>5</v>
      </c>
      <c r="H63" s="210">
        <v>3</v>
      </c>
      <c r="I63" s="210">
        <v>2</v>
      </c>
      <c r="J63" s="210">
        <v>2</v>
      </c>
      <c r="K63" s="133">
        <v>1</v>
      </c>
      <c r="L63" s="133">
        <v>1</v>
      </c>
    </row>
    <row r="64" spans="1:12" s="223" customFormat="1" ht="9.75" customHeight="1">
      <c r="A64" s="222" t="s">
        <v>346</v>
      </c>
      <c r="B64" s="210" t="s">
        <v>60</v>
      </c>
      <c r="C64" s="210" t="s">
        <v>60</v>
      </c>
      <c r="D64" s="210" t="s">
        <v>60</v>
      </c>
      <c r="E64" s="210" t="s">
        <v>60</v>
      </c>
      <c r="F64" s="210">
        <v>1</v>
      </c>
      <c r="G64" s="210">
        <v>1</v>
      </c>
      <c r="H64" s="210">
        <v>2</v>
      </c>
      <c r="I64" s="210">
        <v>2</v>
      </c>
      <c r="J64" s="210">
        <v>2</v>
      </c>
      <c r="K64" s="133">
        <v>1</v>
      </c>
      <c r="L64" s="133">
        <v>3</v>
      </c>
    </row>
    <row r="65" spans="1:12" s="223" customFormat="1" ht="9.75" customHeight="1">
      <c r="A65" s="222" t="s">
        <v>577</v>
      </c>
      <c r="B65" s="210" t="s">
        <v>60</v>
      </c>
      <c r="C65" s="210" t="s">
        <v>60</v>
      </c>
      <c r="D65" s="210" t="s">
        <v>60</v>
      </c>
      <c r="E65" s="210" t="s">
        <v>60</v>
      </c>
      <c r="F65" s="210" t="s">
        <v>60</v>
      </c>
      <c r="G65" s="210">
        <v>2</v>
      </c>
      <c r="H65" s="210">
        <v>3</v>
      </c>
      <c r="I65" s="210">
        <v>3</v>
      </c>
      <c r="J65" s="210">
        <v>4</v>
      </c>
      <c r="K65" s="133">
        <v>4</v>
      </c>
      <c r="L65" s="133">
        <v>4</v>
      </c>
    </row>
    <row r="66" spans="1:12" s="223" customFormat="1" ht="9.75" customHeight="1">
      <c r="A66" s="222" t="s">
        <v>578</v>
      </c>
      <c r="B66" s="210" t="s">
        <v>60</v>
      </c>
      <c r="C66" s="210" t="s">
        <v>60</v>
      </c>
      <c r="D66" s="210" t="s">
        <v>60</v>
      </c>
      <c r="E66" s="210" t="s">
        <v>60</v>
      </c>
      <c r="F66" s="210" t="s">
        <v>60</v>
      </c>
      <c r="G66" s="210">
        <v>1</v>
      </c>
      <c r="H66" s="210" t="s">
        <v>60</v>
      </c>
      <c r="I66" s="210" t="s">
        <v>60</v>
      </c>
      <c r="J66" s="210" t="s">
        <v>60</v>
      </c>
      <c r="K66" s="210" t="s">
        <v>60</v>
      </c>
      <c r="L66" s="133">
        <v>1</v>
      </c>
    </row>
    <row r="67" spans="1:12" s="223" customFormat="1" ht="9.75" customHeight="1">
      <c r="A67" s="222" t="s">
        <v>579</v>
      </c>
      <c r="B67" s="210" t="s">
        <v>60</v>
      </c>
      <c r="C67" s="210" t="s">
        <v>60</v>
      </c>
      <c r="D67" s="210" t="s">
        <v>60</v>
      </c>
      <c r="E67" s="210" t="s">
        <v>60</v>
      </c>
      <c r="F67" s="210" t="s">
        <v>60</v>
      </c>
      <c r="G67" s="210" t="s">
        <v>60</v>
      </c>
      <c r="H67" s="210" t="s">
        <v>60</v>
      </c>
      <c r="I67" s="210" t="s">
        <v>60</v>
      </c>
      <c r="J67" s="210">
        <v>1</v>
      </c>
      <c r="K67" s="133">
        <v>1</v>
      </c>
      <c r="L67" s="133">
        <v>1</v>
      </c>
    </row>
    <row r="68" spans="1:12" s="223" customFormat="1" ht="9.75" customHeight="1">
      <c r="A68" s="222" t="s">
        <v>580</v>
      </c>
      <c r="B68" s="210" t="s">
        <v>60</v>
      </c>
      <c r="C68" s="210" t="s">
        <v>60</v>
      </c>
      <c r="D68" s="210" t="s">
        <v>60</v>
      </c>
      <c r="E68" s="210" t="s">
        <v>60</v>
      </c>
      <c r="F68" s="210" t="s">
        <v>60</v>
      </c>
      <c r="G68" s="210" t="s">
        <v>60</v>
      </c>
      <c r="H68" s="210" t="s">
        <v>60</v>
      </c>
      <c r="I68" s="210" t="s">
        <v>60</v>
      </c>
      <c r="J68" s="210">
        <v>1</v>
      </c>
      <c r="K68" s="210" t="s">
        <v>60</v>
      </c>
      <c r="L68" s="210" t="s">
        <v>60</v>
      </c>
    </row>
    <row r="69" spans="1:12" s="223" customFormat="1" ht="9.75" customHeight="1">
      <c r="A69" s="222" t="s">
        <v>581</v>
      </c>
      <c r="B69" s="210" t="s">
        <v>60</v>
      </c>
      <c r="C69" s="210" t="s">
        <v>60</v>
      </c>
      <c r="D69" s="210" t="s">
        <v>60</v>
      </c>
      <c r="E69" s="210" t="s">
        <v>60</v>
      </c>
      <c r="F69" s="210" t="s">
        <v>60</v>
      </c>
      <c r="G69" s="210" t="s">
        <v>60</v>
      </c>
      <c r="H69" s="210" t="s">
        <v>60</v>
      </c>
      <c r="I69" s="210" t="s">
        <v>60</v>
      </c>
      <c r="J69" s="210">
        <v>1</v>
      </c>
      <c r="K69" s="133">
        <v>1</v>
      </c>
      <c r="L69" s="133">
        <v>1</v>
      </c>
    </row>
    <row r="70" spans="1:12" s="223" customFormat="1" ht="9.75" customHeight="1">
      <c r="A70" s="222" t="s">
        <v>582</v>
      </c>
      <c r="B70" s="210" t="s">
        <v>60</v>
      </c>
      <c r="C70" s="210" t="s">
        <v>60</v>
      </c>
      <c r="D70" s="210" t="s">
        <v>60</v>
      </c>
      <c r="E70" s="210" t="s">
        <v>60</v>
      </c>
      <c r="F70" s="210" t="s">
        <v>60</v>
      </c>
      <c r="G70" s="210" t="s">
        <v>60</v>
      </c>
      <c r="H70" s="210" t="s">
        <v>60</v>
      </c>
      <c r="I70" s="210" t="s">
        <v>60</v>
      </c>
      <c r="J70" s="210">
        <v>1</v>
      </c>
      <c r="K70" s="210" t="s">
        <v>60</v>
      </c>
      <c r="L70" s="210" t="s">
        <v>60</v>
      </c>
    </row>
    <row r="71" spans="1:12" s="223" customFormat="1" ht="9.75" customHeight="1">
      <c r="A71" s="222" t="s">
        <v>583</v>
      </c>
      <c r="B71" s="210" t="s">
        <v>60</v>
      </c>
      <c r="C71" s="210" t="s">
        <v>60</v>
      </c>
      <c r="D71" s="210" t="s">
        <v>60</v>
      </c>
      <c r="E71" s="210" t="s">
        <v>60</v>
      </c>
      <c r="F71" s="210" t="s">
        <v>60</v>
      </c>
      <c r="G71" s="210" t="s">
        <v>60</v>
      </c>
      <c r="H71" s="210" t="s">
        <v>60</v>
      </c>
      <c r="I71" s="210" t="s">
        <v>60</v>
      </c>
      <c r="J71" s="210">
        <v>2</v>
      </c>
      <c r="K71" s="133">
        <v>1</v>
      </c>
      <c r="L71" s="210" t="s">
        <v>60</v>
      </c>
    </row>
    <row r="72" spans="1:12" s="223" customFormat="1" ht="9.75" customHeight="1">
      <c r="A72" s="222" t="s">
        <v>414</v>
      </c>
      <c r="B72" s="210" t="s">
        <v>60</v>
      </c>
      <c r="C72" s="210" t="s">
        <v>60</v>
      </c>
      <c r="D72" s="210" t="s">
        <v>60</v>
      </c>
      <c r="E72" s="210" t="s">
        <v>60</v>
      </c>
      <c r="F72" s="210" t="s">
        <v>60</v>
      </c>
      <c r="G72" s="210" t="s">
        <v>60</v>
      </c>
      <c r="H72" s="210" t="s">
        <v>60</v>
      </c>
      <c r="I72" s="210" t="s">
        <v>60</v>
      </c>
      <c r="J72" s="210">
        <v>1</v>
      </c>
      <c r="K72" s="133">
        <v>3</v>
      </c>
      <c r="L72" s="133">
        <v>3</v>
      </c>
    </row>
    <row r="73" spans="1:12" s="223" customFormat="1" ht="9.75" customHeight="1">
      <c r="A73" s="222" t="s">
        <v>584</v>
      </c>
      <c r="B73" s="210" t="s">
        <v>60</v>
      </c>
      <c r="C73" s="210" t="s">
        <v>60</v>
      </c>
      <c r="D73" s="210" t="s">
        <v>60</v>
      </c>
      <c r="E73" s="210" t="s">
        <v>60</v>
      </c>
      <c r="F73" s="210" t="s">
        <v>60</v>
      </c>
      <c r="G73" s="210" t="s">
        <v>60</v>
      </c>
      <c r="H73" s="210" t="s">
        <v>60</v>
      </c>
      <c r="I73" s="210" t="s">
        <v>60</v>
      </c>
      <c r="J73" s="210" t="s">
        <v>60</v>
      </c>
      <c r="K73" s="133">
        <v>1</v>
      </c>
      <c r="L73" s="133">
        <v>1</v>
      </c>
    </row>
    <row r="74" spans="1:12" s="223" customFormat="1" ht="9.75" customHeight="1">
      <c r="A74" s="222" t="s">
        <v>585</v>
      </c>
      <c r="B74" s="210" t="s">
        <v>60</v>
      </c>
      <c r="C74" s="210" t="s">
        <v>60</v>
      </c>
      <c r="D74" s="210" t="s">
        <v>60</v>
      </c>
      <c r="E74" s="210" t="s">
        <v>60</v>
      </c>
      <c r="F74" s="210" t="s">
        <v>60</v>
      </c>
      <c r="G74" s="210" t="s">
        <v>60</v>
      </c>
      <c r="H74" s="210" t="s">
        <v>60</v>
      </c>
      <c r="I74" s="210" t="s">
        <v>60</v>
      </c>
      <c r="J74" s="210" t="s">
        <v>60</v>
      </c>
      <c r="K74" s="210" t="s">
        <v>60</v>
      </c>
      <c r="L74" s="133">
        <v>1</v>
      </c>
    </row>
    <row r="75" spans="1:12" s="223" customFormat="1" ht="9.75" customHeight="1">
      <c r="A75" s="222" t="s">
        <v>586</v>
      </c>
      <c r="B75" s="210" t="s">
        <v>60</v>
      </c>
      <c r="C75" s="210" t="s">
        <v>60</v>
      </c>
      <c r="D75" s="210" t="s">
        <v>60</v>
      </c>
      <c r="E75" s="210" t="s">
        <v>60</v>
      </c>
      <c r="F75" s="210" t="s">
        <v>60</v>
      </c>
      <c r="G75" s="210" t="s">
        <v>60</v>
      </c>
      <c r="H75" s="210" t="s">
        <v>60</v>
      </c>
      <c r="I75" s="210" t="s">
        <v>60</v>
      </c>
      <c r="J75" s="210" t="s">
        <v>60</v>
      </c>
      <c r="K75" s="210" t="s">
        <v>60</v>
      </c>
      <c r="L75" s="133">
        <v>1</v>
      </c>
    </row>
    <row r="76" spans="1:12" s="223" customFormat="1" ht="9.75" customHeight="1">
      <c r="A76" s="222" t="s">
        <v>587</v>
      </c>
      <c r="B76" s="210" t="s">
        <v>60</v>
      </c>
      <c r="C76" s="210" t="s">
        <v>60</v>
      </c>
      <c r="D76" s="210" t="s">
        <v>60</v>
      </c>
      <c r="E76" s="210" t="s">
        <v>60</v>
      </c>
      <c r="F76" s="210" t="s">
        <v>60</v>
      </c>
      <c r="G76" s="210" t="s">
        <v>60</v>
      </c>
      <c r="H76" s="210" t="s">
        <v>60</v>
      </c>
      <c r="I76" s="210" t="s">
        <v>60</v>
      </c>
      <c r="J76" s="210" t="s">
        <v>60</v>
      </c>
      <c r="K76" s="210" t="s">
        <v>60</v>
      </c>
      <c r="L76" s="133">
        <v>1</v>
      </c>
    </row>
    <row r="77" spans="1:12" s="223" customFormat="1" ht="9.75" customHeight="1">
      <c r="A77" s="222" t="s">
        <v>347</v>
      </c>
      <c r="B77" s="210" t="s">
        <v>60</v>
      </c>
      <c r="C77" s="210">
        <v>10</v>
      </c>
      <c r="D77" s="210">
        <v>2</v>
      </c>
      <c r="E77" s="210">
        <v>2</v>
      </c>
      <c r="F77" s="210">
        <v>10</v>
      </c>
      <c r="G77" s="210">
        <v>10</v>
      </c>
      <c r="H77" s="210">
        <v>10</v>
      </c>
      <c r="I77" s="224">
        <v>7</v>
      </c>
      <c r="J77" s="210">
        <v>6</v>
      </c>
      <c r="K77" s="133">
        <v>6</v>
      </c>
      <c r="L77" s="133">
        <v>5</v>
      </c>
    </row>
    <row r="78" spans="1:12" s="276" customFormat="1" ht="13.5">
      <c r="A78" s="432" t="s">
        <v>588</v>
      </c>
      <c r="B78" s="433"/>
      <c r="C78" s="433"/>
      <c r="D78" s="433"/>
      <c r="E78" s="433"/>
      <c r="F78" s="226"/>
      <c r="G78" s="226"/>
      <c r="H78" s="226"/>
      <c r="J78" s="225"/>
      <c r="K78" s="225"/>
      <c r="L78" s="227" t="s">
        <v>348</v>
      </c>
    </row>
    <row r="82" ht="14.25">
      <c r="C82" s="130" t="s">
        <v>589</v>
      </c>
    </row>
  </sheetData>
  <sheetProtection/>
  <mergeCells count="14">
    <mergeCell ref="J4:J5"/>
    <mergeCell ref="G4:G5"/>
    <mergeCell ref="H4:H5"/>
    <mergeCell ref="I4:I5"/>
    <mergeCell ref="K4:K5"/>
    <mergeCell ref="L4:L5"/>
    <mergeCell ref="A78:E78"/>
    <mergeCell ref="A1:L1"/>
    <mergeCell ref="A4:A5"/>
    <mergeCell ref="B4:B5"/>
    <mergeCell ref="C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77" customWidth="1"/>
    <col min="2" max="2" width="19.375" style="77" customWidth="1"/>
    <col min="3" max="3" width="5.625" style="77" customWidth="1"/>
    <col min="4" max="4" width="1.625" style="77" customWidth="1"/>
    <col min="5" max="5" width="4.625" style="77" customWidth="1"/>
    <col min="6" max="6" width="2.625" style="77" customWidth="1"/>
    <col min="7" max="8" width="3.625" style="77" customWidth="1"/>
    <col min="9" max="9" width="2.625" style="77" customWidth="1"/>
    <col min="10" max="10" width="4.625" style="77" customWidth="1"/>
    <col min="11" max="11" width="1.625" style="77" customWidth="1"/>
    <col min="12" max="13" width="5.625" style="77" customWidth="1"/>
    <col min="14" max="14" width="1.625" style="77" customWidth="1"/>
    <col min="15" max="15" width="4.625" style="77" customWidth="1"/>
    <col min="16" max="16" width="2.625" style="77" customWidth="1"/>
    <col min="17" max="18" width="3.625" style="77" customWidth="1"/>
    <col min="19" max="19" width="2.625" style="77" customWidth="1"/>
    <col min="20" max="20" width="4.625" style="77" customWidth="1"/>
    <col min="21" max="21" width="1.625" style="77" customWidth="1"/>
    <col min="22" max="22" width="5.625" style="77" customWidth="1"/>
    <col min="23" max="16384" width="9.00390625" style="77" customWidth="1"/>
  </cols>
  <sheetData>
    <row r="1" spans="1:22" s="75" customFormat="1" ht="28.5" customHeight="1">
      <c r="A1" s="74" t="s">
        <v>349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8.5" customHeight="1">
      <c r="A2" s="76" t="s">
        <v>350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Q2" s="516" t="s">
        <v>570</v>
      </c>
      <c r="R2" s="516"/>
      <c r="S2" s="516"/>
      <c r="T2" s="516"/>
      <c r="U2" s="516"/>
      <c r="V2" s="516"/>
    </row>
    <row r="3" spans="1:2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79" customFormat="1" ht="14.25" customHeight="1">
      <c r="A4" s="488" t="s">
        <v>571</v>
      </c>
      <c r="B4" s="489"/>
      <c r="C4" s="493" t="s">
        <v>351</v>
      </c>
      <c r="D4" s="494"/>
      <c r="E4" s="494"/>
      <c r="F4" s="494"/>
      <c r="G4" s="494"/>
      <c r="H4" s="494"/>
      <c r="I4" s="494"/>
      <c r="J4" s="494"/>
      <c r="K4" s="494"/>
      <c r="L4" s="494"/>
      <c r="M4" s="519"/>
      <c r="N4" s="493" t="s">
        <v>352</v>
      </c>
      <c r="O4" s="494"/>
      <c r="P4" s="494"/>
      <c r="Q4" s="494"/>
      <c r="R4" s="494"/>
      <c r="S4" s="494"/>
      <c r="T4" s="494"/>
      <c r="U4" s="494"/>
      <c r="V4" s="494"/>
    </row>
    <row r="5" spans="1:22" s="79" customFormat="1" ht="15" customHeight="1">
      <c r="A5" s="517"/>
      <c r="B5" s="518"/>
      <c r="C5" s="520" t="s">
        <v>353</v>
      </c>
      <c r="D5" s="462" t="s">
        <v>354</v>
      </c>
      <c r="E5" s="463"/>
      <c r="F5" s="463"/>
      <c r="G5" s="463"/>
      <c r="H5" s="463"/>
      <c r="I5" s="464"/>
      <c r="J5" s="462" t="s">
        <v>355</v>
      </c>
      <c r="K5" s="463"/>
      <c r="L5" s="463"/>
      <c r="M5" s="464"/>
      <c r="N5" s="465" t="s">
        <v>353</v>
      </c>
      <c r="O5" s="466"/>
      <c r="P5" s="462" t="s">
        <v>356</v>
      </c>
      <c r="Q5" s="464"/>
      <c r="R5" s="462" t="s">
        <v>357</v>
      </c>
      <c r="S5" s="463"/>
      <c r="T5" s="463"/>
      <c r="U5" s="463"/>
      <c r="V5" s="463"/>
    </row>
    <row r="6" spans="1:22" s="79" customFormat="1" ht="11.25" customHeight="1">
      <c r="A6" s="517"/>
      <c r="B6" s="518"/>
      <c r="C6" s="521"/>
      <c r="D6" s="269"/>
      <c r="E6" s="270"/>
      <c r="F6" s="523" t="s">
        <v>358</v>
      </c>
      <c r="G6" s="523"/>
      <c r="H6" s="462" t="s">
        <v>359</v>
      </c>
      <c r="I6" s="464"/>
      <c r="J6" s="270"/>
      <c r="K6" s="270"/>
      <c r="L6" s="523" t="s">
        <v>360</v>
      </c>
      <c r="M6" s="462" t="s">
        <v>361</v>
      </c>
      <c r="N6" s="467"/>
      <c r="O6" s="468"/>
      <c r="P6" s="474" t="s">
        <v>362</v>
      </c>
      <c r="Q6" s="475"/>
      <c r="R6" s="80"/>
      <c r="S6" s="80"/>
      <c r="T6" s="462" t="s">
        <v>360</v>
      </c>
      <c r="U6" s="464"/>
      <c r="V6" s="462" t="s">
        <v>361</v>
      </c>
    </row>
    <row r="7" spans="1:22" s="79" customFormat="1" ht="9" customHeight="1">
      <c r="A7" s="490"/>
      <c r="B7" s="491"/>
      <c r="C7" s="522"/>
      <c r="D7" s="271"/>
      <c r="E7" s="272"/>
      <c r="F7" s="524"/>
      <c r="G7" s="524"/>
      <c r="H7" s="476"/>
      <c r="I7" s="477"/>
      <c r="J7" s="273"/>
      <c r="K7" s="273"/>
      <c r="L7" s="524"/>
      <c r="M7" s="476"/>
      <c r="N7" s="469"/>
      <c r="O7" s="470"/>
      <c r="P7" s="478" t="s">
        <v>363</v>
      </c>
      <c r="Q7" s="479"/>
      <c r="R7" s="81"/>
      <c r="S7" s="81"/>
      <c r="T7" s="476"/>
      <c r="U7" s="477"/>
      <c r="V7" s="476"/>
    </row>
    <row r="8" spans="1:22" s="79" customFormat="1" ht="15.75" customHeight="1">
      <c r="A8" s="471" t="s">
        <v>538</v>
      </c>
      <c r="B8" s="471"/>
      <c r="C8" s="82">
        <v>50198</v>
      </c>
      <c r="D8" s="472">
        <v>33919</v>
      </c>
      <c r="E8" s="457">
        <v>0</v>
      </c>
      <c r="F8" s="473">
        <v>4647</v>
      </c>
      <c r="G8" s="473">
        <v>0</v>
      </c>
      <c r="H8" s="472">
        <v>29272</v>
      </c>
      <c r="I8" s="457">
        <v>0</v>
      </c>
      <c r="J8" s="460">
        <v>16279</v>
      </c>
      <c r="K8" s="460">
        <v>0</v>
      </c>
      <c r="L8" s="82">
        <v>12800</v>
      </c>
      <c r="M8" s="82">
        <v>3479</v>
      </c>
      <c r="N8" s="460">
        <v>89646</v>
      </c>
      <c r="O8" s="461">
        <v>0</v>
      </c>
      <c r="P8" s="472">
        <v>33919</v>
      </c>
      <c r="Q8" s="457">
        <v>0</v>
      </c>
      <c r="R8" s="480">
        <v>55727</v>
      </c>
      <c r="S8" s="480">
        <v>0</v>
      </c>
      <c r="T8" s="472">
        <v>46603</v>
      </c>
      <c r="U8" s="457">
        <v>0</v>
      </c>
      <c r="V8" s="194">
        <v>9124</v>
      </c>
    </row>
    <row r="9" spans="1:22" s="79" customFormat="1" ht="15.75" customHeight="1">
      <c r="A9" s="471" t="s">
        <v>364</v>
      </c>
      <c r="B9" s="471" t="s">
        <v>364</v>
      </c>
      <c r="C9" s="82">
        <v>1734</v>
      </c>
      <c r="D9" s="450">
        <v>1639</v>
      </c>
      <c r="E9" s="451"/>
      <c r="F9" s="459">
        <v>1435</v>
      </c>
      <c r="G9" s="459"/>
      <c r="H9" s="450">
        <v>204</v>
      </c>
      <c r="I9" s="451"/>
      <c r="J9" s="452">
        <v>95</v>
      </c>
      <c r="K9" s="452"/>
      <c r="L9" s="83">
        <v>93</v>
      </c>
      <c r="M9" s="83">
        <v>2</v>
      </c>
      <c r="N9" s="460">
        <v>1738</v>
      </c>
      <c r="O9" s="461"/>
      <c r="P9" s="450">
        <v>1639</v>
      </c>
      <c r="Q9" s="451"/>
      <c r="R9" s="481">
        <v>99</v>
      </c>
      <c r="S9" s="481"/>
      <c r="T9" s="450">
        <v>83</v>
      </c>
      <c r="U9" s="451"/>
      <c r="V9" s="84">
        <v>16</v>
      </c>
    </row>
    <row r="10" spans="1:22" s="79" customFormat="1" ht="15.75" customHeight="1">
      <c r="A10" s="471" t="s">
        <v>365</v>
      </c>
      <c r="B10" s="471" t="s">
        <v>365</v>
      </c>
      <c r="C10" s="82">
        <v>2</v>
      </c>
      <c r="D10" s="450" t="s">
        <v>545</v>
      </c>
      <c r="E10" s="451"/>
      <c r="F10" s="450" t="s">
        <v>120</v>
      </c>
      <c r="G10" s="451"/>
      <c r="H10" s="450" t="s">
        <v>120</v>
      </c>
      <c r="I10" s="451"/>
      <c r="J10" s="452">
        <v>2</v>
      </c>
      <c r="K10" s="452"/>
      <c r="L10" s="83">
        <v>2</v>
      </c>
      <c r="M10" s="83" t="s">
        <v>545</v>
      </c>
      <c r="N10" s="460">
        <v>3</v>
      </c>
      <c r="O10" s="461"/>
      <c r="P10" s="450" t="s">
        <v>545</v>
      </c>
      <c r="Q10" s="451"/>
      <c r="R10" s="450">
        <v>3</v>
      </c>
      <c r="S10" s="451"/>
      <c r="T10" s="481" t="s">
        <v>120</v>
      </c>
      <c r="U10" s="481"/>
      <c r="V10" s="84">
        <v>3</v>
      </c>
    </row>
    <row r="11" spans="1:22" s="79" customFormat="1" ht="15.75" customHeight="1">
      <c r="A11" s="471" t="s">
        <v>366</v>
      </c>
      <c r="B11" s="471"/>
      <c r="C11" s="82">
        <v>10</v>
      </c>
      <c r="D11" s="450">
        <v>8</v>
      </c>
      <c r="E11" s="451"/>
      <c r="F11" s="459">
        <v>1</v>
      </c>
      <c r="G11" s="459"/>
      <c r="H11" s="450">
        <v>7</v>
      </c>
      <c r="I11" s="451"/>
      <c r="J11" s="452">
        <v>2</v>
      </c>
      <c r="K11" s="452"/>
      <c r="L11" s="83">
        <v>2</v>
      </c>
      <c r="M11" s="83" t="s">
        <v>545</v>
      </c>
      <c r="N11" s="460">
        <v>14</v>
      </c>
      <c r="O11" s="461"/>
      <c r="P11" s="450">
        <v>8</v>
      </c>
      <c r="Q11" s="451"/>
      <c r="R11" s="481">
        <v>6</v>
      </c>
      <c r="S11" s="481"/>
      <c r="T11" s="450">
        <v>4</v>
      </c>
      <c r="U11" s="451"/>
      <c r="V11" s="84">
        <v>2</v>
      </c>
    </row>
    <row r="12" spans="1:22" s="79" customFormat="1" ht="15.75" customHeight="1">
      <c r="A12" s="471" t="s">
        <v>367</v>
      </c>
      <c r="B12" s="471"/>
      <c r="C12" s="82">
        <v>21</v>
      </c>
      <c r="D12" s="450">
        <v>5</v>
      </c>
      <c r="E12" s="451"/>
      <c r="F12" s="459" t="s">
        <v>120</v>
      </c>
      <c r="G12" s="459"/>
      <c r="H12" s="459">
        <v>5</v>
      </c>
      <c r="I12" s="459"/>
      <c r="J12" s="452">
        <v>16</v>
      </c>
      <c r="K12" s="452"/>
      <c r="L12" s="83">
        <v>14</v>
      </c>
      <c r="M12" s="83">
        <v>2</v>
      </c>
      <c r="N12" s="460">
        <v>10</v>
      </c>
      <c r="O12" s="461"/>
      <c r="P12" s="450">
        <v>5</v>
      </c>
      <c r="Q12" s="451"/>
      <c r="R12" s="481">
        <v>5</v>
      </c>
      <c r="S12" s="481"/>
      <c r="T12" s="450">
        <v>5</v>
      </c>
      <c r="U12" s="451"/>
      <c r="V12" s="84" t="s">
        <v>545</v>
      </c>
    </row>
    <row r="13" spans="1:22" s="79" customFormat="1" ht="15.75" customHeight="1">
      <c r="A13" s="471" t="s">
        <v>368</v>
      </c>
      <c r="B13" s="471"/>
      <c r="C13" s="82">
        <v>3013</v>
      </c>
      <c r="D13" s="450">
        <v>1767</v>
      </c>
      <c r="E13" s="451"/>
      <c r="F13" s="459">
        <v>443</v>
      </c>
      <c r="G13" s="459"/>
      <c r="H13" s="450">
        <v>1324</v>
      </c>
      <c r="I13" s="451"/>
      <c r="J13" s="452">
        <v>1246</v>
      </c>
      <c r="K13" s="452"/>
      <c r="L13" s="83">
        <v>963</v>
      </c>
      <c r="M13" s="83">
        <v>283</v>
      </c>
      <c r="N13" s="460">
        <v>4136</v>
      </c>
      <c r="O13" s="461"/>
      <c r="P13" s="450">
        <v>1767</v>
      </c>
      <c r="Q13" s="451"/>
      <c r="R13" s="481">
        <v>2369</v>
      </c>
      <c r="S13" s="481"/>
      <c r="T13" s="450">
        <v>2021</v>
      </c>
      <c r="U13" s="451"/>
      <c r="V13" s="84">
        <v>348</v>
      </c>
    </row>
    <row r="14" spans="1:22" s="79" customFormat="1" ht="15.75" customHeight="1">
      <c r="A14" s="471" t="s">
        <v>369</v>
      </c>
      <c r="B14" s="471"/>
      <c r="C14" s="82">
        <v>4921</v>
      </c>
      <c r="D14" s="450">
        <v>2252</v>
      </c>
      <c r="E14" s="451"/>
      <c r="F14" s="459">
        <v>284</v>
      </c>
      <c r="G14" s="459"/>
      <c r="H14" s="450">
        <v>1968</v>
      </c>
      <c r="I14" s="451"/>
      <c r="J14" s="452">
        <v>2669</v>
      </c>
      <c r="K14" s="452"/>
      <c r="L14" s="83">
        <v>2166</v>
      </c>
      <c r="M14" s="83">
        <v>503</v>
      </c>
      <c r="N14" s="460">
        <v>5984</v>
      </c>
      <c r="O14" s="461"/>
      <c r="P14" s="450">
        <v>2252</v>
      </c>
      <c r="Q14" s="451"/>
      <c r="R14" s="481">
        <v>3732</v>
      </c>
      <c r="S14" s="481"/>
      <c r="T14" s="450">
        <v>3301</v>
      </c>
      <c r="U14" s="451"/>
      <c r="V14" s="84">
        <v>431</v>
      </c>
    </row>
    <row r="15" spans="1:22" s="79" customFormat="1" ht="15.75" customHeight="1">
      <c r="A15" s="482" t="s">
        <v>370</v>
      </c>
      <c r="B15" s="482"/>
      <c r="C15" s="82">
        <v>272</v>
      </c>
      <c r="D15" s="450">
        <v>75</v>
      </c>
      <c r="E15" s="451"/>
      <c r="F15" s="459" t="s">
        <v>120</v>
      </c>
      <c r="G15" s="459"/>
      <c r="H15" s="450">
        <v>75</v>
      </c>
      <c r="I15" s="451"/>
      <c r="J15" s="452">
        <v>197</v>
      </c>
      <c r="K15" s="452"/>
      <c r="L15" s="83">
        <v>177</v>
      </c>
      <c r="M15" s="83">
        <v>20</v>
      </c>
      <c r="N15" s="460">
        <v>385</v>
      </c>
      <c r="O15" s="461"/>
      <c r="P15" s="450">
        <v>75</v>
      </c>
      <c r="Q15" s="451"/>
      <c r="R15" s="481">
        <v>310</v>
      </c>
      <c r="S15" s="481"/>
      <c r="T15" s="450">
        <v>296</v>
      </c>
      <c r="U15" s="451"/>
      <c r="V15" s="84">
        <v>14</v>
      </c>
    </row>
    <row r="16" spans="1:22" ht="15.75" customHeight="1">
      <c r="A16" s="471" t="s">
        <v>371</v>
      </c>
      <c r="B16" s="471"/>
      <c r="C16" s="82">
        <v>8029</v>
      </c>
      <c r="D16" s="450">
        <v>6115</v>
      </c>
      <c r="E16" s="451"/>
      <c r="F16" s="459">
        <v>73</v>
      </c>
      <c r="G16" s="459"/>
      <c r="H16" s="450">
        <v>6042</v>
      </c>
      <c r="I16" s="451"/>
      <c r="J16" s="452">
        <v>1914</v>
      </c>
      <c r="K16" s="452"/>
      <c r="L16" s="83">
        <v>1396</v>
      </c>
      <c r="M16" s="83">
        <v>518</v>
      </c>
      <c r="N16" s="460">
        <v>27814</v>
      </c>
      <c r="O16" s="461"/>
      <c r="P16" s="450">
        <v>6115</v>
      </c>
      <c r="Q16" s="451"/>
      <c r="R16" s="481">
        <v>21699</v>
      </c>
      <c r="S16" s="481"/>
      <c r="T16" s="450">
        <v>15482</v>
      </c>
      <c r="U16" s="451"/>
      <c r="V16" s="84">
        <v>6217</v>
      </c>
    </row>
    <row r="17" spans="1:22" ht="15.75" customHeight="1">
      <c r="A17" s="471" t="s">
        <v>372</v>
      </c>
      <c r="B17" s="471"/>
      <c r="C17" s="82">
        <v>11567</v>
      </c>
      <c r="D17" s="450">
        <v>8358</v>
      </c>
      <c r="E17" s="451"/>
      <c r="F17" s="459">
        <v>1247</v>
      </c>
      <c r="G17" s="459"/>
      <c r="H17" s="450">
        <v>7111</v>
      </c>
      <c r="I17" s="451"/>
      <c r="J17" s="452">
        <v>3209</v>
      </c>
      <c r="K17" s="452"/>
      <c r="L17" s="83">
        <v>2502</v>
      </c>
      <c r="M17" s="83">
        <v>707</v>
      </c>
      <c r="N17" s="460">
        <v>18051</v>
      </c>
      <c r="O17" s="461"/>
      <c r="P17" s="450">
        <v>8358</v>
      </c>
      <c r="Q17" s="451"/>
      <c r="R17" s="481">
        <v>9693</v>
      </c>
      <c r="S17" s="481"/>
      <c r="T17" s="450">
        <v>9091</v>
      </c>
      <c r="U17" s="451"/>
      <c r="V17" s="84">
        <v>602</v>
      </c>
    </row>
    <row r="18" spans="1:22" ht="15.75" customHeight="1">
      <c r="A18" s="471" t="s">
        <v>373</v>
      </c>
      <c r="B18" s="471"/>
      <c r="C18" s="82">
        <v>1128</v>
      </c>
      <c r="D18" s="450">
        <v>516</v>
      </c>
      <c r="E18" s="451"/>
      <c r="F18" s="459">
        <v>41</v>
      </c>
      <c r="G18" s="459"/>
      <c r="H18" s="450">
        <v>475</v>
      </c>
      <c r="I18" s="451"/>
      <c r="J18" s="452">
        <v>612</v>
      </c>
      <c r="K18" s="452"/>
      <c r="L18" s="83">
        <v>487</v>
      </c>
      <c r="M18" s="83">
        <v>125</v>
      </c>
      <c r="N18" s="460">
        <v>1755</v>
      </c>
      <c r="O18" s="461"/>
      <c r="P18" s="450">
        <v>516</v>
      </c>
      <c r="Q18" s="451"/>
      <c r="R18" s="481">
        <v>1239</v>
      </c>
      <c r="S18" s="481"/>
      <c r="T18" s="450">
        <v>1149</v>
      </c>
      <c r="U18" s="451"/>
      <c r="V18" s="84">
        <v>90</v>
      </c>
    </row>
    <row r="19" spans="1:22" ht="15.75" customHeight="1">
      <c r="A19" s="471" t="s">
        <v>374</v>
      </c>
      <c r="B19" s="471"/>
      <c r="C19" s="82">
        <v>463</v>
      </c>
      <c r="D19" s="450">
        <v>283</v>
      </c>
      <c r="E19" s="451"/>
      <c r="F19" s="459">
        <v>101</v>
      </c>
      <c r="G19" s="459"/>
      <c r="H19" s="450">
        <v>182</v>
      </c>
      <c r="I19" s="451"/>
      <c r="J19" s="452">
        <v>180</v>
      </c>
      <c r="K19" s="452"/>
      <c r="L19" s="83">
        <v>125</v>
      </c>
      <c r="M19" s="83">
        <v>55</v>
      </c>
      <c r="N19" s="460">
        <v>562</v>
      </c>
      <c r="O19" s="461"/>
      <c r="P19" s="450">
        <v>283</v>
      </c>
      <c r="Q19" s="451"/>
      <c r="R19" s="481">
        <v>279</v>
      </c>
      <c r="S19" s="481"/>
      <c r="T19" s="450">
        <v>242</v>
      </c>
      <c r="U19" s="451"/>
      <c r="V19" s="84">
        <v>37</v>
      </c>
    </row>
    <row r="20" spans="1:22" ht="15.75" customHeight="1">
      <c r="A20" s="471" t="s">
        <v>375</v>
      </c>
      <c r="B20" s="471"/>
      <c r="C20" s="82">
        <v>14639</v>
      </c>
      <c r="D20" s="450">
        <v>9900</v>
      </c>
      <c r="E20" s="451"/>
      <c r="F20" s="459">
        <v>965</v>
      </c>
      <c r="G20" s="459"/>
      <c r="H20" s="450">
        <v>8935</v>
      </c>
      <c r="I20" s="451"/>
      <c r="J20" s="452">
        <v>4739</v>
      </c>
      <c r="K20" s="452"/>
      <c r="L20" s="83">
        <v>3736</v>
      </c>
      <c r="M20" s="83">
        <v>1003</v>
      </c>
      <c r="N20" s="460">
        <v>23591</v>
      </c>
      <c r="O20" s="461"/>
      <c r="P20" s="450">
        <v>9900</v>
      </c>
      <c r="Q20" s="451"/>
      <c r="R20" s="481">
        <v>13691</v>
      </c>
      <c r="S20" s="481"/>
      <c r="T20" s="450">
        <v>12546</v>
      </c>
      <c r="U20" s="451"/>
      <c r="V20" s="84">
        <v>1145</v>
      </c>
    </row>
    <row r="21" spans="1:22" ht="15.75" customHeight="1">
      <c r="A21" s="471" t="s">
        <v>376</v>
      </c>
      <c r="B21" s="471"/>
      <c r="C21" s="82">
        <v>3394</v>
      </c>
      <c r="D21" s="450">
        <v>2180</v>
      </c>
      <c r="E21" s="451"/>
      <c r="F21" s="459">
        <v>3</v>
      </c>
      <c r="G21" s="459"/>
      <c r="H21" s="450">
        <v>2177</v>
      </c>
      <c r="I21" s="451"/>
      <c r="J21" s="452">
        <v>1214</v>
      </c>
      <c r="K21" s="452"/>
      <c r="L21" s="83">
        <v>1007</v>
      </c>
      <c r="M21" s="83">
        <v>207</v>
      </c>
      <c r="N21" s="460">
        <v>4264</v>
      </c>
      <c r="O21" s="461"/>
      <c r="P21" s="450">
        <v>2180</v>
      </c>
      <c r="Q21" s="451"/>
      <c r="R21" s="481">
        <v>2084</v>
      </c>
      <c r="S21" s="481"/>
      <c r="T21" s="450">
        <v>1932</v>
      </c>
      <c r="U21" s="451"/>
      <c r="V21" s="84">
        <v>152</v>
      </c>
    </row>
    <row r="22" spans="1:22" ht="15.75" customHeight="1">
      <c r="A22" s="458" t="s">
        <v>377</v>
      </c>
      <c r="B22" s="458"/>
      <c r="C22" s="82">
        <v>1005</v>
      </c>
      <c r="D22" s="450">
        <v>821</v>
      </c>
      <c r="E22" s="451"/>
      <c r="F22" s="459">
        <v>54</v>
      </c>
      <c r="G22" s="459"/>
      <c r="H22" s="450">
        <v>767</v>
      </c>
      <c r="I22" s="451"/>
      <c r="J22" s="452">
        <v>184</v>
      </c>
      <c r="K22" s="452"/>
      <c r="L22" s="83">
        <v>130</v>
      </c>
      <c r="M22" s="83">
        <v>54</v>
      </c>
      <c r="N22" s="460">
        <v>1339</v>
      </c>
      <c r="O22" s="461"/>
      <c r="P22" s="450">
        <v>821</v>
      </c>
      <c r="Q22" s="451"/>
      <c r="R22" s="452">
        <v>518</v>
      </c>
      <c r="S22" s="452"/>
      <c r="T22" s="450">
        <v>451</v>
      </c>
      <c r="U22" s="451"/>
      <c r="V22" s="84">
        <v>67</v>
      </c>
    </row>
    <row r="23" spans="1:39" ht="6.75" customHeight="1">
      <c r="A23" s="274"/>
      <c r="B23" s="274"/>
      <c r="C23" s="82"/>
      <c r="D23" s="84"/>
      <c r="E23" s="189"/>
      <c r="F23" s="84"/>
      <c r="G23" s="188"/>
      <c r="H23" s="84"/>
      <c r="I23" s="189"/>
      <c r="J23" s="190"/>
      <c r="K23" s="190"/>
      <c r="L23" s="83"/>
      <c r="M23" s="83"/>
      <c r="N23" s="191"/>
      <c r="O23" s="192"/>
      <c r="P23" s="84"/>
      <c r="Q23" s="189"/>
      <c r="R23" s="193"/>
      <c r="S23" s="193"/>
      <c r="T23" s="84"/>
      <c r="U23" s="189"/>
      <c r="V23" s="84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</row>
    <row r="24" spans="1:39" ht="15.75" customHeight="1">
      <c r="A24" s="453" t="s">
        <v>539</v>
      </c>
      <c r="B24" s="454"/>
      <c r="C24" s="212">
        <v>4166</v>
      </c>
      <c r="D24" s="440">
        <v>1532</v>
      </c>
      <c r="E24" s="441"/>
      <c r="F24" s="455">
        <v>827</v>
      </c>
      <c r="G24" s="455"/>
      <c r="H24" s="440">
        <v>705</v>
      </c>
      <c r="I24" s="441"/>
      <c r="J24" s="439">
        <v>2634</v>
      </c>
      <c r="K24" s="439"/>
      <c r="L24" s="213">
        <v>2350</v>
      </c>
      <c r="M24" s="213">
        <v>284</v>
      </c>
      <c r="N24" s="456">
        <v>2659</v>
      </c>
      <c r="O24" s="457"/>
      <c r="P24" s="440">
        <v>1532</v>
      </c>
      <c r="Q24" s="441"/>
      <c r="R24" s="439">
        <v>1127</v>
      </c>
      <c r="S24" s="439"/>
      <c r="T24" s="440">
        <v>933</v>
      </c>
      <c r="U24" s="441"/>
      <c r="V24" s="209">
        <v>194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5"/>
    </row>
    <row r="25" spans="1:39" ht="15.75" customHeight="1">
      <c r="A25" s="483" t="s">
        <v>540</v>
      </c>
      <c r="B25" s="483"/>
      <c r="C25" s="214">
        <v>6983</v>
      </c>
      <c r="D25" s="446">
        <v>3900</v>
      </c>
      <c r="E25" s="447"/>
      <c r="F25" s="484">
        <v>2238</v>
      </c>
      <c r="G25" s="484"/>
      <c r="H25" s="446">
        <v>1662</v>
      </c>
      <c r="I25" s="447"/>
      <c r="J25" s="449">
        <v>3083</v>
      </c>
      <c r="K25" s="449"/>
      <c r="L25" s="216">
        <v>2873</v>
      </c>
      <c r="M25" s="216">
        <v>210</v>
      </c>
      <c r="N25" s="485">
        <v>7277</v>
      </c>
      <c r="O25" s="486"/>
      <c r="P25" s="446">
        <v>3900</v>
      </c>
      <c r="Q25" s="447"/>
      <c r="R25" s="449">
        <v>3377</v>
      </c>
      <c r="S25" s="449"/>
      <c r="T25" s="446">
        <v>3065</v>
      </c>
      <c r="U25" s="447"/>
      <c r="V25" s="215">
        <v>312</v>
      </c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5"/>
    </row>
    <row r="26" spans="1:39" s="79" customFormat="1" ht="13.5">
      <c r="A26" s="196" t="s">
        <v>541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86"/>
      <c r="M26" s="86"/>
      <c r="R26" s="448" t="s">
        <v>257</v>
      </c>
      <c r="S26" s="448"/>
      <c r="T26" s="448"/>
      <c r="U26" s="448"/>
      <c r="V26" s="448"/>
      <c r="AI26" s="197"/>
      <c r="AJ26" s="197"/>
      <c r="AK26" s="197"/>
      <c r="AL26" s="197"/>
      <c r="AM26" s="197"/>
    </row>
    <row r="27" spans="1:39" s="79" customFormat="1" ht="12">
      <c r="A27" s="198" t="s">
        <v>542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86"/>
      <c r="M27" s="86"/>
      <c r="AI27" s="197"/>
      <c r="AJ27" s="197"/>
      <c r="AK27" s="197"/>
      <c r="AL27" s="197"/>
      <c r="AM27" s="197"/>
    </row>
    <row r="28" s="79" customFormat="1" ht="18.75" customHeight="1"/>
    <row r="29" spans="1:22" s="79" customFormat="1" ht="25.5">
      <c r="A29" s="74" t="s">
        <v>378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s="79" customFormat="1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487" t="s">
        <v>565</v>
      </c>
      <c r="R30" s="487"/>
      <c r="S30" s="487"/>
      <c r="T30" s="487"/>
      <c r="U30" s="487"/>
      <c r="V30" s="487"/>
    </row>
    <row r="31" spans="1:22" s="79" customFormat="1" ht="15" customHeight="1">
      <c r="A31" s="488" t="s">
        <v>379</v>
      </c>
      <c r="B31" s="489"/>
      <c r="C31" s="492" t="s">
        <v>403</v>
      </c>
      <c r="D31" s="492"/>
      <c r="E31" s="492"/>
      <c r="F31" s="492"/>
      <c r="G31" s="492" t="s">
        <v>404</v>
      </c>
      <c r="H31" s="492"/>
      <c r="I31" s="492"/>
      <c r="J31" s="493"/>
      <c r="K31" s="493" t="s">
        <v>572</v>
      </c>
      <c r="L31" s="494"/>
      <c r="M31" s="494"/>
      <c r="N31" s="494"/>
      <c r="O31" s="492" t="s">
        <v>543</v>
      </c>
      <c r="P31" s="492"/>
      <c r="Q31" s="492"/>
      <c r="R31" s="493"/>
      <c r="S31" s="493" t="s">
        <v>544</v>
      </c>
      <c r="T31" s="494"/>
      <c r="U31" s="494"/>
      <c r="V31" s="494"/>
    </row>
    <row r="32" spans="1:22" s="79" customFormat="1" ht="15" customHeight="1">
      <c r="A32" s="490"/>
      <c r="B32" s="491"/>
      <c r="C32" s="495" t="s">
        <v>380</v>
      </c>
      <c r="D32" s="495"/>
      <c r="E32" s="495"/>
      <c r="F32" s="495"/>
      <c r="G32" s="495" t="s">
        <v>380</v>
      </c>
      <c r="H32" s="495"/>
      <c r="I32" s="495"/>
      <c r="J32" s="495"/>
      <c r="K32" s="495" t="s">
        <v>380</v>
      </c>
      <c r="L32" s="495"/>
      <c r="M32" s="495"/>
      <c r="N32" s="496"/>
      <c r="O32" s="495" t="s">
        <v>380</v>
      </c>
      <c r="P32" s="495"/>
      <c r="Q32" s="495"/>
      <c r="R32" s="495"/>
      <c r="S32" s="495" t="s">
        <v>380</v>
      </c>
      <c r="T32" s="495"/>
      <c r="U32" s="495"/>
      <c r="V32" s="496"/>
    </row>
    <row r="33" spans="1:22" s="79" customFormat="1" ht="15.75" customHeight="1">
      <c r="A33" s="498" t="s">
        <v>381</v>
      </c>
      <c r="B33" s="498"/>
      <c r="C33" s="499">
        <v>37742</v>
      </c>
      <c r="D33" s="500"/>
      <c r="E33" s="501">
        <v>100</v>
      </c>
      <c r="F33" s="502"/>
      <c r="G33" s="500">
        <v>48117</v>
      </c>
      <c r="H33" s="503"/>
      <c r="I33" s="504">
        <v>100</v>
      </c>
      <c r="J33" s="504"/>
      <c r="K33" s="500">
        <v>50198</v>
      </c>
      <c r="L33" s="503"/>
      <c r="M33" s="504">
        <v>100</v>
      </c>
      <c r="N33" s="504"/>
      <c r="O33" s="507">
        <v>4166</v>
      </c>
      <c r="P33" s="508"/>
      <c r="Q33" s="504">
        <v>100</v>
      </c>
      <c r="R33" s="501"/>
      <c r="S33" s="507">
        <v>6983</v>
      </c>
      <c r="T33" s="508"/>
      <c r="U33" s="504">
        <v>100</v>
      </c>
      <c r="V33" s="504"/>
    </row>
    <row r="34" spans="1:22" s="79" customFormat="1" ht="15.75" customHeight="1">
      <c r="A34" s="471" t="s">
        <v>382</v>
      </c>
      <c r="B34" s="471"/>
      <c r="C34" s="442">
        <v>3488</v>
      </c>
      <c r="D34" s="443"/>
      <c r="E34" s="444">
        <v>9.241693603942556</v>
      </c>
      <c r="F34" s="445"/>
      <c r="G34" s="443">
        <v>2104</v>
      </c>
      <c r="H34" s="505"/>
      <c r="I34" s="497">
        <v>4.3726749381715395</v>
      </c>
      <c r="J34" s="497"/>
      <c r="K34" s="443">
        <v>1746</v>
      </c>
      <c r="L34" s="505"/>
      <c r="M34" s="497">
        <v>3.478226224152357</v>
      </c>
      <c r="N34" s="497"/>
      <c r="O34" s="443">
        <v>470</v>
      </c>
      <c r="P34" s="506"/>
      <c r="Q34" s="497">
        <v>11.28</v>
      </c>
      <c r="R34" s="444"/>
      <c r="S34" s="443">
        <v>1816</v>
      </c>
      <c r="T34" s="506"/>
      <c r="U34" s="497">
        <v>26.01</v>
      </c>
      <c r="V34" s="497"/>
    </row>
    <row r="35" spans="2:22" s="79" customFormat="1" ht="15.75" customHeight="1">
      <c r="B35" s="274" t="s">
        <v>364</v>
      </c>
      <c r="C35" s="442">
        <v>3476</v>
      </c>
      <c r="D35" s="443"/>
      <c r="E35" s="444">
        <v>9.209898786497801</v>
      </c>
      <c r="F35" s="445"/>
      <c r="G35" s="443">
        <v>2094</v>
      </c>
      <c r="H35" s="505"/>
      <c r="I35" s="497">
        <v>4.351892262609888</v>
      </c>
      <c r="J35" s="497"/>
      <c r="K35" s="443">
        <v>1734</v>
      </c>
      <c r="L35" s="505"/>
      <c r="M35" s="497">
        <v>3.4543208892784576</v>
      </c>
      <c r="N35" s="497"/>
      <c r="O35" s="443">
        <v>469</v>
      </c>
      <c r="P35" s="506"/>
      <c r="Q35" s="497">
        <v>11.26</v>
      </c>
      <c r="R35" s="444"/>
      <c r="S35" s="443">
        <v>1812</v>
      </c>
      <c r="T35" s="506"/>
      <c r="U35" s="497">
        <v>25.95</v>
      </c>
      <c r="V35" s="497"/>
    </row>
    <row r="36" spans="2:22" s="79" customFormat="1" ht="15.75" customHeight="1">
      <c r="B36" s="274" t="s">
        <v>365</v>
      </c>
      <c r="C36" s="442">
        <v>2</v>
      </c>
      <c r="D36" s="443"/>
      <c r="E36" s="444">
        <v>0.005299136240792751</v>
      </c>
      <c r="F36" s="445"/>
      <c r="G36" s="443">
        <v>3</v>
      </c>
      <c r="H36" s="505"/>
      <c r="I36" s="497">
        <v>0.006234802668495543</v>
      </c>
      <c r="J36" s="497"/>
      <c r="K36" s="443">
        <v>2</v>
      </c>
      <c r="L36" s="505"/>
      <c r="M36" s="497">
        <v>0.003984222478983226</v>
      </c>
      <c r="N36" s="497"/>
      <c r="O36" s="443">
        <v>1</v>
      </c>
      <c r="P36" s="506"/>
      <c r="Q36" s="497">
        <v>0.02</v>
      </c>
      <c r="R36" s="444"/>
      <c r="S36" s="443">
        <v>3</v>
      </c>
      <c r="T36" s="506"/>
      <c r="U36" s="497">
        <v>0.04</v>
      </c>
      <c r="V36" s="497"/>
    </row>
    <row r="37" spans="2:22" s="79" customFormat="1" ht="15.75" customHeight="1">
      <c r="B37" s="274" t="s">
        <v>366</v>
      </c>
      <c r="C37" s="442">
        <v>10</v>
      </c>
      <c r="D37" s="443"/>
      <c r="E37" s="444">
        <v>0.026495681203963752</v>
      </c>
      <c r="F37" s="445"/>
      <c r="G37" s="443">
        <v>7</v>
      </c>
      <c r="H37" s="505"/>
      <c r="I37" s="497">
        <v>0.014547872893156264</v>
      </c>
      <c r="J37" s="497"/>
      <c r="K37" s="443">
        <v>10</v>
      </c>
      <c r="L37" s="505"/>
      <c r="M37" s="497">
        <v>0.019921112394916132</v>
      </c>
      <c r="N37" s="497"/>
      <c r="O37" s="443">
        <v>0</v>
      </c>
      <c r="P37" s="506"/>
      <c r="Q37" s="497">
        <v>0</v>
      </c>
      <c r="R37" s="444"/>
      <c r="S37" s="443">
        <v>1</v>
      </c>
      <c r="T37" s="506"/>
      <c r="U37" s="497">
        <v>0.01</v>
      </c>
      <c r="V37" s="497"/>
    </row>
    <row r="38" spans="1:22" s="79" customFormat="1" ht="15.75" customHeight="1">
      <c r="A38" s="471" t="s">
        <v>383</v>
      </c>
      <c r="B38" s="471"/>
      <c r="C38" s="442">
        <v>6926</v>
      </c>
      <c r="D38" s="443"/>
      <c r="E38" s="444">
        <v>18.350908801865295</v>
      </c>
      <c r="F38" s="445"/>
      <c r="G38" s="443">
        <v>8035</v>
      </c>
      <c r="H38" s="505"/>
      <c r="I38" s="497">
        <v>16.69887981378723</v>
      </c>
      <c r="J38" s="497"/>
      <c r="K38" s="443">
        <v>7955</v>
      </c>
      <c r="L38" s="505"/>
      <c r="M38" s="497">
        <v>15.847244910155784</v>
      </c>
      <c r="N38" s="497"/>
      <c r="O38" s="443">
        <v>1081</v>
      </c>
      <c r="P38" s="506"/>
      <c r="Q38" s="497">
        <v>25.95</v>
      </c>
      <c r="R38" s="444"/>
      <c r="S38" s="443">
        <v>1517</v>
      </c>
      <c r="T38" s="506"/>
      <c r="U38" s="497">
        <v>21.72</v>
      </c>
      <c r="V38" s="497"/>
    </row>
    <row r="39" spans="2:22" s="79" customFormat="1" ht="15.75" customHeight="1">
      <c r="B39" s="274" t="s">
        <v>367</v>
      </c>
      <c r="C39" s="442">
        <v>11</v>
      </c>
      <c r="D39" s="443"/>
      <c r="E39" s="444">
        <v>0.029145249324360127</v>
      </c>
      <c r="F39" s="445"/>
      <c r="G39" s="443">
        <v>13</v>
      </c>
      <c r="H39" s="505"/>
      <c r="I39" s="497">
        <v>0.027017478230147347</v>
      </c>
      <c r="J39" s="497"/>
      <c r="K39" s="443">
        <v>21</v>
      </c>
      <c r="L39" s="505"/>
      <c r="M39" s="497">
        <v>0.041834336029323876</v>
      </c>
      <c r="N39" s="497"/>
      <c r="O39" s="443">
        <v>4</v>
      </c>
      <c r="P39" s="506"/>
      <c r="Q39" s="497">
        <v>0.1</v>
      </c>
      <c r="R39" s="444"/>
      <c r="S39" s="443">
        <v>25</v>
      </c>
      <c r="T39" s="506"/>
      <c r="U39" s="497">
        <v>0.36</v>
      </c>
      <c r="V39" s="497"/>
    </row>
    <row r="40" spans="2:22" s="79" customFormat="1" ht="15.75" customHeight="1">
      <c r="B40" s="274" t="s">
        <v>368</v>
      </c>
      <c r="C40" s="442">
        <v>2378</v>
      </c>
      <c r="D40" s="443"/>
      <c r="E40" s="444">
        <v>6.30067299030258</v>
      </c>
      <c r="F40" s="445"/>
      <c r="G40" s="443">
        <v>3163</v>
      </c>
      <c r="H40" s="505"/>
      <c r="I40" s="497">
        <v>6.573560280150467</v>
      </c>
      <c r="J40" s="497"/>
      <c r="K40" s="443">
        <v>3013</v>
      </c>
      <c r="L40" s="505"/>
      <c r="M40" s="497">
        <v>6.002231164588231</v>
      </c>
      <c r="N40" s="497"/>
      <c r="O40" s="443">
        <v>389</v>
      </c>
      <c r="P40" s="506"/>
      <c r="Q40" s="497">
        <v>9.34</v>
      </c>
      <c r="R40" s="444"/>
      <c r="S40" s="443">
        <v>732</v>
      </c>
      <c r="T40" s="506"/>
      <c r="U40" s="497">
        <v>10.48</v>
      </c>
      <c r="V40" s="497"/>
    </row>
    <row r="41" spans="2:22" s="79" customFormat="1" ht="15.75" customHeight="1">
      <c r="B41" s="274" t="s">
        <v>369</v>
      </c>
      <c r="C41" s="442">
        <v>4537</v>
      </c>
      <c r="D41" s="443"/>
      <c r="E41" s="444">
        <v>12.021090562238355</v>
      </c>
      <c r="F41" s="445"/>
      <c r="G41" s="443">
        <v>4859</v>
      </c>
      <c r="H41" s="505"/>
      <c r="I41" s="497">
        <v>10.098302055406613</v>
      </c>
      <c r="J41" s="497"/>
      <c r="K41" s="443">
        <v>4921</v>
      </c>
      <c r="L41" s="505"/>
      <c r="M41" s="497">
        <v>9.80317940953823</v>
      </c>
      <c r="N41" s="497"/>
      <c r="O41" s="443">
        <v>688</v>
      </c>
      <c r="P41" s="506"/>
      <c r="Q41" s="497">
        <v>16.51</v>
      </c>
      <c r="R41" s="444"/>
      <c r="S41" s="443">
        <v>760</v>
      </c>
      <c r="T41" s="506"/>
      <c r="U41" s="497">
        <v>10.88</v>
      </c>
      <c r="V41" s="497"/>
    </row>
    <row r="42" spans="1:22" s="79" customFormat="1" ht="15.75" customHeight="1">
      <c r="A42" s="471" t="s">
        <v>384</v>
      </c>
      <c r="B42" s="471"/>
      <c r="C42" s="442">
        <v>27260</v>
      </c>
      <c r="D42" s="443"/>
      <c r="E42" s="444">
        <v>72.22722696200519</v>
      </c>
      <c r="F42" s="445"/>
      <c r="G42" s="443">
        <v>37423</v>
      </c>
      <c r="H42" s="505"/>
      <c r="I42" s="497">
        <v>77.77500675436956</v>
      </c>
      <c r="J42" s="497"/>
      <c r="K42" s="443">
        <v>39492</v>
      </c>
      <c r="L42" s="505"/>
      <c r="M42" s="497">
        <v>78.67245707000279</v>
      </c>
      <c r="N42" s="497"/>
      <c r="O42" s="443">
        <v>2613</v>
      </c>
      <c r="P42" s="506"/>
      <c r="Q42" s="497">
        <v>62.72</v>
      </c>
      <c r="R42" s="444"/>
      <c r="S42" s="443">
        <v>3483</v>
      </c>
      <c r="T42" s="506"/>
      <c r="U42" s="497">
        <v>49.88</v>
      </c>
      <c r="V42" s="497"/>
    </row>
    <row r="43" spans="2:22" s="79" customFormat="1" ht="15.75" customHeight="1">
      <c r="B43" s="88" t="s">
        <v>370</v>
      </c>
      <c r="C43" s="442">
        <v>214</v>
      </c>
      <c r="D43" s="443"/>
      <c r="E43" s="444">
        <v>0.5670075777648244</v>
      </c>
      <c r="F43" s="445"/>
      <c r="G43" s="443">
        <v>261</v>
      </c>
      <c r="H43" s="505"/>
      <c r="I43" s="497">
        <v>0.5424278321591122</v>
      </c>
      <c r="J43" s="497"/>
      <c r="K43" s="443">
        <v>272</v>
      </c>
      <c r="L43" s="505"/>
      <c r="M43" s="497">
        <v>0.5418542571417188</v>
      </c>
      <c r="N43" s="497"/>
      <c r="O43" s="443">
        <v>15</v>
      </c>
      <c r="P43" s="506"/>
      <c r="Q43" s="497">
        <v>0.36</v>
      </c>
      <c r="R43" s="444"/>
      <c r="S43" s="443">
        <v>12</v>
      </c>
      <c r="T43" s="506"/>
      <c r="U43" s="497">
        <v>0.17</v>
      </c>
      <c r="V43" s="497"/>
    </row>
    <row r="44" spans="2:22" s="79" customFormat="1" ht="15.75" customHeight="1">
      <c r="B44" s="274" t="s">
        <v>385</v>
      </c>
      <c r="C44" s="442">
        <v>5312</v>
      </c>
      <c r="D44" s="443"/>
      <c r="E44" s="444">
        <v>14.074505855545546</v>
      </c>
      <c r="F44" s="445"/>
      <c r="G44" s="443">
        <v>7463</v>
      </c>
      <c r="H44" s="505"/>
      <c r="I44" s="497">
        <v>15.510110771660743</v>
      </c>
      <c r="J44" s="497"/>
      <c r="K44" s="443">
        <v>8029</v>
      </c>
      <c r="L44" s="505"/>
      <c r="M44" s="497">
        <v>15.994661141878163</v>
      </c>
      <c r="N44" s="497"/>
      <c r="O44" s="443">
        <v>484</v>
      </c>
      <c r="P44" s="506"/>
      <c r="Q44" s="497">
        <v>11.62</v>
      </c>
      <c r="R44" s="444"/>
      <c r="S44" s="443">
        <v>658</v>
      </c>
      <c r="T44" s="506"/>
      <c r="U44" s="497">
        <v>9.42</v>
      </c>
      <c r="V44" s="497"/>
    </row>
    <row r="45" spans="2:22" s="79" customFormat="1" ht="15.75" customHeight="1">
      <c r="B45" s="85" t="s">
        <v>372</v>
      </c>
      <c r="C45" s="442">
        <v>8323</v>
      </c>
      <c r="D45" s="443"/>
      <c r="E45" s="444">
        <v>22.05235546605903</v>
      </c>
      <c r="F45" s="445"/>
      <c r="G45" s="443">
        <v>10917</v>
      </c>
      <c r="H45" s="505"/>
      <c r="I45" s="497">
        <v>22.688446910655276</v>
      </c>
      <c r="J45" s="497"/>
      <c r="K45" s="443">
        <v>11567</v>
      </c>
      <c r="L45" s="505"/>
      <c r="M45" s="497">
        <v>23.04275070719949</v>
      </c>
      <c r="N45" s="497"/>
      <c r="O45" s="443">
        <v>774</v>
      </c>
      <c r="P45" s="506"/>
      <c r="Q45" s="497">
        <v>18.58</v>
      </c>
      <c r="R45" s="444"/>
      <c r="S45" s="443">
        <v>1121</v>
      </c>
      <c r="T45" s="506"/>
      <c r="U45" s="497">
        <v>16.05</v>
      </c>
      <c r="V45" s="497"/>
    </row>
    <row r="46" spans="2:22" s="79" customFormat="1" ht="15.75" customHeight="1">
      <c r="B46" s="274" t="s">
        <v>373</v>
      </c>
      <c r="C46" s="442">
        <v>855</v>
      </c>
      <c r="D46" s="443"/>
      <c r="E46" s="444">
        <v>2.265380742938901</v>
      </c>
      <c r="F46" s="445"/>
      <c r="G46" s="443">
        <v>1224</v>
      </c>
      <c r="H46" s="505"/>
      <c r="I46" s="497">
        <v>2.5437994887461812</v>
      </c>
      <c r="J46" s="497"/>
      <c r="K46" s="443">
        <v>1128</v>
      </c>
      <c r="L46" s="505"/>
      <c r="M46" s="497">
        <v>2.2471014781465395</v>
      </c>
      <c r="N46" s="497"/>
      <c r="O46" s="443">
        <v>64</v>
      </c>
      <c r="P46" s="506"/>
      <c r="Q46" s="497">
        <v>1.54</v>
      </c>
      <c r="R46" s="444"/>
      <c r="S46" s="443">
        <v>78</v>
      </c>
      <c r="T46" s="506"/>
      <c r="U46" s="497">
        <v>1.12</v>
      </c>
      <c r="V46" s="497"/>
    </row>
    <row r="47" spans="2:22" s="79" customFormat="1" ht="15.75" customHeight="1">
      <c r="B47" s="274" t="s">
        <v>374</v>
      </c>
      <c r="C47" s="442">
        <v>303</v>
      </c>
      <c r="D47" s="443"/>
      <c r="E47" s="444">
        <v>0.8028191404801018</v>
      </c>
      <c r="F47" s="445"/>
      <c r="G47" s="443">
        <v>434</v>
      </c>
      <c r="H47" s="505"/>
      <c r="I47" s="497">
        <v>0.9019681193756883</v>
      </c>
      <c r="J47" s="497"/>
      <c r="K47" s="443">
        <v>463</v>
      </c>
      <c r="L47" s="505"/>
      <c r="M47" s="497">
        <v>0.922347503884617</v>
      </c>
      <c r="N47" s="497"/>
      <c r="O47" s="443">
        <v>21</v>
      </c>
      <c r="P47" s="506"/>
      <c r="Q47" s="497">
        <v>0.5</v>
      </c>
      <c r="R47" s="444"/>
      <c r="S47" s="443">
        <v>30</v>
      </c>
      <c r="T47" s="506"/>
      <c r="U47" s="497">
        <v>0.43</v>
      </c>
      <c r="V47" s="497"/>
    </row>
    <row r="48" spans="2:22" s="79" customFormat="1" ht="15.75" customHeight="1">
      <c r="B48" s="274" t="s">
        <v>375</v>
      </c>
      <c r="C48" s="442">
        <v>8830</v>
      </c>
      <c r="D48" s="443"/>
      <c r="E48" s="444">
        <v>23.395686503099995</v>
      </c>
      <c r="F48" s="445"/>
      <c r="G48" s="443">
        <v>13601</v>
      </c>
      <c r="H48" s="505"/>
      <c r="I48" s="497">
        <v>28.26651703140262</v>
      </c>
      <c r="J48" s="497"/>
      <c r="K48" s="443">
        <v>14639</v>
      </c>
      <c r="L48" s="505"/>
      <c r="M48" s="497">
        <v>29.162516434917723</v>
      </c>
      <c r="N48" s="497"/>
      <c r="O48" s="443">
        <v>1084</v>
      </c>
      <c r="P48" s="506"/>
      <c r="Q48" s="497">
        <v>26.02</v>
      </c>
      <c r="R48" s="444"/>
      <c r="S48" s="443">
        <v>1389</v>
      </c>
      <c r="T48" s="506"/>
      <c r="U48" s="497">
        <v>19.89</v>
      </c>
      <c r="V48" s="497"/>
    </row>
    <row r="49" spans="2:22" s="79" customFormat="1" ht="15.75" customHeight="1">
      <c r="B49" s="274" t="s">
        <v>376</v>
      </c>
      <c r="C49" s="442">
        <v>3423</v>
      </c>
      <c r="D49" s="443"/>
      <c r="E49" s="444">
        <v>9.069471676116793</v>
      </c>
      <c r="F49" s="445"/>
      <c r="G49" s="443">
        <v>3523</v>
      </c>
      <c r="H49" s="505"/>
      <c r="I49" s="497">
        <v>7.321736600369931</v>
      </c>
      <c r="J49" s="497"/>
      <c r="K49" s="443">
        <v>3394</v>
      </c>
      <c r="L49" s="505"/>
      <c r="M49" s="497">
        <v>6.7612255468345355</v>
      </c>
      <c r="N49" s="497"/>
      <c r="O49" s="443">
        <v>171</v>
      </c>
      <c r="P49" s="506"/>
      <c r="Q49" s="497">
        <v>4.1</v>
      </c>
      <c r="R49" s="444"/>
      <c r="S49" s="443">
        <v>195</v>
      </c>
      <c r="T49" s="506"/>
      <c r="U49" s="497">
        <v>2.79</v>
      </c>
      <c r="V49" s="497"/>
    </row>
    <row r="50" spans="1:22" s="79" customFormat="1" ht="15.75" customHeight="1">
      <c r="A50" s="483" t="s">
        <v>386</v>
      </c>
      <c r="B50" s="483"/>
      <c r="C50" s="512">
        <v>68</v>
      </c>
      <c r="D50" s="510"/>
      <c r="E50" s="513">
        <v>0.18017063218695353</v>
      </c>
      <c r="F50" s="514"/>
      <c r="G50" s="510">
        <v>555</v>
      </c>
      <c r="H50" s="515"/>
      <c r="I50" s="509">
        <v>1.1534384936716753</v>
      </c>
      <c r="J50" s="509"/>
      <c r="K50" s="510">
        <v>1005</v>
      </c>
      <c r="L50" s="515"/>
      <c r="M50" s="509">
        <v>2.0020717956890715</v>
      </c>
      <c r="N50" s="509"/>
      <c r="O50" s="510">
        <v>2</v>
      </c>
      <c r="P50" s="511"/>
      <c r="Q50" s="509">
        <v>0.05</v>
      </c>
      <c r="R50" s="513"/>
      <c r="S50" s="510">
        <v>167</v>
      </c>
      <c r="T50" s="511"/>
      <c r="U50" s="509">
        <v>2.39</v>
      </c>
      <c r="V50" s="509"/>
    </row>
    <row r="51" spans="19:22" s="79" customFormat="1" ht="13.5">
      <c r="S51" s="448" t="s">
        <v>257</v>
      </c>
      <c r="T51" s="448"/>
      <c r="U51" s="448"/>
      <c r="V51" s="448"/>
    </row>
  </sheetData>
  <sheetProtection/>
  <mergeCells count="370"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  <mergeCell ref="O37:P37"/>
    <mergeCell ref="Q2:V2"/>
    <mergeCell ref="A4:B7"/>
    <mergeCell ref="C4:M4"/>
    <mergeCell ref="N4:V4"/>
    <mergeCell ref="C5:C7"/>
    <mergeCell ref="D5:I5"/>
    <mergeCell ref="F6:G7"/>
    <mergeCell ref="H6:I7"/>
    <mergeCell ref="L6:L7"/>
    <mergeCell ref="M6:M7"/>
    <mergeCell ref="Q50:R50"/>
    <mergeCell ref="S50:T50"/>
    <mergeCell ref="U50:V50"/>
    <mergeCell ref="S51:V51"/>
    <mergeCell ref="S49:T49"/>
    <mergeCell ref="U49:V49"/>
    <mergeCell ref="A50:B50"/>
    <mergeCell ref="C50:D50"/>
    <mergeCell ref="E50:F50"/>
    <mergeCell ref="G50:H50"/>
    <mergeCell ref="I50:J50"/>
    <mergeCell ref="K50:L50"/>
    <mergeCell ref="M50:N50"/>
    <mergeCell ref="O50:P50"/>
    <mergeCell ref="S48:T48"/>
    <mergeCell ref="U48:V48"/>
    <mergeCell ref="C49:D49"/>
    <mergeCell ref="E49:F49"/>
    <mergeCell ref="G49:H49"/>
    <mergeCell ref="I49:J49"/>
    <mergeCell ref="K49:L49"/>
    <mergeCell ref="M49:N49"/>
    <mergeCell ref="O49:P49"/>
    <mergeCell ref="Q49:R49"/>
    <mergeCell ref="K48:L48"/>
    <mergeCell ref="M48:N48"/>
    <mergeCell ref="C48:D48"/>
    <mergeCell ref="E48:F48"/>
    <mergeCell ref="G48:H48"/>
    <mergeCell ref="I48:J48"/>
    <mergeCell ref="S47:T47"/>
    <mergeCell ref="U47:V47"/>
    <mergeCell ref="G47:H47"/>
    <mergeCell ref="I47:J47"/>
    <mergeCell ref="K47:L47"/>
    <mergeCell ref="M47:N47"/>
    <mergeCell ref="S45:T45"/>
    <mergeCell ref="U45:V45"/>
    <mergeCell ref="G46:H46"/>
    <mergeCell ref="I46:J46"/>
    <mergeCell ref="K46:L46"/>
    <mergeCell ref="M46:N46"/>
    <mergeCell ref="O46:P46"/>
    <mergeCell ref="Q46:R46"/>
    <mergeCell ref="S46:T46"/>
    <mergeCell ref="U46:V46"/>
    <mergeCell ref="S44:T44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3:T43"/>
    <mergeCell ref="U43:V43"/>
    <mergeCell ref="C44:D44"/>
    <mergeCell ref="E44:F44"/>
    <mergeCell ref="G44:H44"/>
    <mergeCell ref="I44:J44"/>
    <mergeCell ref="K44:L44"/>
    <mergeCell ref="M44:N44"/>
    <mergeCell ref="O44:P44"/>
    <mergeCell ref="Q44:R44"/>
    <mergeCell ref="K43:L43"/>
    <mergeCell ref="M43:N43"/>
    <mergeCell ref="C43:D43"/>
    <mergeCell ref="E43:F43"/>
    <mergeCell ref="G43:H43"/>
    <mergeCell ref="I43:J43"/>
    <mergeCell ref="S42:T42"/>
    <mergeCell ref="U42:V42"/>
    <mergeCell ref="Q41:R41"/>
    <mergeCell ref="S41:T41"/>
    <mergeCell ref="U41:V41"/>
    <mergeCell ref="A42:B42"/>
    <mergeCell ref="C42:D42"/>
    <mergeCell ref="E42:F42"/>
    <mergeCell ref="G42:H42"/>
    <mergeCell ref="I42:J42"/>
    <mergeCell ref="K42:L42"/>
    <mergeCell ref="M42:N42"/>
    <mergeCell ref="Q40:R40"/>
    <mergeCell ref="S40:T40"/>
    <mergeCell ref="U40:V40"/>
    <mergeCell ref="C41:D41"/>
    <mergeCell ref="E41:F41"/>
    <mergeCell ref="G41:H41"/>
    <mergeCell ref="I41:J41"/>
    <mergeCell ref="K41:L41"/>
    <mergeCell ref="M41:N41"/>
    <mergeCell ref="O41:P41"/>
    <mergeCell ref="Q39:R39"/>
    <mergeCell ref="S39:T39"/>
    <mergeCell ref="U39:V39"/>
    <mergeCell ref="C40:D40"/>
    <mergeCell ref="E40:F40"/>
    <mergeCell ref="G40:H40"/>
    <mergeCell ref="I40:J40"/>
    <mergeCell ref="K40:L40"/>
    <mergeCell ref="M40:N40"/>
    <mergeCell ref="O40:P40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S37:T37"/>
    <mergeCell ref="U37:V37"/>
    <mergeCell ref="A38:B38"/>
    <mergeCell ref="C38:D38"/>
    <mergeCell ref="E38:F38"/>
    <mergeCell ref="G38:H38"/>
    <mergeCell ref="I38:J38"/>
    <mergeCell ref="K38:L38"/>
    <mergeCell ref="M38:N38"/>
    <mergeCell ref="O38:P38"/>
    <mergeCell ref="S36:T36"/>
    <mergeCell ref="U36:V36"/>
    <mergeCell ref="C37:D37"/>
    <mergeCell ref="E37:F37"/>
    <mergeCell ref="G37:H37"/>
    <mergeCell ref="I37:J37"/>
    <mergeCell ref="K37:L37"/>
    <mergeCell ref="M37:N37"/>
    <mergeCell ref="Q37:R37"/>
    <mergeCell ref="S35:T35"/>
    <mergeCell ref="U35:V35"/>
    <mergeCell ref="C36:D36"/>
    <mergeCell ref="E36:F36"/>
    <mergeCell ref="G36:H36"/>
    <mergeCell ref="I36:J36"/>
    <mergeCell ref="K36:L36"/>
    <mergeCell ref="M36:N36"/>
    <mergeCell ref="O36:P36"/>
    <mergeCell ref="Q36:R36"/>
    <mergeCell ref="K35:L35"/>
    <mergeCell ref="M35:N35"/>
    <mergeCell ref="C35:D35"/>
    <mergeCell ref="E35:F35"/>
    <mergeCell ref="G35:H35"/>
    <mergeCell ref="I35:J35"/>
    <mergeCell ref="O35:P35"/>
    <mergeCell ref="O34:P34"/>
    <mergeCell ref="Q34:R34"/>
    <mergeCell ref="S34:T34"/>
    <mergeCell ref="U34:V34"/>
    <mergeCell ref="Q33:R33"/>
    <mergeCell ref="S33:T33"/>
    <mergeCell ref="U33:V33"/>
    <mergeCell ref="O33:P33"/>
    <mergeCell ref="A34:B34"/>
    <mergeCell ref="C34:D34"/>
    <mergeCell ref="E34:F34"/>
    <mergeCell ref="G34:H34"/>
    <mergeCell ref="I34:J34"/>
    <mergeCell ref="K34:L34"/>
    <mergeCell ref="M34:N34"/>
    <mergeCell ref="O32:R32"/>
    <mergeCell ref="S32:V32"/>
    <mergeCell ref="A33:B33"/>
    <mergeCell ref="C33:D33"/>
    <mergeCell ref="E33:F33"/>
    <mergeCell ref="G33:H33"/>
    <mergeCell ref="I33:J33"/>
    <mergeCell ref="K33:L33"/>
    <mergeCell ref="M33:N33"/>
    <mergeCell ref="Q30:V30"/>
    <mergeCell ref="A31:B32"/>
    <mergeCell ref="C31:F31"/>
    <mergeCell ref="G31:J31"/>
    <mergeCell ref="K31:N31"/>
    <mergeCell ref="O31:R31"/>
    <mergeCell ref="S31:V31"/>
    <mergeCell ref="C32:F32"/>
    <mergeCell ref="G32:J32"/>
    <mergeCell ref="K32:N32"/>
    <mergeCell ref="A25:B25"/>
    <mergeCell ref="D25:E25"/>
    <mergeCell ref="F25:G25"/>
    <mergeCell ref="H25:I25"/>
    <mergeCell ref="J25:K25"/>
    <mergeCell ref="N25:O25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J20:K20"/>
    <mergeCell ref="N20:O20"/>
    <mergeCell ref="P20:Q20"/>
    <mergeCell ref="R20:S20"/>
    <mergeCell ref="A20:B20"/>
    <mergeCell ref="D20:E20"/>
    <mergeCell ref="F20:G20"/>
    <mergeCell ref="H20:I20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18:K18"/>
    <mergeCell ref="N18:O18"/>
    <mergeCell ref="P18:Q18"/>
    <mergeCell ref="R18:S18"/>
    <mergeCell ref="A18:B18"/>
    <mergeCell ref="D18:E18"/>
    <mergeCell ref="F18:G18"/>
    <mergeCell ref="H18:I18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6:K16"/>
    <mergeCell ref="N16:O16"/>
    <mergeCell ref="P16:Q16"/>
    <mergeCell ref="R16:S16"/>
    <mergeCell ref="A16:B16"/>
    <mergeCell ref="D16:E16"/>
    <mergeCell ref="F16:G16"/>
    <mergeCell ref="H16:I16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4:K14"/>
    <mergeCell ref="N14:O14"/>
    <mergeCell ref="P14:Q14"/>
    <mergeCell ref="R14:S14"/>
    <mergeCell ref="A14:B14"/>
    <mergeCell ref="D14:E14"/>
    <mergeCell ref="F14:G14"/>
    <mergeCell ref="H14:I14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2:K12"/>
    <mergeCell ref="N12:O12"/>
    <mergeCell ref="P12:Q12"/>
    <mergeCell ref="R12:S12"/>
    <mergeCell ref="A12:B12"/>
    <mergeCell ref="D12:E12"/>
    <mergeCell ref="F12:G12"/>
    <mergeCell ref="H12:I12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P5:Q5"/>
    <mergeCell ref="R5:V5"/>
    <mergeCell ref="P6:Q6"/>
    <mergeCell ref="T6:U7"/>
    <mergeCell ref="V6:V7"/>
    <mergeCell ref="P7:Q7"/>
    <mergeCell ref="J5:M5"/>
    <mergeCell ref="N5:O7"/>
    <mergeCell ref="A8:B8"/>
    <mergeCell ref="D8:E8"/>
    <mergeCell ref="F8:G8"/>
    <mergeCell ref="H8:I8"/>
    <mergeCell ref="J8:K8"/>
    <mergeCell ref="N8:O8"/>
    <mergeCell ref="A22:B22"/>
    <mergeCell ref="D22:E22"/>
    <mergeCell ref="F22:G22"/>
    <mergeCell ref="H22:I22"/>
    <mergeCell ref="J22:K22"/>
    <mergeCell ref="N22:O2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R24:S24"/>
    <mergeCell ref="T24:U24"/>
    <mergeCell ref="C46:D46"/>
    <mergeCell ref="E46:F46"/>
    <mergeCell ref="C47:D47"/>
    <mergeCell ref="E47:F47"/>
    <mergeCell ref="T25:U25"/>
    <mergeCell ref="R26:V26"/>
    <mergeCell ref="P25:Q25"/>
    <mergeCell ref="R25:S25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53" customWidth="1"/>
    <col min="2" max="2" width="3.125" style="53" customWidth="1"/>
    <col min="3" max="10" width="8.50390625" style="53" customWidth="1"/>
    <col min="11" max="11" width="8.75390625" style="53" customWidth="1"/>
    <col min="12" max="16384" width="9.00390625" style="53" customWidth="1"/>
  </cols>
  <sheetData>
    <row r="1" spans="1:11" ht="24">
      <c r="A1" s="525" t="s">
        <v>387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ht="9" customHeight="1"/>
    <row r="3" spans="1:11" ht="16.5" customHeight="1">
      <c r="A3" s="211"/>
      <c r="B3" s="211"/>
      <c r="C3" s="211"/>
      <c r="D3" s="211"/>
      <c r="E3" s="211"/>
      <c r="F3" s="211"/>
      <c r="G3" s="211"/>
      <c r="H3" s="211"/>
      <c r="I3" s="211"/>
      <c r="J3" s="526" t="s">
        <v>565</v>
      </c>
      <c r="K3" s="526"/>
    </row>
    <row r="4" spans="1:11" s="251" customFormat="1" ht="15" customHeight="1">
      <c r="A4" s="383" t="s">
        <v>388</v>
      </c>
      <c r="B4" s="528" t="s">
        <v>389</v>
      </c>
      <c r="C4" s="530" t="s">
        <v>390</v>
      </c>
      <c r="D4" s="532" t="s">
        <v>391</v>
      </c>
      <c r="E4" s="532"/>
      <c r="F4" s="532"/>
      <c r="G4" s="532"/>
      <c r="H4" s="532"/>
      <c r="I4" s="532"/>
      <c r="J4" s="532"/>
      <c r="K4" s="250"/>
    </row>
    <row r="5" spans="1:11" s="251" customFormat="1" ht="15" customHeight="1">
      <c r="A5" s="527"/>
      <c r="B5" s="529"/>
      <c r="C5" s="531"/>
      <c r="D5" s="533"/>
      <c r="E5" s="534" t="s">
        <v>392</v>
      </c>
      <c r="F5" s="535"/>
      <c r="G5" s="535"/>
      <c r="H5" s="535"/>
      <c r="I5" s="535"/>
      <c r="J5" s="253"/>
      <c r="K5" s="536" t="s">
        <v>393</v>
      </c>
    </row>
    <row r="6" spans="1:11" s="251" customFormat="1" ht="7.5" customHeight="1">
      <c r="A6" s="527"/>
      <c r="B6" s="529"/>
      <c r="C6" s="531"/>
      <c r="D6" s="533"/>
      <c r="E6" s="537"/>
      <c r="F6" s="540"/>
      <c r="G6" s="540" t="s">
        <v>394</v>
      </c>
      <c r="H6" s="540" t="s">
        <v>395</v>
      </c>
      <c r="I6" s="541" t="s">
        <v>396</v>
      </c>
      <c r="J6" s="538" t="s">
        <v>397</v>
      </c>
      <c r="K6" s="536"/>
    </row>
    <row r="7" spans="1:11" s="251" customFormat="1" ht="7.5" customHeight="1">
      <c r="A7" s="527"/>
      <c r="B7" s="529"/>
      <c r="C7" s="531"/>
      <c r="D7" s="533"/>
      <c r="E7" s="537"/>
      <c r="F7" s="538"/>
      <c r="G7" s="538"/>
      <c r="H7" s="538"/>
      <c r="I7" s="542"/>
      <c r="J7" s="538"/>
      <c r="K7" s="539" t="s">
        <v>398</v>
      </c>
    </row>
    <row r="8" spans="1:11" s="251" customFormat="1" ht="15" customHeight="1">
      <c r="A8" s="527"/>
      <c r="B8" s="529"/>
      <c r="C8" s="531"/>
      <c r="D8" s="533"/>
      <c r="E8" s="537"/>
      <c r="F8" s="254" t="s">
        <v>399</v>
      </c>
      <c r="G8" s="254" t="s">
        <v>566</v>
      </c>
      <c r="H8" s="254" t="s">
        <v>567</v>
      </c>
      <c r="I8" s="255" t="s">
        <v>400</v>
      </c>
      <c r="J8" s="254" t="s">
        <v>401</v>
      </c>
      <c r="K8" s="539"/>
    </row>
    <row r="9" spans="1:11" s="251" customFormat="1" ht="15" customHeight="1">
      <c r="A9" s="385"/>
      <c r="B9" s="529"/>
      <c r="C9" s="531"/>
      <c r="D9" s="533"/>
      <c r="E9" s="537"/>
      <c r="F9" s="254"/>
      <c r="G9" s="254" t="s">
        <v>402</v>
      </c>
      <c r="H9" s="254" t="s">
        <v>402</v>
      </c>
      <c r="I9" s="255" t="s">
        <v>568</v>
      </c>
      <c r="J9" s="254"/>
      <c r="K9" s="249"/>
    </row>
    <row r="10" spans="1:11" s="251" customFormat="1" ht="18" customHeight="1">
      <c r="A10" s="535" t="s">
        <v>403</v>
      </c>
      <c r="B10" s="256" t="s">
        <v>254</v>
      </c>
      <c r="C10" s="89">
        <v>58611</v>
      </c>
      <c r="D10" s="257">
        <v>38706</v>
      </c>
      <c r="E10" s="258">
        <v>37742</v>
      </c>
      <c r="F10" s="259">
        <v>32618</v>
      </c>
      <c r="G10" s="259">
        <v>4684</v>
      </c>
      <c r="H10" s="259">
        <v>143</v>
      </c>
      <c r="I10" s="258">
        <v>297</v>
      </c>
      <c r="J10" s="259">
        <v>964</v>
      </c>
      <c r="K10" s="257">
        <v>19722</v>
      </c>
    </row>
    <row r="11" spans="1:11" s="251" customFormat="1" ht="18" customHeight="1">
      <c r="A11" s="543"/>
      <c r="B11" s="252" t="s">
        <v>101</v>
      </c>
      <c r="C11" s="90">
        <v>30105</v>
      </c>
      <c r="D11" s="260">
        <v>25384</v>
      </c>
      <c r="E11" s="261">
        <v>24729</v>
      </c>
      <c r="F11" s="262">
        <v>24358</v>
      </c>
      <c r="G11" s="262">
        <v>93</v>
      </c>
      <c r="H11" s="262">
        <v>85</v>
      </c>
      <c r="I11" s="261">
        <v>193</v>
      </c>
      <c r="J11" s="262">
        <v>655</v>
      </c>
      <c r="K11" s="260">
        <v>4588</v>
      </c>
    </row>
    <row r="12" spans="1:11" s="251" customFormat="1" ht="18" customHeight="1">
      <c r="A12" s="544"/>
      <c r="B12" s="264" t="s">
        <v>102</v>
      </c>
      <c r="C12" s="91">
        <v>28506</v>
      </c>
      <c r="D12" s="265">
        <v>13322</v>
      </c>
      <c r="E12" s="266">
        <v>13013</v>
      </c>
      <c r="F12" s="267">
        <v>8260</v>
      </c>
      <c r="G12" s="267">
        <v>4591</v>
      </c>
      <c r="H12" s="267">
        <v>58</v>
      </c>
      <c r="I12" s="266">
        <v>104</v>
      </c>
      <c r="J12" s="267">
        <v>309</v>
      </c>
      <c r="K12" s="265">
        <v>15134</v>
      </c>
    </row>
    <row r="13" spans="1:11" s="251" customFormat="1" ht="18" customHeight="1">
      <c r="A13" s="535" t="s">
        <v>404</v>
      </c>
      <c r="B13" s="256" t="s">
        <v>254</v>
      </c>
      <c r="C13" s="89">
        <v>75563</v>
      </c>
      <c r="D13" s="257">
        <v>49848</v>
      </c>
      <c r="E13" s="258">
        <v>48117</v>
      </c>
      <c r="F13" s="259">
        <v>41143</v>
      </c>
      <c r="G13" s="259">
        <v>6072</v>
      </c>
      <c r="H13" s="259">
        <v>415</v>
      </c>
      <c r="I13" s="258">
        <v>487</v>
      </c>
      <c r="J13" s="259">
        <v>1731</v>
      </c>
      <c r="K13" s="257">
        <v>25193</v>
      </c>
    </row>
    <row r="14" spans="1:11" s="251" customFormat="1" ht="18" customHeight="1">
      <c r="A14" s="543"/>
      <c r="B14" s="252" t="s">
        <v>101</v>
      </c>
      <c r="C14" s="90">
        <v>38633</v>
      </c>
      <c r="D14" s="260">
        <v>31506</v>
      </c>
      <c r="E14" s="261">
        <v>30419</v>
      </c>
      <c r="F14" s="262">
        <v>29765</v>
      </c>
      <c r="G14" s="262">
        <v>194</v>
      </c>
      <c r="H14" s="262">
        <v>207</v>
      </c>
      <c r="I14" s="261">
        <v>253</v>
      </c>
      <c r="J14" s="262">
        <v>1087</v>
      </c>
      <c r="K14" s="260">
        <v>6758</v>
      </c>
    </row>
    <row r="15" spans="1:11" s="251" customFormat="1" ht="18" customHeight="1">
      <c r="A15" s="544"/>
      <c r="B15" s="264" t="s">
        <v>102</v>
      </c>
      <c r="C15" s="91">
        <v>36930</v>
      </c>
      <c r="D15" s="265">
        <v>18342</v>
      </c>
      <c r="E15" s="266">
        <v>17698</v>
      </c>
      <c r="F15" s="267">
        <v>11378</v>
      </c>
      <c r="G15" s="267">
        <v>5878</v>
      </c>
      <c r="H15" s="267">
        <v>208</v>
      </c>
      <c r="I15" s="266">
        <v>234</v>
      </c>
      <c r="J15" s="267">
        <v>644</v>
      </c>
      <c r="K15" s="265">
        <v>18435</v>
      </c>
    </row>
    <row r="16" spans="1:11" s="251" customFormat="1" ht="18" customHeight="1">
      <c r="A16" s="545" t="s">
        <v>569</v>
      </c>
      <c r="B16" s="256" t="s">
        <v>254</v>
      </c>
      <c r="C16" s="89">
        <v>80827</v>
      </c>
      <c r="D16" s="257">
        <v>52167</v>
      </c>
      <c r="E16" s="258">
        <v>50198</v>
      </c>
      <c r="F16" s="259">
        <v>43194</v>
      </c>
      <c r="G16" s="259">
        <v>5705</v>
      </c>
      <c r="H16" s="259">
        <v>632</v>
      </c>
      <c r="I16" s="258">
        <v>667</v>
      </c>
      <c r="J16" s="259">
        <v>1969</v>
      </c>
      <c r="K16" s="257">
        <v>26923</v>
      </c>
    </row>
    <row r="17" spans="1:11" s="251" customFormat="1" ht="18" customHeight="1">
      <c r="A17" s="543"/>
      <c r="B17" s="252" t="s">
        <v>101</v>
      </c>
      <c r="C17" s="90">
        <v>40768</v>
      </c>
      <c r="D17" s="260">
        <v>31795</v>
      </c>
      <c r="E17" s="261">
        <v>30602</v>
      </c>
      <c r="F17" s="262">
        <v>29626</v>
      </c>
      <c r="G17" s="262">
        <v>273</v>
      </c>
      <c r="H17" s="262">
        <v>326</v>
      </c>
      <c r="I17" s="261">
        <v>377</v>
      </c>
      <c r="J17" s="262">
        <v>1193</v>
      </c>
      <c r="K17" s="260">
        <v>7746</v>
      </c>
    </row>
    <row r="18" spans="1:11" s="251" customFormat="1" ht="18" customHeight="1">
      <c r="A18" s="544"/>
      <c r="B18" s="264" t="s">
        <v>102</v>
      </c>
      <c r="C18" s="91">
        <v>40059</v>
      </c>
      <c r="D18" s="265">
        <v>20372</v>
      </c>
      <c r="E18" s="266">
        <v>19596</v>
      </c>
      <c r="F18" s="267">
        <v>13568</v>
      </c>
      <c r="G18" s="267">
        <v>5432</v>
      </c>
      <c r="H18" s="267">
        <v>306</v>
      </c>
      <c r="I18" s="266">
        <v>290</v>
      </c>
      <c r="J18" s="267">
        <v>776</v>
      </c>
      <c r="K18" s="265">
        <v>19177</v>
      </c>
    </row>
    <row r="19" spans="1:11" s="251" customFormat="1" ht="18" customHeight="1">
      <c r="A19" s="545" t="s">
        <v>554</v>
      </c>
      <c r="B19" s="256" t="s">
        <v>254</v>
      </c>
      <c r="C19" s="89">
        <v>6987</v>
      </c>
      <c r="D19" s="257">
        <v>4331</v>
      </c>
      <c r="E19" s="258">
        <v>4166</v>
      </c>
      <c r="F19" s="259">
        <v>3587</v>
      </c>
      <c r="G19" s="259">
        <v>503</v>
      </c>
      <c r="H19" s="259">
        <v>20</v>
      </c>
      <c r="I19" s="258">
        <v>56</v>
      </c>
      <c r="J19" s="259">
        <v>165</v>
      </c>
      <c r="K19" s="257">
        <v>2637</v>
      </c>
    </row>
    <row r="20" spans="1:11" s="251" customFormat="1" ht="18" customHeight="1">
      <c r="A20" s="543"/>
      <c r="B20" s="252" t="s">
        <v>101</v>
      </c>
      <c r="C20" s="90">
        <v>3498</v>
      </c>
      <c r="D20" s="260">
        <v>2599</v>
      </c>
      <c r="E20" s="261">
        <v>2487</v>
      </c>
      <c r="F20" s="262">
        <v>2389</v>
      </c>
      <c r="G20" s="262">
        <v>54</v>
      </c>
      <c r="H20" s="262">
        <v>12</v>
      </c>
      <c r="I20" s="261">
        <v>32</v>
      </c>
      <c r="J20" s="262">
        <v>112</v>
      </c>
      <c r="K20" s="260">
        <v>885</v>
      </c>
    </row>
    <row r="21" spans="1:11" s="251" customFormat="1" ht="18" customHeight="1">
      <c r="A21" s="544"/>
      <c r="B21" s="264" t="s">
        <v>102</v>
      </c>
      <c r="C21" s="91">
        <v>3489</v>
      </c>
      <c r="D21" s="265">
        <v>1732</v>
      </c>
      <c r="E21" s="266">
        <v>1679</v>
      </c>
      <c r="F21" s="267">
        <v>1198</v>
      </c>
      <c r="G21" s="267">
        <v>449</v>
      </c>
      <c r="H21" s="267">
        <v>8</v>
      </c>
      <c r="I21" s="266">
        <v>24</v>
      </c>
      <c r="J21" s="267">
        <v>53</v>
      </c>
      <c r="K21" s="265">
        <v>1752</v>
      </c>
    </row>
    <row r="22" spans="1:11" s="251" customFormat="1" ht="18" customHeight="1">
      <c r="A22" s="545" t="s">
        <v>544</v>
      </c>
      <c r="B22" s="256" t="s">
        <v>254</v>
      </c>
      <c r="C22" s="89">
        <v>11141</v>
      </c>
      <c r="D22" s="257">
        <v>7196</v>
      </c>
      <c r="E22" s="258">
        <v>6983</v>
      </c>
      <c r="F22" s="259">
        <v>5918</v>
      </c>
      <c r="G22" s="259">
        <v>919</v>
      </c>
      <c r="H22" s="259">
        <v>53</v>
      </c>
      <c r="I22" s="258">
        <v>93</v>
      </c>
      <c r="J22" s="259">
        <v>213</v>
      </c>
      <c r="K22" s="257">
        <v>3791</v>
      </c>
    </row>
    <row r="23" spans="1:11" s="251" customFormat="1" ht="18" customHeight="1">
      <c r="A23" s="543"/>
      <c r="B23" s="252" t="s">
        <v>101</v>
      </c>
      <c r="C23" s="90">
        <v>5678</v>
      </c>
      <c r="D23" s="260">
        <v>4172</v>
      </c>
      <c r="E23" s="261">
        <v>4017</v>
      </c>
      <c r="F23" s="262">
        <v>3852</v>
      </c>
      <c r="G23" s="262">
        <v>76</v>
      </c>
      <c r="H23" s="262">
        <v>34</v>
      </c>
      <c r="I23" s="261">
        <v>55</v>
      </c>
      <c r="J23" s="262">
        <v>155</v>
      </c>
      <c r="K23" s="260">
        <v>1417</v>
      </c>
    </row>
    <row r="24" spans="1:11" s="251" customFormat="1" ht="18" customHeight="1">
      <c r="A24" s="544"/>
      <c r="B24" s="264" t="s">
        <v>102</v>
      </c>
      <c r="C24" s="91">
        <v>5463</v>
      </c>
      <c r="D24" s="265">
        <v>3024</v>
      </c>
      <c r="E24" s="266">
        <v>2966</v>
      </c>
      <c r="F24" s="267">
        <v>2066</v>
      </c>
      <c r="G24" s="267">
        <v>843</v>
      </c>
      <c r="H24" s="267">
        <v>19</v>
      </c>
      <c r="I24" s="266">
        <v>38</v>
      </c>
      <c r="J24" s="267">
        <v>58</v>
      </c>
      <c r="K24" s="265">
        <v>2374</v>
      </c>
    </row>
    <row r="25" spans="1:11" ht="16.5" customHeight="1">
      <c r="A25" s="546" t="s">
        <v>405</v>
      </c>
      <c r="B25" s="546"/>
      <c r="C25" s="546"/>
      <c r="D25" s="546"/>
      <c r="E25" s="546"/>
      <c r="F25" s="546"/>
      <c r="I25" s="401" t="s">
        <v>257</v>
      </c>
      <c r="J25" s="401"/>
      <c r="K25" s="401"/>
    </row>
  </sheetData>
  <sheetProtection/>
  <mergeCells count="23">
    <mergeCell ref="I25:K25"/>
    <mergeCell ref="A10:A12"/>
    <mergeCell ref="A13:A15"/>
    <mergeCell ref="A22:A24"/>
    <mergeCell ref="A25:F25"/>
    <mergeCell ref="A19:A21"/>
    <mergeCell ref="A16:A18"/>
    <mergeCell ref="J6:J7"/>
    <mergeCell ref="K7:K8"/>
    <mergeCell ref="F6:F7"/>
    <mergeCell ref="G6:G7"/>
    <mergeCell ref="H6:H7"/>
    <mergeCell ref="I6:I7"/>
    <mergeCell ref="A1:K1"/>
    <mergeCell ref="J3:K3"/>
    <mergeCell ref="A4:A9"/>
    <mergeCell ref="B4:B9"/>
    <mergeCell ref="C4:C9"/>
    <mergeCell ref="D4:J4"/>
    <mergeCell ref="D5:D9"/>
    <mergeCell ref="E5:I5"/>
    <mergeCell ref="K5:K6"/>
    <mergeCell ref="E6:E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0" style="6" hidden="1" customWidth="1"/>
    <col min="11" max="11" width="10.375" style="6" hidden="1" customWidth="1"/>
    <col min="12" max="18" width="0" style="6" hidden="1" customWidth="1"/>
    <col min="19" max="16384" width="9.00390625" style="6" customWidth="1"/>
  </cols>
  <sheetData>
    <row r="1" spans="1:18" ht="24">
      <c r="A1" s="1" t="s">
        <v>67</v>
      </c>
      <c r="F1" s="2" t="s">
        <v>68</v>
      </c>
      <c r="K1" s="6" t="s">
        <v>69</v>
      </c>
      <c r="M1" s="6" t="s">
        <v>70</v>
      </c>
      <c r="O1" s="238" t="s">
        <v>69</v>
      </c>
      <c r="P1" s="238"/>
      <c r="Q1" s="238" t="s">
        <v>70</v>
      </c>
      <c r="R1" s="238"/>
    </row>
    <row r="2" spans="6:18" ht="24" customHeight="1">
      <c r="F2" s="1" t="s">
        <v>71</v>
      </c>
      <c r="K2" s="6" t="s">
        <v>72</v>
      </c>
      <c r="L2" s="6" t="s">
        <v>73</v>
      </c>
      <c r="M2" s="6" t="s">
        <v>74</v>
      </c>
      <c r="N2" s="6" t="s">
        <v>75</v>
      </c>
      <c r="O2" s="238" t="s">
        <v>72</v>
      </c>
      <c r="P2" s="238" t="s">
        <v>73</v>
      </c>
      <c r="Q2" s="238" t="s">
        <v>74</v>
      </c>
      <c r="R2" s="238" t="s">
        <v>75</v>
      </c>
    </row>
    <row r="3" spans="10:18" ht="18" customHeight="1">
      <c r="J3" s="5" t="s">
        <v>426</v>
      </c>
      <c r="K3" s="239">
        <f aca="true" t="shared" si="0" ref="K3:K12">O3/1000</f>
        <v>7.53</v>
      </c>
      <c r="L3" s="239">
        <f aca="true" t="shared" si="1" ref="L3:L12">P3/1000</f>
        <v>7.501</v>
      </c>
      <c r="M3" s="3">
        <f aca="true" t="shared" si="2" ref="M3:M12">Q3/1000</f>
        <v>1.118</v>
      </c>
      <c r="N3" s="3">
        <f aca="true" t="shared" si="3" ref="N3:N12">R3/1000</f>
        <v>0.534</v>
      </c>
      <c r="O3" s="238">
        <v>7530</v>
      </c>
      <c r="P3" s="238">
        <v>7501</v>
      </c>
      <c r="Q3" s="4">
        <v>1118</v>
      </c>
      <c r="R3" s="4">
        <v>534</v>
      </c>
    </row>
    <row r="4" spans="10:18" ht="14.25" customHeight="1">
      <c r="J4" s="5" t="s">
        <v>427</v>
      </c>
      <c r="K4" s="239">
        <f t="shared" si="0"/>
        <v>7.343</v>
      </c>
      <c r="L4" s="239">
        <f t="shared" si="1"/>
        <v>6.982</v>
      </c>
      <c r="M4" s="3">
        <f t="shared" si="2"/>
        <v>1.135</v>
      </c>
      <c r="N4" s="3">
        <f t="shared" si="3"/>
        <v>0.557</v>
      </c>
      <c r="O4" s="238">
        <v>7343</v>
      </c>
      <c r="P4" s="238">
        <v>6982</v>
      </c>
      <c r="Q4" s="4">
        <v>1135</v>
      </c>
      <c r="R4" s="4">
        <v>557</v>
      </c>
    </row>
    <row r="5" spans="10:18" ht="14.25" customHeight="1">
      <c r="J5" s="5" t="s">
        <v>428</v>
      </c>
      <c r="K5" s="239">
        <f t="shared" si="0"/>
        <v>7.001</v>
      </c>
      <c r="L5" s="239">
        <f t="shared" si="1"/>
        <v>6.905</v>
      </c>
      <c r="M5" s="3">
        <f t="shared" si="2"/>
        <v>1.052</v>
      </c>
      <c r="N5" s="3">
        <f t="shared" si="3"/>
        <v>0.575</v>
      </c>
      <c r="O5" s="238">
        <v>7001</v>
      </c>
      <c r="P5" s="238">
        <v>6905</v>
      </c>
      <c r="Q5" s="4">
        <v>1052</v>
      </c>
      <c r="R5" s="4">
        <v>575</v>
      </c>
    </row>
    <row r="6" spans="10:18" ht="14.25" customHeight="1">
      <c r="J6" s="5" t="s">
        <v>429</v>
      </c>
      <c r="K6" s="239">
        <f t="shared" si="0"/>
        <v>7.3</v>
      </c>
      <c r="L6" s="239">
        <f t="shared" si="1"/>
        <v>6.58</v>
      </c>
      <c r="M6" s="3">
        <f t="shared" si="2"/>
        <v>1.16</v>
      </c>
      <c r="N6" s="3">
        <f t="shared" si="3"/>
        <v>0.537</v>
      </c>
      <c r="O6" s="238">
        <v>7300</v>
      </c>
      <c r="P6" s="238">
        <v>6580</v>
      </c>
      <c r="Q6" s="4">
        <v>1160</v>
      </c>
      <c r="R6" s="4">
        <v>537</v>
      </c>
    </row>
    <row r="7" spans="10:18" ht="14.25" customHeight="1">
      <c r="J7" s="5" t="s">
        <v>77</v>
      </c>
      <c r="K7" s="239">
        <f t="shared" si="0"/>
        <v>6.953</v>
      </c>
      <c r="L7" s="239">
        <f t="shared" si="1"/>
        <v>6.722</v>
      </c>
      <c r="M7" s="3">
        <f t="shared" si="2"/>
        <v>1.16</v>
      </c>
      <c r="N7" s="3">
        <f t="shared" si="3"/>
        <v>0.582</v>
      </c>
      <c r="O7" s="238">
        <v>6953</v>
      </c>
      <c r="P7" s="238">
        <v>6722</v>
      </c>
      <c r="Q7" s="4">
        <v>1160</v>
      </c>
      <c r="R7" s="4">
        <v>582</v>
      </c>
    </row>
    <row r="8" spans="10:18" ht="14.25" customHeight="1">
      <c r="J8" s="5" t="s">
        <v>406</v>
      </c>
      <c r="K8" s="239">
        <f t="shared" si="0"/>
        <v>7.27</v>
      </c>
      <c r="L8" s="239">
        <f t="shared" si="1"/>
        <v>7.059</v>
      </c>
      <c r="M8" s="3">
        <f t="shared" si="2"/>
        <v>1.131</v>
      </c>
      <c r="N8" s="3">
        <f t="shared" si="3"/>
        <v>0.528</v>
      </c>
      <c r="O8" s="238">
        <v>7270</v>
      </c>
      <c r="P8" s="238">
        <v>7059</v>
      </c>
      <c r="Q8" s="4">
        <v>1131</v>
      </c>
      <c r="R8" s="4">
        <v>528</v>
      </c>
    </row>
    <row r="9" spans="10:18" ht="14.25" customHeight="1">
      <c r="J9" s="5" t="s">
        <v>411</v>
      </c>
      <c r="K9" s="239">
        <f t="shared" si="0"/>
        <v>7.683</v>
      </c>
      <c r="L9" s="239">
        <f t="shared" si="1"/>
        <v>7.06</v>
      </c>
      <c r="M9" s="3">
        <f t="shared" si="2"/>
        <v>1.159</v>
      </c>
      <c r="N9" s="3">
        <f t="shared" si="3"/>
        <v>0.604</v>
      </c>
      <c r="O9" s="238">
        <v>7683</v>
      </c>
      <c r="P9" s="238">
        <v>7060</v>
      </c>
      <c r="Q9" s="4">
        <v>1159</v>
      </c>
      <c r="R9" s="4">
        <v>604</v>
      </c>
    </row>
    <row r="10" spans="10:18" ht="14.25" customHeight="1">
      <c r="J10" s="5" t="s">
        <v>430</v>
      </c>
      <c r="K10" s="239">
        <f t="shared" si="0"/>
        <v>7.068</v>
      </c>
      <c r="L10" s="239">
        <f t="shared" si="1"/>
        <v>6.966</v>
      </c>
      <c r="M10" s="3">
        <f t="shared" si="2"/>
        <v>1.175</v>
      </c>
      <c r="N10" s="3">
        <f t="shared" si="3"/>
        <v>0.615</v>
      </c>
      <c r="O10" s="238">
        <v>7068</v>
      </c>
      <c r="P10" s="238">
        <v>6966</v>
      </c>
      <c r="Q10" s="4">
        <v>1175</v>
      </c>
      <c r="R10" s="4">
        <v>615</v>
      </c>
    </row>
    <row r="11" spans="10:18" ht="14.25" customHeight="1">
      <c r="J11" s="5" t="s">
        <v>420</v>
      </c>
      <c r="K11" s="239">
        <f t="shared" si="0"/>
        <v>7.286</v>
      </c>
      <c r="L11" s="239">
        <f t="shared" si="1"/>
        <v>6.848</v>
      </c>
      <c r="M11" s="3">
        <f t="shared" si="2"/>
        <v>1.176</v>
      </c>
      <c r="N11" s="3">
        <f t="shared" si="3"/>
        <v>0.647</v>
      </c>
      <c r="O11" s="238">
        <v>7286</v>
      </c>
      <c r="P11" s="238">
        <v>6848</v>
      </c>
      <c r="Q11" s="4">
        <v>1176</v>
      </c>
      <c r="R11" s="4">
        <v>647</v>
      </c>
    </row>
    <row r="12" spans="10:18" ht="14.25" customHeight="1">
      <c r="J12" s="5" t="s">
        <v>421</v>
      </c>
      <c r="K12" s="239">
        <f t="shared" si="0"/>
        <v>7.609</v>
      </c>
      <c r="L12" s="239">
        <f t="shared" si="1"/>
        <v>6.532</v>
      </c>
      <c r="M12" s="3">
        <f t="shared" si="2"/>
        <v>1.087</v>
      </c>
      <c r="N12" s="3">
        <f t="shared" si="3"/>
        <v>0.695</v>
      </c>
      <c r="O12" s="238">
        <v>7609</v>
      </c>
      <c r="P12" s="238">
        <v>6532</v>
      </c>
      <c r="Q12" s="4">
        <v>1087</v>
      </c>
      <c r="R12" s="4">
        <v>695</v>
      </c>
    </row>
    <row r="13" spans="10:18" ht="14.25" customHeight="1">
      <c r="J13" s="5"/>
      <c r="K13" s="239"/>
      <c r="L13" s="239"/>
      <c r="M13" s="3"/>
      <c r="N13" s="3"/>
      <c r="O13" s="240"/>
      <c r="P13" s="240"/>
      <c r="Q13" s="97"/>
      <c r="R13" s="97"/>
    </row>
    <row r="14" spans="10:14" ht="14.25" customHeight="1">
      <c r="J14" s="5"/>
      <c r="K14" s="239"/>
      <c r="L14" s="239"/>
      <c r="M14" s="3"/>
      <c r="N14" s="3"/>
    </row>
    <row r="15" spans="10:14" ht="14.25" customHeight="1">
      <c r="J15" s="5"/>
      <c r="K15" s="239"/>
      <c r="L15" s="239"/>
      <c r="M15" s="92"/>
      <c r="N15" s="92"/>
    </row>
    <row r="16" spans="10:14" ht="14.25" customHeight="1">
      <c r="J16" s="5"/>
      <c r="K16" s="239"/>
      <c r="L16" s="239"/>
      <c r="M16" s="3"/>
      <c r="N16" s="3"/>
    </row>
    <row r="17" ht="14.25" customHeight="1"/>
    <row r="18" spans="11:14" ht="14.25" customHeight="1">
      <c r="K18" s="5" t="s">
        <v>78</v>
      </c>
      <c r="L18" s="5" t="s">
        <v>79</v>
      </c>
      <c r="M18" s="6" t="s">
        <v>80</v>
      </c>
      <c r="N18" s="6" t="s">
        <v>81</v>
      </c>
    </row>
    <row r="19" spans="10:14" ht="14.25" customHeight="1">
      <c r="J19" s="5" t="s">
        <v>82</v>
      </c>
      <c r="K19" s="6">
        <f aca="true" t="shared" si="4" ref="K19:K27">M19/10000</f>
        <v>0.9028</v>
      </c>
      <c r="L19" s="6">
        <f aca="true" t="shared" si="5" ref="L19:L27">N19/10000</f>
        <v>4.5736</v>
      </c>
      <c r="M19" s="238">
        <v>9028</v>
      </c>
      <c r="N19" s="238">
        <v>45736</v>
      </c>
    </row>
    <row r="20" spans="10:14" ht="14.25" customHeight="1">
      <c r="J20" s="5" t="s">
        <v>83</v>
      </c>
      <c r="K20" s="6">
        <f t="shared" si="4"/>
        <v>0.9363</v>
      </c>
      <c r="L20" s="6">
        <f t="shared" si="5"/>
        <v>4.3966</v>
      </c>
      <c r="M20" s="238">
        <v>9363</v>
      </c>
      <c r="N20" s="238">
        <v>43966</v>
      </c>
    </row>
    <row r="21" spans="10:14" ht="51.75" customHeight="1">
      <c r="J21" s="5" t="s">
        <v>84</v>
      </c>
      <c r="K21" s="6">
        <f t="shared" si="4"/>
        <v>1.0729</v>
      </c>
      <c r="L21" s="6">
        <f t="shared" si="5"/>
        <v>4.3983</v>
      </c>
      <c r="M21" s="238">
        <v>10729</v>
      </c>
      <c r="N21" s="238">
        <v>43983</v>
      </c>
    </row>
    <row r="22" spans="1:14" ht="28.5">
      <c r="A22" s="7" t="s">
        <v>87</v>
      </c>
      <c r="B22" s="241"/>
      <c r="C22" s="241"/>
      <c r="D22" s="241"/>
      <c r="E22" s="241"/>
      <c r="F22" s="241"/>
      <c r="G22" s="241"/>
      <c r="H22" s="241"/>
      <c r="I22" s="241"/>
      <c r="J22" s="5" t="s">
        <v>85</v>
      </c>
      <c r="K22" s="6">
        <f t="shared" si="4"/>
        <v>1.3672</v>
      </c>
      <c r="L22" s="6">
        <f t="shared" si="5"/>
        <v>5.0691</v>
      </c>
      <c r="M22" s="238">
        <v>13672</v>
      </c>
      <c r="N22" s="238">
        <v>50691</v>
      </c>
    </row>
    <row r="23" spans="10:14" ht="14.25" customHeight="1">
      <c r="J23" s="5" t="s">
        <v>86</v>
      </c>
      <c r="K23" s="6">
        <f t="shared" si="4"/>
        <v>2.2173</v>
      </c>
      <c r="L23" s="6">
        <f t="shared" si="5"/>
        <v>6.7038</v>
      </c>
      <c r="M23" s="238">
        <v>22173</v>
      </c>
      <c r="N23" s="238">
        <v>67038</v>
      </c>
    </row>
    <row r="24" spans="10:14" ht="14.25" customHeight="1">
      <c r="J24" s="5" t="s">
        <v>88</v>
      </c>
      <c r="K24" s="6">
        <f t="shared" si="4"/>
        <v>2.4853</v>
      </c>
      <c r="L24" s="6">
        <f t="shared" si="5"/>
        <v>7.5562</v>
      </c>
      <c r="M24" s="238">
        <v>24853</v>
      </c>
      <c r="N24" s="238">
        <v>75562</v>
      </c>
    </row>
    <row r="25" spans="10:14" ht="14.25" customHeight="1">
      <c r="J25" s="5" t="s">
        <v>89</v>
      </c>
      <c r="K25" s="6">
        <f t="shared" si="4"/>
        <v>2.9082</v>
      </c>
      <c r="L25" s="6">
        <f t="shared" si="5"/>
        <v>8.4189</v>
      </c>
      <c r="M25" s="238">
        <v>29082</v>
      </c>
      <c r="N25" s="238">
        <v>84189</v>
      </c>
    </row>
    <row r="26" spans="10:14" ht="14.25" customHeight="1">
      <c r="J26" s="5" t="s">
        <v>76</v>
      </c>
      <c r="K26" s="6">
        <f t="shared" si="4"/>
        <v>3.3626</v>
      </c>
      <c r="L26" s="6">
        <f t="shared" si="5"/>
        <v>8.9842</v>
      </c>
      <c r="M26" s="238">
        <v>33626</v>
      </c>
      <c r="N26" s="238">
        <v>89842</v>
      </c>
    </row>
    <row r="27" spans="10:14" ht="14.25" customHeight="1">
      <c r="J27" s="5" t="s">
        <v>77</v>
      </c>
      <c r="K27" s="6">
        <f t="shared" si="4"/>
        <v>3.7031</v>
      </c>
      <c r="L27" s="6">
        <f t="shared" si="5"/>
        <v>9.4163</v>
      </c>
      <c r="M27" s="238">
        <v>37031</v>
      </c>
      <c r="N27" s="238">
        <v>94163</v>
      </c>
    </row>
    <row r="28" spans="10:14" ht="28.5">
      <c r="J28" s="5" t="s">
        <v>431</v>
      </c>
      <c r="K28" s="6">
        <f aca="true" t="shared" si="6" ref="K28:L30">M28/10000</f>
        <v>4.0345</v>
      </c>
      <c r="L28" s="6">
        <f t="shared" si="6"/>
        <v>9.774</v>
      </c>
      <c r="M28" s="131">
        <v>40345</v>
      </c>
      <c r="N28" s="131">
        <v>97740</v>
      </c>
    </row>
    <row r="29" spans="10:14" ht="28.5">
      <c r="J29" s="5" t="s">
        <v>421</v>
      </c>
      <c r="K29" s="6">
        <f t="shared" si="6"/>
        <v>4.1202</v>
      </c>
      <c r="L29" s="6">
        <f t="shared" si="6"/>
        <v>9.8708</v>
      </c>
      <c r="M29" s="131">
        <v>41202</v>
      </c>
      <c r="N29" s="131">
        <v>98708</v>
      </c>
    </row>
    <row r="30" spans="10:14" ht="28.5">
      <c r="J30" s="5" t="s">
        <v>432</v>
      </c>
      <c r="K30" s="6">
        <f t="shared" si="6"/>
        <v>4.9134</v>
      </c>
      <c r="L30" s="6">
        <f t="shared" si="6"/>
        <v>12.0534</v>
      </c>
      <c r="M30" s="131">
        <v>49134</v>
      </c>
      <c r="N30" s="131">
        <v>120534</v>
      </c>
    </row>
    <row r="32" spans="11:12" ht="14.25">
      <c r="K32" s="6" t="s">
        <v>0</v>
      </c>
      <c r="L32" s="6" t="s">
        <v>1</v>
      </c>
    </row>
    <row r="33" spans="10:12" ht="14.25">
      <c r="J33" s="6" t="s">
        <v>2</v>
      </c>
      <c r="K33" s="238">
        <v>2744</v>
      </c>
      <c r="L33" s="238">
        <v>2524</v>
      </c>
    </row>
    <row r="34" spans="10:12" ht="14.25">
      <c r="J34" s="6" t="s">
        <v>3</v>
      </c>
      <c r="K34" s="238">
        <v>2388</v>
      </c>
      <c r="L34" s="238">
        <v>2225</v>
      </c>
    </row>
    <row r="35" spans="10:12" ht="14.25">
      <c r="J35" s="6" t="s">
        <v>4</v>
      </c>
      <c r="K35" s="238">
        <v>2456</v>
      </c>
      <c r="L35" s="238">
        <v>2444</v>
      </c>
    </row>
    <row r="36" spans="10:12" ht="14.25">
      <c r="J36" s="6" t="s">
        <v>5</v>
      </c>
      <c r="K36" s="238">
        <v>3047</v>
      </c>
      <c r="L36" s="238">
        <v>2760</v>
      </c>
    </row>
    <row r="37" spans="10:12" ht="14.25">
      <c r="J37" s="6" t="s">
        <v>6</v>
      </c>
      <c r="K37" s="238">
        <v>3878</v>
      </c>
      <c r="L37" s="238">
        <v>4084</v>
      </c>
    </row>
    <row r="38" spans="10:12" ht="14.25">
      <c r="J38" s="6" t="s">
        <v>7</v>
      </c>
      <c r="K38" s="238">
        <v>5428</v>
      </c>
      <c r="L38" s="238">
        <v>4685</v>
      </c>
    </row>
    <row r="39" spans="10:12" ht="14.25">
      <c r="J39" s="6" t="s">
        <v>8</v>
      </c>
      <c r="K39" s="238">
        <v>4059</v>
      </c>
      <c r="L39" s="238">
        <v>3660</v>
      </c>
    </row>
    <row r="40" spans="10:12" ht="14.25">
      <c r="J40" s="6" t="s">
        <v>9</v>
      </c>
      <c r="K40" s="238">
        <v>3313</v>
      </c>
      <c r="L40" s="238">
        <v>3034</v>
      </c>
    </row>
    <row r="41" spans="10:12" ht="14.25">
      <c r="J41" s="6" t="s">
        <v>10</v>
      </c>
      <c r="K41" s="238">
        <v>3056</v>
      </c>
      <c r="L41" s="238">
        <v>2926</v>
      </c>
    </row>
    <row r="42" spans="10:12" ht="14.25">
      <c r="J42" s="6" t="s">
        <v>11</v>
      </c>
      <c r="K42" s="238">
        <v>3641</v>
      </c>
      <c r="L42" s="238">
        <v>3500</v>
      </c>
    </row>
    <row r="43" spans="10:12" ht="14.25">
      <c r="J43" s="6" t="s">
        <v>12</v>
      </c>
      <c r="K43" s="238">
        <v>4024</v>
      </c>
      <c r="L43" s="238">
        <v>3677</v>
      </c>
    </row>
    <row r="44" spans="10:12" ht="14.25">
      <c r="J44" s="6" t="s">
        <v>13</v>
      </c>
      <c r="K44" s="238">
        <v>3002</v>
      </c>
      <c r="L44" s="238">
        <v>2698</v>
      </c>
    </row>
    <row r="45" spans="10:12" ht="14.25">
      <c r="J45" s="6" t="s">
        <v>14</v>
      </c>
      <c r="K45" s="238">
        <v>2349</v>
      </c>
      <c r="L45" s="238">
        <v>2225</v>
      </c>
    </row>
    <row r="46" spans="10:12" ht="14.25">
      <c r="J46" s="6" t="s">
        <v>15</v>
      </c>
      <c r="K46" s="238">
        <v>1845</v>
      </c>
      <c r="L46" s="238">
        <v>1914</v>
      </c>
    </row>
    <row r="47" spans="8:12" ht="29.25" customHeight="1">
      <c r="H47" s="248" t="s">
        <v>564</v>
      </c>
      <c r="J47" s="6" t="s">
        <v>16</v>
      </c>
      <c r="K47" s="238">
        <v>1412</v>
      </c>
      <c r="L47" s="238">
        <v>1702</v>
      </c>
    </row>
    <row r="48" spans="10:12" ht="14.25">
      <c r="J48" s="6" t="s">
        <v>17</v>
      </c>
      <c r="K48" s="238">
        <v>844</v>
      </c>
      <c r="L48" s="238">
        <v>1385</v>
      </c>
    </row>
    <row r="49" spans="10:12" ht="14.25">
      <c r="J49" s="6" t="s">
        <v>18</v>
      </c>
      <c r="K49" s="238">
        <v>539</v>
      </c>
      <c r="L49" s="238">
        <v>951</v>
      </c>
    </row>
    <row r="50" spans="10:12" ht="14.25">
      <c r="J50" s="6" t="s">
        <v>19</v>
      </c>
      <c r="K50" s="238">
        <v>249</v>
      </c>
      <c r="L50" s="238">
        <v>571</v>
      </c>
    </row>
    <row r="51" spans="10:12" ht="14.25">
      <c r="J51" s="6" t="s">
        <v>20</v>
      </c>
      <c r="K51" s="238">
        <v>82</v>
      </c>
      <c r="L51" s="238">
        <v>287</v>
      </c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11" customWidth="1"/>
    <col min="6" max="6" width="13.00390625" style="11" customWidth="1"/>
    <col min="7" max="8" width="10.625" style="11" customWidth="1"/>
    <col min="9" max="9" width="5.625" style="11" customWidth="1"/>
    <col min="10" max="10" width="2.625" style="11" customWidth="1"/>
    <col min="11" max="11" width="0.74609375" style="11" customWidth="1"/>
    <col min="12" max="16384" width="9.00390625" style="11" customWidth="1"/>
  </cols>
  <sheetData>
    <row r="1" spans="1:9" ht="24">
      <c r="A1" s="8" t="s">
        <v>90</v>
      </c>
      <c r="B1" s="237"/>
      <c r="C1" s="237"/>
      <c r="D1" s="237"/>
      <c r="E1" s="237"/>
      <c r="F1" s="237"/>
      <c r="G1" s="237"/>
      <c r="H1" s="237"/>
      <c r="I1" s="237"/>
    </row>
    <row r="2" spans="1:9" ht="14.25">
      <c r="A2" s="341" t="s">
        <v>510</v>
      </c>
      <c r="B2" s="341"/>
      <c r="C2" s="341"/>
      <c r="D2" s="341"/>
      <c r="E2" s="341"/>
      <c r="F2" s="341"/>
      <c r="G2" s="341"/>
      <c r="H2" s="341"/>
      <c r="I2" s="341"/>
    </row>
    <row r="3" spans="1:9" ht="14.25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4.25">
      <c r="A4" s="171"/>
      <c r="B4" s="171"/>
      <c r="C4" s="171"/>
      <c r="D4" s="171"/>
      <c r="E4" s="171"/>
      <c r="F4" s="171"/>
      <c r="G4" s="171"/>
      <c r="H4" s="171"/>
      <c r="I4" s="171"/>
    </row>
    <row r="6" ht="14.25"/>
    <row r="7" ht="14.25"/>
    <row r="8" ht="14.25"/>
    <row r="9" ht="14.25"/>
    <row r="10" ht="14.25"/>
    <row r="11" spans="7:8" ht="14.25">
      <c r="G11" s="9" t="s">
        <v>91</v>
      </c>
      <c r="H11" s="9" t="s">
        <v>92</v>
      </c>
    </row>
    <row r="12" ht="7.5" customHeight="1"/>
    <row r="13" spans="7:8" ht="18" customHeight="1">
      <c r="G13" s="10"/>
      <c r="H13" s="10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2" customFormat="1" ht="24" customHeight="1">
      <c r="A1" s="344" t="s">
        <v>93</v>
      </c>
      <c r="B1" s="344"/>
      <c r="C1" s="344"/>
      <c r="D1" s="344"/>
      <c r="E1" s="344"/>
      <c r="F1" s="344"/>
      <c r="G1" s="344"/>
      <c r="H1" s="344"/>
      <c r="I1" s="344"/>
    </row>
    <row r="2" ht="6" customHeight="1"/>
    <row r="3" spans="1:9" ht="14.25">
      <c r="A3" s="13"/>
      <c r="B3" s="13"/>
      <c r="C3" s="13"/>
      <c r="D3" s="13"/>
      <c r="E3" s="13"/>
      <c r="F3" s="13"/>
      <c r="G3" s="13"/>
      <c r="H3" s="343" t="s">
        <v>619</v>
      </c>
      <c r="I3" s="343"/>
    </row>
    <row r="4" spans="1:9" s="321" customFormat="1" ht="13.5" customHeight="1">
      <c r="A4" s="345" t="s">
        <v>413</v>
      </c>
      <c r="B4" s="346"/>
      <c r="C4" s="351" t="s">
        <v>94</v>
      </c>
      <c r="D4" s="351"/>
      <c r="E4" s="351"/>
      <c r="F4" s="351"/>
      <c r="G4" s="351"/>
      <c r="H4" s="351"/>
      <c r="I4" s="352"/>
    </row>
    <row r="5" spans="1:9" s="321" customFormat="1" ht="12.75" customHeight="1">
      <c r="A5" s="347"/>
      <c r="B5" s="348"/>
      <c r="C5" s="353" t="s">
        <v>95</v>
      </c>
      <c r="D5" s="354" t="s">
        <v>96</v>
      </c>
      <c r="E5" s="354"/>
      <c r="F5" s="354"/>
      <c r="G5" s="336" t="s">
        <v>97</v>
      </c>
      <c r="H5" s="14" t="s">
        <v>98</v>
      </c>
      <c r="I5" s="355" t="s">
        <v>99</v>
      </c>
    </row>
    <row r="6" spans="1:9" s="321" customFormat="1" ht="12.75" customHeight="1">
      <c r="A6" s="349"/>
      <c r="B6" s="350"/>
      <c r="C6" s="351"/>
      <c r="D6" s="337" t="s">
        <v>100</v>
      </c>
      <c r="E6" s="337" t="s">
        <v>101</v>
      </c>
      <c r="F6" s="337" t="s">
        <v>102</v>
      </c>
      <c r="G6" s="337" t="s">
        <v>103</v>
      </c>
      <c r="H6" s="15" t="s">
        <v>104</v>
      </c>
      <c r="I6" s="356"/>
    </row>
    <row r="7" spans="2:9" s="16" customFormat="1" ht="4.5" customHeight="1">
      <c r="B7" s="17"/>
      <c r="C7" s="18"/>
      <c r="D7" s="18"/>
      <c r="E7" s="18"/>
      <c r="F7" s="18"/>
      <c r="G7" s="18"/>
      <c r="H7" s="18"/>
      <c r="I7" s="19"/>
    </row>
    <row r="8" spans="1:9" s="25" customFormat="1" ht="11.25" customHeight="1">
      <c r="A8" s="20" t="s">
        <v>105</v>
      </c>
      <c r="B8" s="21">
        <v>29</v>
      </c>
      <c r="C8" s="22">
        <v>8869</v>
      </c>
      <c r="D8" s="22">
        <v>45075</v>
      </c>
      <c r="E8" s="22">
        <v>21841</v>
      </c>
      <c r="F8" s="22">
        <v>23234</v>
      </c>
      <c r="G8" s="23">
        <v>94</v>
      </c>
      <c r="H8" s="23">
        <v>5.1</v>
      </c>
      <c r="I8" s="24">
        <v>100</v>
      </c>
    </row>
    <row r="9" spans="1:9" s="30" customFormat="1" ht="11.25" customHeight="1">
      <c r="A9" s="26"/>
      <c r="B9" s="27" t="s">
        <v>106</v>
      </c>
      <c r="C9" s="28"/>
      <c r="D9" s="28"/>
      <c r="E9" s="28"/>
      <c r="F9" s="28"/>
      <c r="G9" s="28"/>
      <c r="H9" s="28"/>
      <c r="I9" s="29"/>
    </row>
    <row r="10" spans="1:9" s="30" customFormat="1" ht="11.25" customHeight="1">
      <c r="A10" s="31" t="s">
        <v>106</v>
      </c>
      <c r="B10" s="21">
        <v>30</v>
      </c>
      <c r="C10" s="22">
        <v>8723</v>
      </c>
      <c r="D10" s="22">
        <v>45708</v>
      </c>
      <c r="E10" s="22">
        <v>22126</v>
      </c>
      <c r="F10" s="22">
        <v>23582</v>
      </c>
      <c r="G10" s="23">
        <v>93.8</v>
      </c>
      <c r="H10" s="23">
        <v>5.2</v>
      </c>
      <c r="I10" s="24">
        <v>101.4</v>
      </c>
    </row>
    <row r="11" spans="1:9" s="30" customFormat="1" ht="11.25" customHeight="1">
      <c r="A11" s="26"/>
      <c r="B11" s="27"/>
      <c r="C11" s="28"/>
      <c r="D11" s="28"/>
      <c r="E11" s="28"/>
      <c r="F11" s="28"/>
      <c r="G11" s="28"/>
      <c r="H11" s="28"/>
      <c r="I11" s="29"/>
    </row>
    <row r="12" spans="1:9" s="25" customFormat="1" ht="11.25" customHeight="1">
      <c r="A12" s="31" t="s">
        <v>106</v>
      </c>
      <c r="B12" s="21">
        <v>35</v>
      </c>
      <c r="C12" s="22">
        <v>9028</v>
      </c>
      <c r="D12" s="22">
        <v>45736</v>
      </c>
      <c r="E12" s="22">
        <v>22073</v>
      </c>
      <c r="F12" s="22">
        <v>23663</v>
      </c>
      <c r="G12" s="23">
        <v>93.3</v>
      </c>
      <c r="H12" s="23">
        <v>5.1</v>
      </c>
      <c r="I12" s="24">
        <v>101.5</v>
      </c>
    </row>
    <row r="13" spans="1:9" s="30" customFormat="1" ht="11.25" customHeight="1">
      <c r="A13" s="26"/>
      <c r="B13" s="27"/>
      <c r="C13" s="28"/>
      <c r="D13" s="28"/>
      <c r="E13" s="28"/>
      <c r="F13" s="28"/>
      <c r="G13" s="28"/>
      <c r="H13" s="28"/>
      <c r="I13" s="29"/>
    </row>
    <row r="14" spans="1:9" s="25" customFormat="1" ht="11.25" customHeight="1">
      <c r="A14" s="31" t="s">
        <v>106</v>
      </c>
      <c r="B14" s="21">
        <v>40</v>
      </c>
      <c r="C14" s="22">
        <v>9363</v>
      </c>
      <c r="D14" s="22">
        <v>43966</v>
      </c>
      <c r="E14" s="22">
        <v>21140</v>
      </c>
      <c r="F14" s="22">
        <v>22826</v>
      </c>
      <c r="G14" s="23">
        <v>92.6</v>
      </c>
      <c r="H14" s="23">
        <v>4.7</v>
      </c>
      <c r="I14" s="24">
        <v>97.5</v>
      </c>
    </row>
    <row r="15" spans="1:9" s="30" customFormat="1" ht="11.25" customHeight="1">
      <c r="A15" s="26"/>
      <c r="B15" s="27"/>
      <c r="C15" s="28"/>
      <c r="D15" s="28"/>
      <c r="E15" s="28"/>
      <c r="F15" s="28"/>
      <c r="G15" s="28"/>
      <c r="H15" s="28"/>
      <c r="I15" s="29"/>
    </row>
    <row r="16" spans="1:9" s="25" customFormat="1" ht="11.25" customHeight="1">
      <c r="A16" s="31" t="s">
        <v>106</v>
      </c>
      <c r="B16" s="21">
        <v>45</v>
      </c>
      <c r="C16" s="22">
        <v>10729</v>
      </c>
      <c r="D16" s="22">
        <v>43983</v>
      </c>
      <c r="E16" s="22">
        <v>21279</v>
      </c>
      <c r="F16" s="22">
        <v>22704</v>
      </c>
      <c r="G16" s="23">
        <v>93.7</v>
      </c>
      <c r="H16" s="23">
        <v>4.1</v>
      </c>
      <c r="I16" s="24">
        <v>97.6</v>
      </c>
    </row>
    <row r="17" spans="1:9" s="30" customFormat="1" ht="11.25" customHeight="1">
      <c r="A17" s="26"/>
      <c r="B17" s="27"/>
      <c r="C17" s="28"/>
      <c r="D17" s="28"/>
      <c r="E17" s="28"/>
      <c r="F17" s="28"/>
      <c r="G17" s="28"/>
      <c r="H17" s="28"/>
      <c r="I17" s="29"/>
    </row>
    <row r="18" spans="1:9" s="25" customFormat="1" ht="11.25" customHeight="1">
      <c r="A18" s="31" t="s">
        <v>106</v>
      </c>
      <c r="B18" s="21">
        <v>50</v>
      </c>
      <c r="C18" s="22">
        <v>13672</v>
      </c>
      <c r="D18" s="22">
        <v>50691</v>
      </c>
      <c r="E18" s="22">
        <v>25117</v>
      </c>
      <c r="F18" s="22">
        <v>25574</v>
      </c>
      <c r="G18" s="23">
        <v>98.2</v>
      </c>
      <c r="H18" s="23">
        <v>3.7</v>
      </c>
      <c r="I18" s="24">
        <v>112.5</v>
      </c>
    </row>
    <row r="19" spans="1:9" s="36" customFormat="1" ht="11.25" customHeight="1">
      <c r="A19" s="32"/>
      <c r="B19" s="33"/>
      <c r="C19" s="34">
        <v>-1849</v>
      </c>
      <c r="D19" s="34">
        <v>-5808</v>
      </c>
      <c r="E19" s="34">
        <v>-2968</v>
      </c>
      <c r="F19" s="34">
        <v>-2840</v>
      </c>
      <c r="G19" s="34"/>
      <c r="H19" s="34"/>
      <c r="I19" s="35"/>
    </row>
    <row r="20" spans="1:9" s="25" customFormat="1" ht="11.25" customHeight="1">
      <c r="A20" s="31" t="s">
        <v>106</v>
      </c>
      <c r="B20" s="21">
        <v>55</v>
      </c>
      <c r="C20" s="22">
        <v>22173</v>
      </c>
      <c r="D20" s="22">
        <v>67038</v>
      </c>
      <c r="E20" s="22">
        <v>34497</v>
      </c>
      <c r="F20" s="22">
        <v>32541</v>
      </c>
      <c r="G20" s="23">
        <v>106</v>
      </c>
      <c r="H20" s="23">
        <v>3</v>
      </c>
      <c r="I20" s="24">
        <v>148.7</v>
      </c>
    </row>
    <row r="21" spans="1:9" s="36" customFormat="1" ht="11.25" customHeight="1">
      <c r="A21" s="32"/>
      <c r="B21" s="33"/>
      <c r="C21" s="34">
        <v>-8051</v>
      </c>
      <c r="D21" s="34">
        <v>-20901</v>
      </c>
      <c r="E21" s="34">
        <v>-10943</v>
      </c>
      <c r="F21" s="34">
        <v>-9958</v>
      </c>
      <c r="G21" s="34"/>
      <c r="H21" s="34"/>
      <c r="I21" s="35"/>
    </row>
    <row r="22" spans="1:9" s="25" customFormat="1" ht="11.25" customHeight="1">
      <c r="A22" s="31" t="s">
        <v>106</v>
      </c>
      <c r="B22" s="21">
        <v>58</v>
      </c>
      <c r="C22" s="22">
        <v>24209</v>
      </c>
      <c r="D22" s="22">
        <v>73635</v>
      </c>
      <c r="E22" s="22">
        <v>37622</v>
      </c>
      <c r="F22" s="22">
        <v>36013</v>
      </c>
      <c r="G22" s="23">
        <v>104.5</v>
      </c>
      <c r="H22" s="23">
        <v>3</v>
      </c>
      <c r="I22" s="24">
        <v>163.4</v>
      </c>
    </row>
    <row r="23" spans="1:9" s="36" customFormat="1" ht="11.25" customHeight="1">
      <c r="A23" s="32"/>
      <c r="B23" s="33"/>
      <c r="C23" s="34">
        <v>-9773</v>
      </c>
      <c r="D23" s="34">
        <v>-27268</v>
      </c>
      <c r="E23" s="34">
        <v>-14003</v>
      </c>
      <c r="F23" s="34">
        <v>-13265</v>
      </c>
      <c r="G23" s="34"/>
      <c r="H23" s="34"/>
      <c r="I23" s="35"/>
    </row>
    <row r="24" spans="1:9" s="25" customFormat="1" ht="11.25" customHeight="1">
      <c r="A24" s="31" t="s">
        <v>106</v>
      </c>
      <c r="B24" s="21">
        <v>59</v>
      </c>
      <c r="C24" s="22">
        <v>24498</v>
      </c>
      <c r="D24" s="22">
        <v>74474</v>
      </c>
      <c r="E24" s="22">
        <v>37915</v>
      </c>
      <c r="F24" s="22">
        <v>36559</v>
      </c>
      <c r="G24" s="23">
        <v>103.7</v>
      </c>
      <c r="H24" s="23">
        <v>3</v>
      </c>
      <c r="I24" s="24">
        <v>165.2</v>
      </c>
    </row>
    <row r="25" spans="1:9" s="36" customFormat="1" ht="11.25" customHeight="1">
      <c r="A25" s="32"/>
      <c r="B25" s="33"/>
      <c r="C25" s="34">
        <v>-9883</v>
      </c>
      <c r="D25" s="34">
        <v>-28059</v>
      </c>
      <c r="E25" s="34">
        <v>-14275</v>
      </c>
      <c r="F25" s="34">
        <v>-13784</v>
      </c>
      <c r="G25" s="34"/>
      <c r="H25" s="34"/>
      <c r="I25" s="35"/>
    </row>
    <row r="26" spans="1:9" s="25" customFormat="1" ht="11.25" customHeight="1">
      <c r="A26" s="31" t="s">
        <v>106</v>
      </c>
      <c r="B26" s="21">
        <v>60</v>
      </c>
      <c r="C26" s="22">
        <v>24853</v>
      </c>
      <c r="D26" s="22">
        <v>75562</v>
      </c>
      <c r="E26" s="22">
        <v>38577</v>
      </c>
      <c r="F26" s="22">
        <v>36985</v>
      </c>
      <c r="G26" s="23">
        <v>104.3</v>
      </c>
      <c r="H26" s="23">
        <v>3</v>
      </c>
      <c r="I26" s="24">
        <v>167.6</v>
      </c>
    </row>
    <row r="27" spans="1:9" s="36" customFormat="1" ht="11.25" customHeight="1">
      <c r="A27" s="32"/>
      <c r="B27" s="33"/>
      <c r="C27" s="34">
        <v>-10017</v>
      </c>
      <c r="D27" s="34">
        <v>-28954</v>
      </c>
      <c r="E27" s="34">
        <v>-14741</v>
      </c>
      <c r="F27" s="34">
        <v>-14213</v>
      </c>
      <c r="G27" s="34"/>
      <c r="H27" s="34"/>
      <c r="I27" s="35"/>
    </row>
    <row r="28" spans="1:9" s="25" customFormat="1" ht="11.25" customHeight="1">
      <c r="A28" s="31" t="s">
        <v>106</v>
      </c>
      <c r="B28" s="21">
        <v>61</v>
      </c>
      <c r="C28" s="22">
        <v>25374</v>
      </c>
      <c r="D28" s="22">
        <v>76447</v>
      </c>
      <c r="E28" s="22">
        <v>39014</v>
      </c>
      <c r="F28" s="22">
        <v>37433</v>
      </c>
      <c r="G28" s="23">
        <v>104.2</v>
      </c>
      <c r="H28" s="23">
        <v>3</v>
      </c>
      <c r="I28" s="24">
        <v>169.6</v>
      </c>
    </row>
    <row r="29" spans="1:9" s="36" customFormat="1" ht="11.25" customHeight="1">
      <c r="A29" s="32"/>
      <c r="B29" s="33"/>
      <c r="C29" s="34">
        <v>-10317</v>
      </c>
      <c r="D29" s="34">
        <v>-29713</v>
      </c>
      <c r="E29" s="34">
        <v>-15132</v>
      </c>
      <c r="F29" s="34">
        <v>-14581</v>
      </c>
      <c r="G29" s="34"/>
      <c r="H29" s="34"/>
      <c r="I29" s="35"/>
    </row>
    <row r="30" spans="1:9" s="25" customFormat="1" ht="11.25" customHeight="1">
      <c r="A30" s="31" t="s">
        <v>106</v>
      </c>
      <c r="B30" s="21">
        <v>62</v>
      </c>
      <c r="C30" s="22">
        <v>26073</v>
      </c>
      <c r="D30" s="22">
        <v>77923</v>
      </c>
      <c r="E30" s="22">
        <v>39642</v>
      </c>
      <c r="F30" s="22">
        <v>38281</v>
      </c>
      <c r="G30" s="23">
        <v>103.6</v>
      </c>
      <c r="H30" s="23">
        <v>3</v>
      </c>
      <c r="I30" s="24">
        <v>172.9</v>
      </c>
    </row>
    <row r="31" spans="1:9" s="36" customFormat="1" ht="11.25" customHeight="1">
      <c r="A31" s="32"/>
      <c r="B31" s="33"/>
      <c r="C31" s="34">
        <v>-10803</v>
      </c>
      <c r="D31" s="34">
        <v>-30758</v>
      </c>
      <c r="E31" s="34">
        <v>-15572</v>
      </c>
      <c r="F31" s="34">
        <v>-15186</v>
      </c>
      <c r="G31" s="34"/>
      <c r="H31" s="34"/>
      <c r="I31" s="35"/>
    </row>
    <row r="32" spans="1:9" s="25" customFormat="1" ht="11.25" customHeight="1">
      <c r="A32" s="31" t="s">
        <v>106</v>
      </c>
      <c r="B32" s="21">
        <v>63</v>
      </c>
      <c r="C32" s="22">
        <v>26783</v>
      </c>
      <c r="D32" s="22">
        <v>79505</v>
      </c>
      <c r="E32" s="22">
        <v>40401</v>
      </c>
      <c r="F32" s="22">
        <v>39104</v>
      </c>
      <c r="G32" s="23">
        <v>103.3</v>
      </c>
      <c r="H32" s="23">
        <v>3</v>
      </c>
      <c r="I32" s="24">
        <v>176.4</v>
      </c>
    </row>
    <row r="33" spans="1:9" s="36" customFormat="1" ht="11.25" customHeight="1">
      <c r="A33" s="32"/>
      <c r="B33" s="33"/>
      <c r="C33" s="34">
        <v>-11115</v>
      </c>
      <c r="D33" s="34">
        <v>-31731</v>
      </c>
      <c r="E33" s="34">
        <v>-16095</v>
      </c>
      <c r="F33" s="34">
        <v>-15636</v>
      </c>
      <c r="G33" s="34"/>
      <c r="H33" s="34"/>
      <c r="I33" s="35"/>
    </row>
    <row r="34" spans="1:9" s="25" customFormat="1" ht="11.25" customHeight="1">
      <c r="A34" s="20" t="s">
        <v>107</v>
      </c>
      <c r="B34" s="21" t="s">
        <v>108</v>
      </c>
      <c r="C34" s="22">
        <v>28167</v>
      </c>
      <c r="D34" s="22">
        <v>82311</v>
      </c>
      <c r="E34" s="22">
        <v>41905</v>
      </c>
      <c r="F34" s="22">
        <v>40406</v>
      </c>
      <c r="G34" s="23">
        <v>103.7</v>
      </c>
      <c r="H34" s="23">
        <v>2.9</v>
      </c>
      <c r="I34" s="24">
        <v>182.6</v>
      </c>
    </row>
    <row r="35" spans="1:9" s="36" customFormat="1" ht="11.25" customHeight="1">
      <c r="A35" s="32"/>
      <c r="B35" s="33"/>
      <c r="C35" s="34">
        <v>-11842</v>
      </c>
      <c r="D35" s="34">
        <v>-33257</v>
      </c>
      <c r="E35" s="34">
        <v>-16838</v>
      </c>
      <c r="F35" s="34">
        <v>-16419</v>
      </c>
      <c r="G35" s="34"/>
      <c r="H35" s="34"/>
      <c r="I35" s="35"/>
    </row>
    <row r="36" spans="2:9" s="25" customFormat="1" ht="11.25" customHeight="1">
      <c r="B36" s="21">
        <v>2</v>
      </c>
      <c r="C36" s="22">
        <v>29082</v>
      </c>
      <c r="D36" s="22">
        <v>84189</v>
      </c>
      <c r="E36" s="22">
        <v>42965</v>
      </c>
      <c r="F36" s="22">
        <v>41224</v>
      </c>
      <c r="G36" s="23">
        <v>104.2</v>
      </c>
      <c r="H36" s="23">
        <v>2.9</v>
      </c>
      <c r="I36" s="24">
        <v>186.8</v>
      </c>
    </row>
    <row r="37" spans="1:9" s="36" customFormat="1" ht="11.25" customHeight="1">
      <c r="A37" s="32"/>
      <c r="B37" s="33"/>
      <c r="C37" s="34">
        <v>-11950</v>
      </c>
      <c r="D37" s="34">
        <v>-33443</v>
      </c>
      <c r="E37" s="34">
        <v>-16995</v>
      </c>
      <c r="F37" s="34">
        <v>-16448</v>
      </c>
      <c r="G37" s="34"/>
      <c r="H37" s="34"/>
      <c r="I37" s="35"/>
    </row>
    <row r="38" spans="1:9" s="25" customFormat="1" ht="11.25" customHeight="1">
      <c r="A38" s="31" t="s">
        <v>106</v>
      </c>
      <c r="B38" s="21">
        <v>3</v>
      </c>
      <c r="C38" s="22">
        <v>30184</v>
      </c>
      <c r="D38" s="22">
        <v>85676</v>
      </c>
      <c r="E38" s="22">
        <v>43792</v>
      </c>
      <c r="F38" s="22">
        <v>41884</v>
      </c>
      <c r="G38" s="23">
        <v>104.6</v>
      </c>
      <c r="H38" s="23">
        <v>2.8</v>
      </c>
      <c r="I38" s="24">
        <v>190.1</v>
      </c>
    </row>
    <row r="39" spans="1:9" s="36" customFormat="1" ht="11.25" customHeight="1">
      <c r="A39" s="32" t="s">
        <v>106</v>
      </c>
      <c r="B39" s="33"/>
      <c r="C39" s="34">
        <v>-12374</v>
      </c>
      <c r="D39" s="34">
        <v>-33847</v>
      </c>
      <c r="E39" s="34">
        <v>-17183</v>
      </c>
      <c r="F39" s="34">
        <v>-16664</v>
      </c>
      <c r="G39" s="34"/>
      <c r="H39" s="34"/>
      <c r="I39" s="35"/>
    </row>
    <row r="40" spans="1:9" s="25" customFormat="1" ht="11.25" customHeight="1">
      <c r="A40" s="31" t="s">
        <v>106</v>
      </c>
      <c r="B40" s="21">
        <v>4</v>
      </c>
      <c r="C40" s="22">
        <v>31424</v>
      </c>
      <c r="D40" s="22">
        <v>87316</v>
      </c>
      <c r="E40" s="22">
        <v>44720</v>
      </c>
      <c r="F40" s="22">
        <v>42596</v>
      </c>
      <c r="G40" s="23">
        <v>105</v>
      </c>
      <c r="H40" s="23">
        <v>2.8</v>
      </c>
      <c r="I40" s="24">
        <v>193.7</v>
      </c>
    </row>
    <row r="41" spans="1:9" s="36" customFormat="1" ht="11.25" customHeight="1">
      <c r="A41" s="32"/>
      <c r="B41" s="33"/>
      <c r="C41" s="34">
        <v>-13030</v>
      </c>
      <c r="D41" s="34">
        <v>-34678</v>
      </c>
      <c r="E41" s="34">
        <v>-17604</v>
      </c>
      <c r="F41" s="34">
        <v>-17074</v>
      </c>
      <c r="G41" s="34"/>
      <c r="H41" s="34"/>
      <c r="I41" s="35"/>
    </row>
    <row r="42" spans="1:9" s="25" customFormat="1" ht="11.25" customHeight="1">
      <c r="A42" s="31" t="s">
        <v>106</v>
      </c>
      <c r="B42" s="21">
        <v>5</v>
      </c>
      <c r="C42" s="22">
        <v>32709</v>
      </c>
      <c r="D42" s="22">
        <v>88864</v>
      </c>
      <c r="E42" s="22">
        <v>45495</v>
      </c>
      <c r="F42" s="22">
        <v>43369</v>
      </c>
      <c r="G42" s="23">
        <v>104.9</v>
      </c>
      <c r="H42" s="23">
        <v>2.7</v>
      </c>
      <c r="I42" s="24">
        <v>197.1</v>
      </c>
    </row>
    <row r="43" spans="1:9" s="36" customFormat="1" ht="11.25" customHeight="1">
      <c r="A43" s="32"/>
      <c r="B43" s="33"/>
      <c r="C43" s="34">
        <v>-13620</v>
      </c>
      <c r="D43" s="34">
        <v>-35248</v>
      </c>
      <c r="E43" s="34">
        <v>-17899</v>
      </c>
      <c r="F43" s="34">
        <v>-17349</v>
      </c>
      <c r="G43" s="34"/>
      <c r="H43" s="34"/>
      <c r="I43" s="35"/>
    </row>
    <row r="44" spans="1:9" s="25" customFormat="1" ht="11.25" customHeight="1">
      <c r="A44" s="31" t="s">
        <v>106</v>
      </c>
      <c r="B44" s="21">
        <v>6</v>
      </c>
      <c r="C44" s="22">
        <v>33324</v>
      </c>
      <c r="D44" s="22">
        <v>89748</v>
      </c>
      <c r="E44" s="22">
        <v>45903</v>
      </c>
      <c r="F44" s="22">
        <v>43845</v>
      </c>
      <c r="G44" s="23">
        <v>104.7</v>
      </c>
      <c r="H44" s="23">
        <v>2.7</v>
      </c>
      <c r="I44" s="24">
        <v>199.1</v>
      </c>
    </row>
    <row r="45" spans="1:9" s="36" customFormat="1" ht="11.25" customHeight="1">
      <c r="A45" s="32"/>
      <c r="B45" s="33"/>
      <c r="C45" s="34">
        <v>-13280</v>
      </c>
      <c r="D45" s="34">
        <v>-34903</v>
      </c>
      <c r="E45" s="34">
        <v>-17606</v>
      </c>
      <c r="F45" s="34">
        <v>-17297</v>
      </c>
      <c r="G45" s="34"/>
      <c r="H45" s="34"/>
      <c r="I45" s="35"/>
    </row>
    <row r="46" spans="1:9" s="25" customFormat="1" ht="11.25" customHeight="1">
      <c r="A46" s="31" t="s">
        <v>106</v>
      </c>
      <c r="B46" s="21">
        <v>7</v>
      </c>
      <c r="C46" s="22">
        <v>33626</v>
      </c>
      <c r="D46" s="22">
        <v>89842</v>
      </c>
      <c r="E46" s="22">
        <v>46012</v>
      </c>
      <c r="F46" s="22">
        <v>43830</v>
      </c>
      <c r="G46" s="23">
        <v>105</v>
      </c>
      <c r="H46" s="23">
        <v>2.7</v>
      </c>
      <c r="I46" s="24">
        <v>199.3</v>
      </c>
    </row>
    <row r="47" spans="1:9" s="36" customFormat="1" ht="11.25" customHeight="1">
      <c r="A47" s="32"/>
      <c r="B47" s="33"/>
      <c r="C47" s="34">
        <v>-13076</v>
      </c>
      <c r="D47" s="34">
        <v>-34413</v>
      </c>
      <c r="E47" s="34">
        <v>-17354</v>
      </c>
      <c r="F47" s="34">
        <v>-17059</v>
      </c>
      <c r="G47" s="34"/>
      <c r="H47" s="34"/>
      <c r="I47" s="35"/>
    </row>
    <row r="48" spans="1:9" s="25" customFormat="1" ht="11.25" customHeight="1">
      <c r="A48" s="31" t="s">
        <v>106</v>
      </c>
      <c r="B48" s="21">
        <v>8</v>
      </c>
      <c r="C48" s="22">
        <v>34035</v>
      </c>
      <c r="D48" s="22">
        <v>90528</v>
      </c>
      <c r="E48" s="22">
        <v>46222</v>
      </c>
      <c r="F48" s="22">
        <v>44306</v>
      </c>
      <c r="G48" s="23">
        <v>104.3</v>
      </c>
      <c r="H48" s="23">
        <v>2.7</v>
      </c>
      <c r="I48" s="24">
        <v>200.8</v>
      </c>
    </row>
    <row r="49" spans="1:9" s="36" customFormat="1" ht="11.25" customHeight="1">
      <c r="A49" s="32"/>
      <c r="B49" s="33"/>
      <c r="C49" s="34">
        <v>-12888</v>
      </c>
      <c r="D49" s="34">
        <v>-34066</v>
      </c>
      <c r="E49" s="34">
        <v>-17079</v>
      </c>
      <c r="F49" s="34">
        <v>-16987</v>
      </c>
      <c r="G49" s="34"/>
      <c r="H49" s="34"/>
      <c r="I49" s="35"/>
    </row>
    <row r="50" spans="1:9" s="25" customFormat="1" ht="11.25" customHeight="1">
      <c r="A50" s="31" t="s">
        <v>106</v>
      </c>
      <c r="B50" s="21">
        <v>9</v>
      </c>
      <c r="C50" s="22">
        <v>34699</v>
      </c>
      <c r="D50" s="22">
        <v>91192</v>
      </c>
      <c r="E50" s="22">
        <v>46455</v>
      </c>
      <c r="F50" s="22">
        <v>44737</v>
      </c>
      <c r="G50" s="23">
        <v>103.8</v>
      </c>
      <c r="H50" s="23">
        <v>2.6</v>
      </c>
      <c r="I50" s="24">
        <v>202.3</v>
      </c>
    </row>
    <row r="51" spans="1:9" s="36" customFormat="1" ht="11.25" customHeight="1">
      <c r="A51" s="32"/>
      <c r="B51" s="33"/>
      <c r="C51" s="34">
        <v>-12908</v>
      </c>
      <c r="D51" s="34">
        <v>-33610</v>
      </c>
      <c r="E51" s="34">
        <v>-16810</v>
      </c>
      <c r="F51" s="34">
        <v>-16800</v>
      </c>
      <c r="G51" s="34"/>
      <c r="H51" s="34"/>
      <c r="I51" s="35"/>
    </row>
    <row r="52" spans="1:9" s="25" customFormat="1" ht="11.25" customHeight="1">
      <c r="A52" s="31" t="s">
        <v>106</v>
      </c>
      <c r="B52" s="21">
        <v>10</v>
      </c>
      <c r="C52" s="22">
        <v>35422</v>
      </c>
      <c r="D52" s="22">
        <v>92152</v>
      </c>
      <c r="E52" s="22">
        <v>46898</v>
      </c>
      <c r="F52" s="22">
        <v>45254</v>
      </c>
      <c r="G52" s="23">
        <v>103.6</v>
      </c>
      <c r="H52" s="23">
        <v>2.6</v>
      </c>
      <c r="I52" s="24">
        <v>204.4</v>
      </c>
    </row>
    <row r="53" spans="1:9" s="36" customFormat="1" ht="11.25" customHeight="1">
      <c r="A53" s="32"/>
      <c r="B53" s="33"/>
      <c r="C53" s="34">
        <v>-12826</v>
      </c>
      <c r="D53" s="34">
        <v>-33127</v>
      </c>
      <c r="E53" s="34">
        <v>-16543</v>
      </c>
      <c r="F53" s="34">
        <v>-16584</v>
      </c>
      <c r="G53" s="34"/>
      <c r="H53" s="34"/>
      <c r="I53" s="35"/>
    </row>
    <row r="54" spans="1:9" s="25" customFormat="1" ht="11.25" customHeight="1">
      <c r="A54" s="31" t="s">
        <v>106</v>
      </c>
      <c r="B54" s="21">
        <v>11</v>
      </c>
      <c r="C54" s="22">
        <v>36077</v>
      </c>
      <c r="D54" s="22">
        <v>92789</v>
      </c>
      <c r="E54" s="22">
        <v>47215</v>
      </c>
      <c r="F54" s="22">
        <v>45574</v>
      </c>
      <c r="G54" s="23">
        <v>103.6</v>
      </c>
      <c r="H54" s="23">
        <v>2.6</v>
      </c>
      <c r="I54" s="24">
        <v>205.9</v>
      </c>
    </row>
    <row r="55" spans="1:9" s="36" customFormat="1" ht="11.25" customHeight="1">
      <c r="A55" s="37"/>
      <c r="B55" s="33"/>
      <c r="C55" s="34">
        <v>-12980</v>
      </c>
      <c r="D55" s="34">
        <v>-33068</v>
      </c>
      <c r="E55" s="34">
        <v>-16510</v>
      </c>
      <c r="F55" s="34">
        <v>-16558</v>
      </c>
      <c r="G55" s="34"/>
      <c r="H55" s="34"/>
      <c r="I55" s="35"/>
    </row>
    <row r="56" spans="1:9" s="30" customFormat="1" ht="11.25" customHeight="1">
      <c r="A56" s="38" t="s">
        <v>106</v>
      </c>
      <c r="B56" s="21">
        <v>12</v>
      </c>
      <c r="C56" s="22">
        <v>37031</v>
      </c>
      <c r="D56" s="22">
        <v>94163</v>
      </c>
      <c r="E56" s="22">
        <v>47795</v>
      </c>
      <c r="F56" s="22">
        <v>46368</v>
      </c>
      <c r="G56" s="23">
        <v>103.1</v>
      </c>
      <c r="H56" s="23">
        <v>2.5</v>
      </c>
      <c r="I56" s="24">
        <v>208.9</v>
      </c>
    </row>
    <row r="57" spans="1:9" s="36" customFormat="1" ht="11.25" customHeight="1">
      <c r="A57" s="37"/>
      <c r="B57" s="33"/>
      <c r="C57" s="34">
        <v>-13088</v>
      </c>
      <c r="D57" s="34">
        <v>-32982</v>
      </c>
      <c r="E57" s="34">
        <v>-16421</v>
      </c>
      <c r="F57" s="34">
        <v>-16561</v>
      </c>
      <c r="G57" s="34"/>
      <c r="H57" s="34"/>
      <c r="I57" s="35"/>
    </row>
    <row r="58" spans="1:9" s="30" customFormat="1" ht="11.25" customHeight="1">
      <c r="A58" s="38"/>
      <c r="B58" s="21">
        <v>13</v>
      </c>
      <c r="C58" s="22">
        <v>37661</v>
      </c>
      <c r="D58" s="22">
        <v>95011</v>
      </c>
      <c r="E58" s="22">
        <v>48101</v>
      </c>
      <c r="F58" s="22">
        <v>46910</v>
      </c>
      <c r="G58" s="23">
        <v>102.5</v>
      </c>
      <c r="H58" s="23">
        <v>2.5</v>
      </c>
      <c r="I58" s="24">
        <v>210.8</v>
      </c>
    </row>
    <row r="59" spans="1:9" s="36" customFormat="1" ht="11.25" customHeight="1">
      <c r="A59" s="37"/>
      <c r="B59" s="33"/>
      <c r="C59" s="34">
        <v>-13185</v>
      </c>
      <c r="D59" s="28">
        <v>-32945</v>
      </c>
      <c r="E59" s="34">
        <v>-16278</v>
      </c>
      <c r="F59" s="34">
        <v>-16667</v>
      </c>
      <c r="G59" s="34"/>
      <c r="H59" s="34"/>
      <c r="I59" s="35"/>
    </row>
    <row r="60" spans="1:9" s="39" customFormat="1" ht="11.25" customHeight="1">
      <c r="A60" s="38"/>
      <c r="B60" s="21">
        <v>14</v>
      </c>
      <c r="C60" s="22">
        <v>38603</v>
      </c>
      <c r="D60" s="22">
        <f>SUM(E60:F60)</f>
        <v>95850</v>
      </c>
      <c r="E60" s="22">
        <v>48545</v>
      </c>
      <c r="F60" s="22">
        <v>47305</v>
      </c>
      <c r="G60" s="23">
        <f>E60/F60*100</f>
        <v>102.62128739033929</v>
      </c>
      <c r="H60" s="23">
        <f>D60/C60</f>
        <v>2.482967645001684</v>
      </c>
      <c r="I60" s="24">
        <v>212.6</v>
      </c>
    </row>
    <row r="61" spans="1:9" s="36" customFormat="1" ht="11.25" customHeight="1">
      <c r="A61" s="37"/>
      <c r="B61" s="33"/>
      <c r="C61" s="34">
        <v>-13490</v>
      </c>
      <c r="D61" s="28">
        <f>SUM(E61:F61)</f>
        <v>-32999</v>
      </c>
      <c r="E61" s="34">
        <v>-16251</v>
      </c>
      <c r="F61" s="34">
        <v>-16748</v>
      </c>
      <c r="G61" s="34"/>
      <c r="H61" s="34"/>
      <c r="I61" s="35"/>
    </row>
    <row r="62" spans="1:9" s="39" customFormat="1" ht="11.25" customHeight="1">
      <c r="A62" s="38"/>
      <c r="B62" s="21">
        <v>15</v>
      </c>
      <c r="C62" s="22">
        <v>39661</v>
      </c>
      <c r="D62" s="22">
        <v>97057</v>
      </c>
      <c r="E62" s="22">
        <v>49037</v>
      </c>
      <c r="F62" s="22">
        <v>48020</v>
      </c>
      <c r="G62" s="23">
        <f>E62/F62*100</f>
        <v>102.11786755518534</v>
      </c>
      <c r="H62" s="23">
        <f>D62/C62</f>
        <v>2.4471647210105645</v>
      </c>
      <c r="I62" s="24">
        <v>215.32334997226843</v>
      </c>
    </row>
    <row r="63" spans="1:9" s="36" customFormat="1" ht="11.25" customHeight="1">
      <c r="A63" s="37"/>
      <c r="B63" s="33"/>
      <c r="C63" s="34">
        <v>-13840</v>
      </c>
      <c r="D63" s="28">
        <v>-33407</v>
      </c>
      <c r="E63" s="34">
        <v>-16413</v>
      </c>
      <c r="F63" s="34">
        <v>-16994</v>
      </c>
      <c r="G63" s="34"/>
      <c r="H63" s="34"/>
      <c r="I63" s="99"/>
    </row>
    <row r="64" spans="1:9" s="39" customFormat="1" ht="11.25" customHeight="1">
      <c r="A64" s="38"/>
      <c r="B64" s="21">
        <v>16</v>
      </c>
      <c r="C64" s="22">
        <v>40345</v>
      </c>
      <c r="D64" s="22">
        <v>97740</v>
      </c>
      <c r="E64" s="22">
        <v>49370</v>
      </c>
      <c r="F64" s="22">
        <v>48370</v>
      </c>
      <c r="G64" s="23">
        <f>E64/F64*100</f>
        <v>102.06739714699194</v>
      </c>
      <c r="H64" s="23">
        <f>D64/C64</f>
        <v>2.422605031602429</v>
      </c>
      <c r="I64" s="100">
        <f>(D64/D8)*100</f>
        <v>216.83860232945094</v>
      </c>
    </row>
    <row r="65" spans="1:9" s="36" customFormat="1" ht="11.25" customHeight="1">
      <c r="A65" s="37"/>
      <c r="B65" s="33"/>
      <c r="C65" s="34">
        <v>-13918</v>
      </c>
      <c r="D65" s="28">
        <v>-33275</v>
      </c>
      <c r="E65" s="34">
        <v>-16286</v>
      </c>
      <c r="F65" s="34">
        <v>-16989</v>
      </c>
      <c r="G65" s="34"/>
      <c r="H65" s="34"/>
      <c r="I65" s="99"/>
    </row>
    <row r="66" spans="1:9" s="39" customFormat="1" ht="11.25" customHeight="1">
      <c r="A66" s="38"/>
      <c r="B66" s="101">
        <v>17</v>
      </c>
      <c r="C66" s="22">
        <v>41202</v>
      </c>
      <c r="D66" s="22">
        <v>98708</v>
      </c>
      <c r="E66" s="22">
        <v>49637</v>
      </c>
      <c r="F66" s="22">
        <v>49071</v>
      </c>
      <c r="G66" s="23">
        <f>E66/F66*100</f>
        <v>101.15343074320882</v>
      </c>
      <c r="H66" s="23">
        <f>D66/C66</f>
        <v>2.395708946167662</v>
      </c>
      <c r="I66" s="100">
        <f>(D66/D8)*100</f>
        <v>218.98613422074322</v>
      </c>
    </row>
    <row r="67" spans="1:9" s="39" customFormat="1" ht="11.25" customHeight="1">
      <c r="A67" s="38"/>
      <c r="B67" s="101"/>
      <c r="C67" s="34">
        <v>-13803</v>
      </c>
      <c r="D67" s="28">
        <v>-33020</v>
      </c>
      <c r="E67" s="34">
        <v>-15954</v>
      </c>
      <c r="F67" s="34">
        <v>-17066</v>
      </c>
      <c r="G67" s="23"/>
      <c r="H67" s="23"/>
      <c r="I67" s="100"/>
    </row>
    <row r="68" spans="1:9" s="39" customFormat="1" ht="11.25" customHeight="1">
      <c r="A68" s="38"/>
      <c r="B68" s="101">
        <v>18</v>
      </c>
      <c r="C68" s="232">
        <v>49134</v>
      </c>
      <c r="D68" s="22">
        <v>120534</v>
      </c>
      <c r="E68" s="22">
        <v>60803</v>
      </c>
      <c r="F68" s="22">
        <v>59731</v>
      </c>
      <c r="G68" s="23">
        <f>E68*100/F68</f>
        <v>101.79471296311797</v>
      </c>
      <c r="H68" s="23">
        <f>D68/C68</f>
        <v>2.4531688850897546</v>
      </c>
      <c r="I68" s="100">
        <v>267.4</v>
      </c>
    </row>
    <row r="69" spans="1:9" s="36" customFormat="1" ht="11.25" customHeight="1">
      <c r="A69" s="40"/>
      <c r="B69" s="98"/>
      <c r="C69" s="233">
        <v>-14020</v>
      </c>
      <c r="D69" s="234">
        <v>-33268</v>
      </c>
      <c r="E69" s="235">
        <v>-16074</v>
      </c>
      <c r="F69" s="235">
        <v>-17194</v>
      </c>
      <c r="G69" s="236"/>
      <c r="H69" s="236"/>
      <c r="I69" s="40"/>
    </row>
    <row r="70" spans="1:9" s="41" customFormat="1" ht="14.25">
      <c r="A70" s="342" t="s">
        <v>422</v>
      </c>
      <c r="B70" s="342"/>
      <c r="C70" s="342"/>
      <c r="D70" s="342"/>
      <c r="H70" s="343" t="s">
        <v>109</v>
      </c>
      <c r="I70" s="343"/>
    </row>
    <row r="71" s="41" customFormat="1" ht="14.25"/>
    <row r="72" s="41" customFormat="1" ht="14.25"/>
  </sheetData>
  <sheetProtection/>
  <mergeCells count="9">
    <mergeCell ref="A70:D70"/>
    <mergeCell ref="H70:I70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50" customWidth="1"/>
    <col min="4" max="10" width="10.00390625" style="6" customWidth="1"/>
    <col min="11" max="16384" width="9.00390625" style="6" customWidth="1"/>
  </cols>
  <sheetData>
    <row r="1" spans="1:10" ht="24" customHeight="1">
      <c r="A1" s="359" t="s">
        <v>110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8.75" customHeight="1">
      <c r="A2" s="13"/>
      <c r="B2" s="13"/>
      <c r="C2" s="42"/>
      <c r="D2" s="13"/>
      <c r="E2" s="13"/>
      <c r="F2" s="13"/>
      <c r="G2" s="13"/>
      <c r="H2" s="13"/>
      <c r="I2" s="13"/>
      <c r="J2" s="13"/>
    </row>
    <row r="3" spans="1:10" s="321" customFormat="1" ht="24" customHeight="1">
      <c r="A3" s="360" t="s">
        <v>620</v>
      </c>
      <c r="B3" s="361"/>
      <c r="C3" s="361"/>
      <c r="D3" s="352" t="s">
        <v>111</v>
      </c>
      <c r="E3" s="364"/>
      <c r="F3" s="364"/>
      <c r="G3" s="365"/>
      <c r="H3" s="351" t="s">
        <v>112</v>
      </c>
      <c r="I3" s="351"/>
      <c r="J3" s="352"/>
    </row>
    <row r="4" spans="1:10" s="321" customFormat="1" ht="24" customHeight="1">
      <c r="A4" s="362"/>
      <c r="B4" s="363"/>
      <c r="C4" s="363"/>
      <c r="D4" s="135" t="s">
        <v>113</v>
      </c>
      <c r="E4" s="135" t="s">
        <v>114</v>
      </c>
      <c r="F4" s="135" t="s">
        <v>115</v>
      </c>
      <c r="G4" s="135" t="s">
        <v>116</v>
      </c>
      <c r="H4" s="135" t="s">
        <v>117</v>
      </c>
      <c r="I4" s="135" t="s">
        <v>118</v>
      </c>
      <c r="J4" s="136" t="s">
        <v>116</v>
      </c>
    </row>
    <row r="5" spans="1:10" s="321" customFormat="1" ht="9" customHeight="1">
      <c r="A5" s="358"/>
      <c r="B5" s="358"/>
      <c r="C5" s="322"/>
      <c r="D5" s="323"/>
      <c r="E5" s="323"/>
      <c r="F5" s="323"/>
      <c r="G5" s="323"/>
      <c r="H5" s="323"/>
      <c r="I5" s="323"/>
      <c r="J5" s="324"/>
    </row>
    <row r="6" spans="1:10" s="321" customFormat="1" ht="16.5" customHeight="1">
      <c r="A6" s="43" t="s">
        <v>119</v>
      </c>
      <c r="B6" s="46"/>
      <c r="C6" s="325">
        <v>57</v>
      </c>
      <c r="D6" s="44">
        <v>6525</v>
      </c>
      <c r="E6" s="44">
        <v>5572</v>
      </c>
      <c r="F6" s="44" t="s">
        <v>120</v>
      </c>
      <c r="G6" s="44">
        <v>953</v>
      </c>
      <c r="H6" s="44">
        <v>1325</v>
      </c>
      <c r="I6" s="44">
        <v>389</v>
      </c>
      <c r="J6" s="45">
        <v>936</v>
      </c>
    </row>
    <row r="7" spans="1:10" s="321" customFormat="1" ht="16.5" customHeight="1">
      <c r="A7" s="46"/>
      <c r="B7" s="46"/>
      <c r="C7" s="325">
        <v>58</v>
      </c>
      <c r="D7" s="44">
        <v>5841</v>
      </c>
      <c r="E7" s="44">
        <v>5842</v>
      </c>
      <c r="F7" s="44">
        <v>-46</v>
      </c>
      <c r="G7" s="44">
        <v>-47</v>
      </c>
      <c r="H7" s="44">
        <v>1254</v>
      </c>
      <c r="I7" s="44">
        <v>368</v>
      </c>
      <c r="J7" s="45">
        <v>886</v>
      </c>
    </row>
    <row r="8" spans="1:10" s="321" customFormat="1" ht="16.5" customHeight="1">
      <c r="A8" s="46"/>
      <c r="B8" s="46"/>
      <c r="C8" s="325">
        <v>59</v>
      </c>
      <c r="D8" s="44">
        <v>5748</v>
      </c>
      <c r="E8" s="44">
        <v>5372</v>
      </c>
      <c r="F8" s="44">
        <v>-125</v>
      </c>
      <c r="G8" s="44">
        <v>251</v>
      </c>
      <c r="H8" s="44">
        <v>1243</v>
      </c>
      <c r="I8" s="44">
        <v>406</v>
      </c>
      <c r="J8" s="45">
        <v>837</v>
      </c>
    </row>
    <row r="9" spans="1:10" s="321" customFormat="1" ht="16.5" customHeight="1">
      <c r="A9" s="46"/>
      <c r="B9" s="46"/>
      <c r="C9" s="325">
        <v>60</v>
      </c>
      <c r="D9" s="44">
        <v>5797</v>
      </c>
      <c r="E9" s="44">
        <v>5565</v>
      </c>
      <c r="F9" s="44">
        <v>-63</v>
      </c>
      <c r="G9" s="44">
        <v>169</v>
      </c>
      <c r="H9" s="44">
        <v>1114</v>
      </c>
      <c r="I9" s="44">
        <v>398</v>
      </c>
      <c r="J9" s="45">
        <v>716</v>
      </c>
    </row>
    <row r="10" spans="1:10" s="321" customFormat="1" ht="16.5" customHeight="1">
      <c r="A10" s="46"/>
      <c r="B10" s="46"/>
      <c r="C10" s="325">
        <v>61</v>
      </c>
      <c r="D10" s="44">
        <v>6551</v>
      </c>
      <c r="E10" s="44">
        <v>5762</v>
      </c>
      <c r="F10" s="44">
        <v>-81</v>
      </c>
      <c r="G10" s="44">
        <v>708</v>
      </c>
      <c r="H10" s="44">
        <v>1156</v>
      </c>
      <c r="I10" s="44">
        <v>388</v>
      </c>
      <c r="J10" s="45">
        <v>768</v>
      </c>
    </row>
    <row r="11" spans="1:10" s="321" customFormat="1" ht="16.5" customHeight="1">
      <c r="A11" s="46"/>
      <c r="B11" s="46"/>
      <c r="C11" s="325">
        <v>62</v>
      </c>
      <c r="D11" s="44">
        <v>6667</v>
      </c>
      <c r="E11" s="44">
        <v>5806</v>
      </c>
      <c r="F11" s="44">
        <v>-9</v>
      </c>
      <c r="G11" s="44">
        <v>852</v>
      </c>
      <c r="H11" s="44">
        <v>1125</v>
      </c>
      <c r="I11" s="44">
        <v>395</v>
      </c>
      <c r="J11" s="45">
        <v>730</v>
      </c>
    </row>
    <row r="12" spans="1:10" s="321" customFormat="1" ht="16.5" customHeight="1">
      <c r="A12" s="46"/>
      <c r="B12" s="46"/>
      <c r="C12" s="325">
        <v>63</v>
      </c>
      <c r="D12" s="44">
        <v>8077</v>
      </c>
      <c r="E12" s="44">
        <v>5882</v>
      </c>
      <c r="F12" s="44">
        <v>-32</v>
      </c>
      <c r="G12" s="44">
        <v>2163</v>
      </c>
      <c r="H12" s="44">
        <v>1074</v>
      </c>
      <c r="I12" s="44">
        <v>431</v>
      </c>
      <c r="J12" s="45">
        <v>643</v>
      </c>
    </row>
    <row r="13" spans="1:10" s="321" customFormat="1" ht="16.5" customHeight="1">
      <c r="A13" s="43" t="s">
        <v>121</v>
      </c>
      <c r="B13" s="43"/>
      <c r="C13" s="325" t="s">
        <v>108</v>
      </c>
      <c r="D13" s="44">
        <v>7585</v>
      </c>
      <c r="E13" s="44">
        <v>6450</v>
      </c>
      <c r="F13" s="44">
        <v>26</v>
      </c>
      <c r="G13" s="44">
        <v>1161</v>
      </c>
      <c r="H13" s="44">
        <v>1150</v>
      </c>
      <c r="I13" s="44">
        <v>433</v>
      </c>
      <c r="J13" s="45">
        <v>717</v>
      </c>
    </row>
    <row r="14" spans="1:10" s="321" customFormat="1" ht="16.5" customHeight="1">
      <c r="A14" s="46"/>
      <c r="B14" s="46"/>
      <c r="C14" s="326">
        <v>2</v>
      </c>
      <c r="D14" s="44">
        <v>7929</v>
      </c>
      <c r="E14" s="44">
        <v>7113</v>
      </c>
      <c r="F14" s="44">
        <v>44</v>
      </c>
      <c r="G14" s="44">
        <v>860</v>
      </c>
      <c r="H14" s="44">
        <v>1083</v>
      </c>
      <c r="I14" s="44">
        <v>456</v>
      </c>
      <c r="J14" s="45">
        <v>627</v>
      </c>
    </row>
    <row r="15" spans="1:10" s="321" customFormat="1" ht="16.5" customHeight="1">
      <c r="A15" s="46"/>
      <c r="B15" s="46"/>
      <c r="C15" s="325">
        <v>3</v>
      </c>
      <c r="D15" s="44">
        <v>8388</v>
      </c>
      <c r="E15" s="44">
        <v>7411</v>
      </c>
      <c r="F15" s="44">
        <v>41</v>
      </c>
      <c r="G15" s="44">
        <v>1018</v>
      </c>
      <c r="H15" s="44">
        <v>1100</v>
      </c>
      <c r="I15" s="44">
        <v>478</v>
      </c>
      <c r="J15" s="45">
        <v>622</v>
      </c>
    </row>
    <row r="16" spans="1:10" s="321" customFormat="1" ht="16.5" customHeight="1">
      <c r="A16" s="46"/>
      <c r="B16" s="46"/>
      <c r="C16" s="325">
        <v>4</v>
      </c>
      <c r="D16" s="44">
        <v>8239</v>
      </c>
      <c r="E16" s="44">
        <v>7147</v>
      </c>
      <c r="F16" s="44">
        <v>-9</v>
      </c>
      <c r="G16" s="44">
        <v>1083</v>
      </c>
      <c r="H16" s="44">
        <v>979</v>
      </c>
      <c r="I16" s="44">
        <v>514</v>
      </c>
      <c r="J16" s="45">
        <v>465</v>
      </c>
    </row>
    <row r="17" spans="1:10" s="321" customFormat="1" ht="16.5" customHeight="1">
      <c r="A17" s="46"/>
      <c r="B17" s="46"/>
      <c r="C17" s="325">
        <v>5</v>
      </c>
      <c r="D17" s="44">
        <v>8214</v>
      </c>
      <c r="E17" s="44">
        <v>7805</v>
      </c>
      <c r="F17" s="44">
        <v>-14</v>
      </c>
      <c r="G17" s="44">
        <v>395</v>
      </c>
      <c r="H17" s="44">
        <v>1066</v>
      </c>
      <c r="I17" s="44">
        <v>468</v>
      </c>
      <c r="J17" s="45">
        <v>598</v>
      </c>
    </row>
    <row r="18" spans="1:10" s="321" customFormat="1" ht="16.5" customHeight="1">
      <c r="A18" s="46"/>
      <c r="B18" s="46"/>
      <c r="C18" s="325">
        <v>6</v>
      </c>
      <c r="D18" s="44">
        <v>7194</v>
      </c>
      <c r="E18" s="44">
        <v>7760</v>
      </c>
      <c r="F18" s="44">
        <v>29</v>
      </c>
      <c r="G18" s="44">
        <v>-537</v>
      </c>
      <c r="H18" s="44">
        <v>1116</v>
      </c>
      <c r="I18" s="44">
        <v>485</v>
      </c>
      <c r="J18" s="45">
        <v>631</v>
      </c>
    </row>
    <row r="19" spans="1:10" s="321" customFormat="1" ht="16.5" customHeight="1">
      <c r="A19" s="46"/>
      <c r="B19" s="46"/>
      <c r="C19" s="325">
        <v>7</v>
      </c>
      <c r="D19" s="44">
        <v>7111</v>
      </c>
      <c r="E19" s="44">
        <v>6994</v>
      </c>
      <c r="F19" s="44">
        <v>40</v>
      </c>
      <c r="G19" s="44">
        <v>157</v>
      </c>
      <c r="H19" s="44">
        <v>1023</v>
      </c>
      <c r="I19" s="44">
        <v>494</v>
      </c>
      <c r="J19" s="45">
        <v>529</v>
      </c>
    </row>
    <row r="20" spans="1:10" s="321" customFormat="1" ht="16.5" customHeight="1">
      <c r="A20" s="46"/>
      <c r="B20" s="46"/>
      <c r="C20" s="325">
        <v>8</v>
      </c>
      <c r="D20" s="44">
        <v>7530</v>
      </c>
      <c r="E20" s="44">
        <v>7501</v>
      </c>
      <c r="F20" s="44">
        <v>51</v>
      </c>
      <c r="G20" s="44">
        <v>80</v>
      </c>
      <c r="H20" s="44">
        <v>1118</v>
      </c>
      <c r="I20" s="44">
        <v>534</v>
      </c>
      <c r="J20" s="45">
        <v>584</v>
      </c>
    </row>
    <row r="21" spans="1:10" s="321" customFormat="1" ht="16.5" customHeight="1">
      <c r="A21" s="46"/>
      <c r="B21" s="46"/>
      <c r="C21" s="325">
        <v>9</v>
      </c>
      <c r="D21" s="44">
        <v>7343</v>
      </c>
      <c r="E21" s="44">
        <v>6982</v>
      </c>
      <c r="F21" s="44">
        <v>21</v>
      </c>
      <c r="G21" s="44">
        <v>382</v>
      </c>
      <c r="H21" s="44">
        <v>1135</v>
      </c>
      <c r="I21" s="44">
        <v>557</v>
      </c>
      <c r="J21" s="45">
        <v>578</v>
      </c>
    </row>
    <row r="22" spans="1:10" s="321" customFormat="1" ht="16.5" customHeight="1">
      <c r="A22" s="47"/>
      <c r="C22" s="327">
        <v>10</v>
      </c>
      <c r="D22" s="44">
        <v>7001</v>
      </c>
      <c r="E22" s="44">
        <v>6905</v>
      </c>
      <c r="F22" s="44">
        <v>64</v>
      </c>
      <c r="G22" s="44">
        <v>160</v>
      </c>
      <c r="H22" s="44">
        <v>1052</v>
      </c>
      <c r="I22" s="44">
        <v>575</v>
      </c>
      <c r="J22" s="45">
        <v>477</v>
      </c>
    </row>
    <row r="23" spans="1:10" s="321" customFormat="1" ht="16.5" customHeight="1">
      <c r="A23" s="47"/>
      <c r="C23" s="327">
        <v>11</v>
      </c>
      <c r="D23" s="44">
        <v>7300</v>
      </c>
      <c r="E23" s="44">
        <v>6580</v>
      </c>
      <c r="F23" s="44">
        <v>31</v>
      </c>
      <c r="G23" s="44">
        <v>751</v>
      </c>
      <c r="H23" s="44">
        <v>1160</v>
      </c>
      <c r="I23" s="44">
        <v>537</v>
      </c>
      <c r="J23" s="45">
        <v>623</v>
      </c>
    </row>
    <row r="24" spans="1:10" s="321" customFormat="1" ht="16.5" customHeight="1">
      <c r="A24" s="47"/>
      <c r="C24" s="327">
        <v>12</v>
      </c>
      <c r="D24" s="44">
        <v>6953</v>
      </c>
      <c r="E24" s="44">
        <v>6722</v>
      </c>
      <c r="F24" s="44">
        <v>39</v>
      </c>
      <c r="G24" s="44">
        <v>270</v>
      </c>
      <c r="H24" s="44">
        <v>1160</v>
      </c>
      <c r="I24" s="44">
        <v>582</v>
      </c>
      <c r="J24" s="45">
        <v>578</v>
      </c>
    </row>
    <row r="25" spans="1:10" s="321" customFormat="1" ht="16.5" customHeight="1">
      <c r="A25" s="47"/>
      <c r="C25" s="327">
        <v>13</v>
      </c>
      <c r="D25" s="44">
        <v>7270</v>
      </c>
      <c r="E25" s="44">
        <v>7059</v>
      </c>
      <c r="F25" s="44">
        <v>25</v>
      </c>
      <c r="G25" s="44">
        <v>236</v>
      </c>
      <c r="H25" s="44">
        <v>1131</v>
      </c>
      <c r="I25" s="44">
        <v>528</v>
      </c>
      <c r="J25" s="45">
        <v>603</v>
      </c>
    </row>
    <row r="26" spans="1:10" s="321" customFormat="1" ht="16.5" customHeight="1">
      <c r="A26" s="47"/>
      <c r="C26" s="327">
        <v>14</v>
      </c>
      <c r="D26" s="44">
        <v>7683</v>
      </c>
      <c r="E26" s="44">
        <v>7060</v>
      </c>
      <c r="F26" s="44">
        <v>29</v>
      </c>
      <c r="G26" s="44">
        <v>652</v>
      </c>
      <c r="H26" s="44">
        <v>1159</v>
      </c>
      <c r="I26" s="44">
        <v>604</v>
      </c>
      <c r="J26" s="45">
        <v>555</v>
      </c>
    </row>
    <row r="27" spans="1:10" s="321" customFormat="1" ht="16.5" customHeight="1">
      <c r="A27" s="47"/>
      <c r="C27" s="327">
        <v>15</v>
      </c>
      <c r="D27" s="44">
        <v>7068</v>
      </c>
      <c r="E27" s="44">
        <v>6966</v>
      </c>
      <c r="F27" s="44">
        <v>21</v>
      </c>
      <c r="G27" s="44">
        <v>123</v>
      </c>
      <c r="H27" s="44">
        <v>1175</v>
      </c>
      <c r="I27" s="44">
        <v>615</v>
      </c>
      <c r="J27" s="45">
        <v>560</v>
      </c>
    </row>
    <row r="28" spans="1:10" s="321" customFormat="1" ht="16.5" customHeight="1">
      <c r="A28" s="47"/>
      <c r="C28" s="327">
        <v>16</v>
      </c>
      <c r="D28" s="44">
        <v>7286</v>
      </c>
      <c r="E28" s="44">
        <v>6848</v>
      </c>
      <c r="F28" s="44">
        <v>1</v>
      </c>
      <c r="G28" s="44">
        <v>439</v>
      </c>
      <c r="H28" s="44">
        <v>1176</v>
      </c>
      <c r="I28" s="44">
        <v>647</v>
      </c>
      <c r="J28" s="45">
        <v>529</v>
      </c>
    </row>
    <row r="29" spans="2:10" s="321" customFormat="1" ht="16.5" customHeight="1">
      <c r="B29" s="231" t="s">
        <v>555</v>
      </c>
      <c r="C29" s="327">
        <v>17</v>
      </c>
      <c r="D29" s="44">
        <v>7609</v>
      </c>
      <c r="E29" s="44">
        <v>6532</v>
      </c>
      <c r="F29" s="44">
        <v>-37</v>
      </c>
      <c r="G29" s="44">
        <v>1040</v>
      </c>
      <c r="H29" s="44">
        <f>SUM(H31:H42)</f>
        <v>1091</v>
      </c>
      <c r="I29" s="44">
        <f>SUM(I31:I42)</f>
        <v>611</v>
      </c>
      <c r="J29" s="45">
        <f>SUM(J31:J42)</f>
        <v>480</v>
      </c>
    </row>
    <row r="30" spans="1:10" s="321" customFormat="1" ht="15" customHeight="1">
      <c r="A30" s="47"/>
      <c r="C30" s="327"/>
      <c r="D30" s="44"/>
      <c r="E30" s="44"/>
      <c r="F30" s="44"/>
      <c r="G30" s="44"/>
      <c r="H30" s="44"/>
      <c r="I30" s="44"/>
      <c r="J30" s="45"/>
    </row>
    <row r="31" spans="1:11" s="321" customFormat="1" ht="16.5" customHeight="1">
      <c r="A31" s="48"/>
      <c r="B31" s="328"/>
      <c r="C31" s="327">
        <v>4</v>
      </c>
      <c r="D31" s="44">
        <v>1265</v>
      </c>
      <c r="E31" s="44">
        <v>554</v>
      </c>
      <c r="F31" s="44">
        <v>2</v>
      </c>
      <c r="G31" s="44">
        <f aca="true" t="shared" si="0" ref="G31:G41">D31-E31+F31</f>
        <v>713</v>
      </c>
      <c r="H31" s="44">
        <v>65</v>
      </c>
      <c r="I31" s="44">
        <v>54</v>
      </c>
      <c r="J31" s="45">
        <f>H31-I31</f>
        <v>11</v>
      </c>
      <c r="K31" s="329"/>
    </row>
    <row r="32" spans="1:11" s="321" customFormat="1" ht="16.5" customHeight="1">
      <c r="A32" s="48"/>
      <c r="B32" s="328"/>
      <c r="C32" s="327">
        <v>5</v>
      </c>
      <c r="D32" s="44">
        <v>484</v>
      </c>
      <c r="E32" s="44">
        <v>406</v>
      </c>
      <c r="F32" s="44">
        <v>2</v>
      </c>
      <c r="G32" s="44">
        <f t="shared" si="0"/>
        <v>80</v>
      </c>
      <c r="H32" s="44">
        <v>87</v>
      </c>
      <c r="I32" s="44">
        <v>37</v>
      </c>
      <c r="J32" s="45">
        <f aca="true" t="shared" si="1" ref="J32:J42">H32-I32</f>
        <v>50</v>
      </c>
      <c r="K32" s="329"/>
    </row>
    <row r="33" spans="1:11" s="321" customFormat="1" ht="16.5" customHeight="1">
      <c r="A33" s="48"/>
      <c r="B33" s="328"/>
      <c r="C33" s="327">
        <v>6</v>
      </c>
      <c r="D33" s="44">
        <v>399</v>
      </c>
      <c r="E33" s="44">
        <v>416</v>
      </c>
      <c r="F33" s="44">
        <v>-8</v>
      </c>
      <c r="G33" s="44">
        <f t="shared" si="0"/>
        <v>-25</v>
      </c>
      <c r="H33" s="44">
        <v>79</v>
      </c>
      <c r="I33" s="44">
        <v>36</v>
      </c>
      <c r="J33" s="45">
        <f t="shared" si="1"/>
        <v>43</v>
      </c>
      <c r="K33" s="329"/>
    </row>
    <row r="34" spans="1:11" s="321" customFormat="1" ht="16.5" customHeight="1">
      <c r="A34" s="48"/>
      <c r="B34" s="328"/>
      <c r="C34" s="327">
        <v>7</v>
      </c>
      <c r="D34" s="44">
        <v>445</v>
      </c>
      <c r="E34" s="44">
        <v>423</v>
      </c>
      <c r="F34" s="44">
        <f>2-1</f>
        <v>1</v>
      </c>
      <c r="G34" s="44">
        <f t="shared" si="0"/>
        <v>23</v>
      </c>
      <c r="H34" s="44">
        <v>84</v>
      </c>
      <c r="I34" s="44">
        <v>42</v>
      </c>
      <c r="J34" s="45">
        <f t="shared" si="1"/>
        <v>42</v>
      </c>
      <c r="K34" s="329"/>
    </row>
    <row r="35" spans="1:11" s="321" customFormat="1" ht="16.5" customHeight="1">
      <c r="A35" s="48"/>
      <c r="B35" s="328"/>
      <c r="C35" s="327">
        <v>8</v>
      </c>
      <c r="D35" s="44">
        <v>497</v>
      </c>
      <c r="E35" s="44">
        <v>717</v>
      </c>
      <c r="F35" s="44">
        <v>1</v>
      </c>
      <c r="G35" s="44">
        <f t="shared" si="0"/>
        <v>-219</v>
      </c>
      <c r="H35" s="44">
        <v>110</v>
      </c>
      <c r="I35" s="44">
        <v>53</v>
      </c>
      <c r="J35" s="45">
        <f t="shared" si="1"/>
        <v>57</v>
      </c>
      <c r="K35" s="329"/>
    </row>
    <row r="36" spans="1:11" s="321" customFormat="1" ht="16.5" customHeight="1">
      <c r="A36" s="110" t="s">
        <v>561</v>
      </c>
      <c r="B36" s="328"/>
      <c r="C36" s="327">
        <v>9</v>
      </c>
      <c r="D36" s="44">
        <v>666</v>
      </c>
      <c r="E36" s="44">
        <v>453</v>
      </c>
      <c r="F36" s="44">
        <f>4-1</f>
        <v>3</v>
      </c>
      <c r="G36" s="44">
        <f t="shared" si="0"/>
        <v>216</v>
      </c>
      <c r="H36" s="44">
        <v>102</v>
      </c>
      <c r="I36" s="44">
        <v>53</v>
      </c>
      <c r="J36" s="45">
        <f t="shared" si="1"/>
        <v>49</v>
      </c>
      <c r="K36" s="329"/>
    </row>
    <row r="37" spans="1:11" s="321" customFormat="1" ht="16.5" customHeight="1">
      <c r="A37" s="43" t="s">
        <v>416</v>
      </c>
      <c r="B37" s="328"/>
      <c r="C37" s="327">
        <v>10</v>
      </c>
      <c r="D37" s="44">
        <v>611</v>
      </c>
      <c r="E37" s="44">
        <v>490</v>
      </c>
      <c r="F37" s="44">
        <v>6</v>
      </c>
      <c r="G37" s="44">
        <f t="shared" si="0"/>
        <v>127</v>
      </c>
      <c r="H37" s="44">
        <v>97</v>
      </c>
      <c r="I37" s="44">
        <v>52</v>
      </c>
      <c r="J37" s="45">
        <f t="shared" si="1"/>
        <v>45</v>
      </c>
      <c r="K37" s="329"/>
    </row>
    <row r="38" spans="1:11" s="321" customFormat="1" ht="16.5" customHeight="1">
      <c r="A38" s="48"/>
      <c r="B38" s="328"/>
      <c r="C38" s="327">
        <v>11</v>
      </c>
      <c r="D38" s="44">
        <v>469</v>
      </c>
      <c r="E38" s="44">
        <v>342</v>
      </c>
      <c r="F38" s="44">
        <f>5-1</f>
        <v>4</v>
      </c>
      <c r="G38" s="44">
        <f t="shared" si="0"/>
        <v>131</v>
      </c>
      <c r="H38" s="44">
        <v>94</v>
      </c>
      <c r="I38" s="44">
        <v>58</v>
      </c>
      <c r="J38" s="45">
        <f t="shared" si="1"/>
        <v>36</v>
      </c>
      <c r="K38" s="329"/>
    </row>
    <row r="39" spans="1:11" s="321" customFormat="1" ht="16.5" customHeight="1">
      <c r="A39" s="48"/>
      <c r="B39" s="328"/>
      <c r="C39" s="327">
        <v>12</v>
      </c>
      <c r="D39" s="44">
        <v>441</v>
      </c>
      <c r="E39" s="44">
        <v>414</v>
      </c>
      <c r="F39" s="44">
        <f>5-28</f>
        <v>-23</v>
      </c>
      <c r="G39" s="44">
        <f t="shared" si="0"/>
        <v>4</v>
      </c>
      <c r="H39" s="44">
        <v>96</v>
      </c>
      <c r="I39" s="44">
        <v>49</v>
      </c>
      <c r="J39" s="45">
        <f t="shared" si="1"/>
        <v>47</v>
      </c>
      <c r="K39" s="329"/>
    </row>
    <row r="40" spans="1:11" s="321" customFormat="1" ht="16.5" customHeight="1">
      <c r="A40" s="48"/>
      <c r="B40" s="328"/>
      <c r="C40" s="327">
        <v>1</v>
      </c>
      <c r="D40" s="44">
        <v>477</v>
      </c>
      <c r="E40" s="44">
        <v>423</v>
      </c>
      <c r="F40" s="44">
        <f>2-1</f>
        <v>1</v>
      </c>
      <c r="G40" s="44">
        <f t="shared" si="0"/>
        <v>55</v>
      </c>
      <c r="H40" s="44">
        <v>96</v>
      </c>
      <c r="I40" s="44">
        <v>67</v>
      </c>
      <c r="J40" s="45">
        <f t="shared" si="1"/>
        <v>29</v>
      </c>
      <c r="K40" s="329"/>
    </row>
    <row r="41" spans="1:11" s="321" customFormat="1" ht="16.5" customHeight="1">
      <c r="A41" s="48"/>
      <c r="B41" s="328"/>
      <c r="C41" s="327">
        <v>2</v>
      </c>
      <c r="D41" s="44">
        <v>514</v>
      </c>
      <c r="E41" s="44">
        <v>480</v>
      </c>
      <c r="F41" s="44">
        <v>-27</v>
      </c>
      <c r="G41" s="44">
        <f t="shared" si="0"/>
        <v>7</v>
      </c>
      <c r="H41" s="44">
        <v>81</v>
      </c>
      <c r="I41" s="44">
        <v>55</v>
      </c>
      <c r="J41" s="45">
        <f t="shared" si="1"/>
        <v>26</v>
      </c>
      <c r="K41" s="329"/>
    </row>
    <row r="42" spans="1:11" s="321" customFormat="1" ht="16.5" customHeight="1">
      <c r="A42" s="48"/>
      <c r="B42" s="328"/>
      <c r="C42" s="330">
        <v>3</v>
      </c>
      <c r="D42" s="97">
        <v>1341</v>
      </c>
      <c r="E42" s="97">
        <v>1414</v>
      </c>
      <c r="F42" s="44">
        <v>1</v>
      </c>
      <c r="G42" s="44">
        <f>D42-E42+F42</f>
        <v>-72</v>
      </c>
      <c r="H42" s="44">
        <v>100</v>
      </c>
      <c r="I42" s="44">
        <v>55</v>
      </c>
      <c r="J42" s="45">
        <f t="shared" si="1"/>
        <v>45</v>
      </c>
      <c r="K42" s="329"/>
    </row>
    <row r="43" spans="1:19" s="321" customFormat="1" ht="15" customHeight="1">
      <c r="A43" s="48"/>
      <c r="B43" s="328"/>
      <c r="C43" s="330"/>
      <c r="D43" s="97"/>
      <c r="E43" s="97"/>
      <c r="F43" s="44"/>
      <c r="G43" s="44"/>
      <c r="H43" s="44"/>
      <c r="I43" s="44"/>
      <c r="J43" s="45"/>
      <c r="K43" s="329"/>
      <c r="L43" s="329"/>
      <c r="M43" s="329"/>
      <c r="N43" s="329"/>
      <c r="O43" s="329"/>
      <c r="S43" s="329"/>
    </row>
    <row r="44" spans="1:11" s="321" customFormat="1" ht="16.5" customHeight="1">
      <c r="A44" s="48"/>
      <c r="B44" s="231" t="s">
        <v>424</v>
      </c>
      <c r="C44" s="327">
        <v>17</v>
      </c>
      <c r="D44" s="44">
        <v>242</v>
      </c>
      <c r="E44" s="44">
        <v>281</v>
      </c>
      <c r="F44" s="44">
        <f>5-6</f>
        <v>-1</v>
      </c>
      <c r="G44" s="44">
        <f>D44-E44+F44</f>
        <v>-40</v>
      </c>
      <c r="H44" s="44">
        <v>57</v>
      </c>
      <c r="I44" s="44">
        <v>77</v>
      </c>
      <c r="J44" s="45">
        <f>H44-I44</f>
        <v>-20</v>
      </c>
      <c r="K44" s="329"/>
    </row>
    <row r="45" spans="1:11" s="321" customFormat="1" ht="16.5" customHeight="1">
      <c r="A45" s="48"/>
      <c r="B45" s="231" t="s">
        <v>425</v>
      </c>
      <c r="C45" s="327">
        <v>17</v>
      </c>
      <c r="D45" s="44">
        <v>357</v>
      </c>
      <c r="E45" s="44">
        <v>409</v>
      </c>
      <c r="F45" s="44">
        <v>6</v>
      </c>
      <c r="G45" s="44">
        <f>D45-E45+F45</f>
        <v>-46</v>
      </c>
      <c r="H45" s="44">
        <v>91</v>
      </c>
      <c r="I45" s="44">
        <v>98</v>
      </c>
      <c r="J45" s="45">
        <f>H45-I45</f>
        <v>-7</v>
      </c>
      <c r="K45" s="329"/>
    </row>
    <row r="46" spans="1:10" s="321" customFormat="1" ht="9" customHeight="1">
      <c r="A46" s="49"/>
      <c r="B46" s="331"/>
      <c r="C46" s="332"/>
      <c r="D46" s="333"/>
      <c r="E46" s="333"/>
      <c r="F46" s="333"/>
      <c r="G46" s="333"/>
      <c r="H46" s="333"/>
      <c r="I46" s="334"/>
      <c r="J46" s="335"/>
    </row>
    <row r="47" spans="1:10" ht="16.5" customHeight="1">
      <c r="A47" s="137"/>
      <c r="D47" s="51"/>
      <c r="E47" s="51"/>
      <c r="F47" s="51"/>
      <c r="G47" s="51"/>
      <c r="H47" s="51"/>
      <c r="I47" s="357" t="s">
        <v>122</v>
      </c>
      <c r="J47" s="357"/>
    </row>
    <row r="48" ht="14.25">
      <c r="D48" s="51"/>
    </row>
  </sheetData>
  <sheetProtection/>
  <mergeCells count="6">
    <mergeCell ref="I47:J47"/>
    <mergeCell ref="A5:B5"/>
    <mergeCell ref="A1:J1"/>
    <mergeCell ref="A3:C4"/>
    <mergeCell ref="D3:G3"/>
    <mergeCell ref="H3:J3"/>
  </mergeCells>
  <printOptions/>
  <pageMargins left="0.8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38" customWidth="1"/>
    <col min="2" max="2" width="1.625" style="138" customWidth="1"/>
    <col min="3" max="3" width="10.625" style="138" customWidth="1"/>
    <col min="4" max="4" width="0.875" style="138" customWidth="1"/>
    <col min="5" max="5" width="7.75390625" style="138" customWidth="1"/>
    <col min="6" max="8" width="7.125" style="138" customWidth="1"/>
    <col min="9" max="9" width="0.875" style="138" customWidth="1"/>
    <col min="10" max="10" width="1.625" style="138" customWidth="1"/>
    <col min="11" max="11" width="10.625" style="138" customWidth="1"/>
    <col min="12" max="12" width="0.875" style="138" customWidth="1"/>
    <col min="13" max="13" width="7.75390625" style="138" customWidth="1"/>
    <col min="14" max="16" width="7.125" style="138" customWidth="1"/>
    <col min="17" max="16384" width="9.00390625" style="138" customWidth="1"/>
  </cols>
  <sheetData>
    <row r="1" spans="1:16" ht="24">
      <c r="A1" s="375" t="s">
        <v>557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5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1.25" customHeight="1">
      <c r="A3" s="139" t="s">
        <v>433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376" t="s">
        <v>434</v>
      </c>
      <c r="O3" s="376"/>
      <c r="P3" s="376"/>
    </row>
    <row r="4" spans="1:16" ht="21" customHeight="1">
      <c r="A4" s="140"/>
      <c r="B4" s="377" t="s">
        <v>435</v>
      </c>
      <c r="C4" s="377"/>
      <c r="D4" s="140"/>
      <c r="E4" s="141" t="s">
        <v>261</v>
      </c>
      <c r="F4" s="141" t="s">
        <v>101</v>
      </c>
      <c r="G4" s="141" t="s">
        <v>102</v>
      </c>
      <c r="H4" s="169" t="s">
        <v>436</v>
      </c>
      <c r="I4" s="142"/>
      <c r="J4" s="378" t="s">
        <v>437</v>
      </c>
      <c r="K4" s="378"/>
      <c r="L4" s="144"/>
      <c r="M4" s="145" t="s">
        <v>261</v>
      </c>
      <c r="N4" s="145" t="s">
        <v>101</v>
      </c>
      <c r="O4" s="145" t="s">
        <v>102</v>
      </c>
      <c r="P4" s="170" t="s">
        <v>436</v>
      </c>
    </row>
    <row r="5" spans="1:16" ht="12" customHeight="1">
      <c r="A5" s="146"/>
      <c r="B5" s="147"/>
      <c r="C5" s="147"/>
      <c r="D5" s="146"/>
      <c r="E5" s="147"/>
      <c r="F5" s="147"/>
      <c r="G5" s="147"/>
      <c r="H5" s="148"/>
      <c r="I5" s="149"/>
      <c r="J5" s="368" t="s">
        <v>236</v>
      </c>
      <c r="K5" s="368"/>
      <c r="L5" s="150"/>
      <c r="M5" s="366">
        <v>3696</v>
      </c>
      <c r="N5" s="366">
        <v>1812</v>
      </c>
      <c r="O5" s="366">
        <v>1884</v>
      </c>
      <c r="P5" s="366">
        <v>1317</v>
      </c>
    </row>
    <row r="6" spans="1:16" ht="12" customHeight="1">
      <c r="A6" s="150"/>
      <c r="B6" s="371" t="s">
        <v>438</v>
      </c>
      <c r="C6" s="371"/>
      <c r="D6" s="150"/>
      <c r="E6" s="366">
        <v>120534</v>
      </c>
      <c r="F6" s="366">
        <v>60803</v>
      </c>
      <c r="G6" s="366">
        <v>59731</v>
      </c>
      <c r="H6" s="366">
        <v>49134</v>
      </c>
      <c r="I6" s="151"/>
      <c r="J6" s="369"/>
      <c r="K6" s="369"/>
      <c r="L6" s="152"/>
      <c r="M6" s="367"/>
      <c r="N6" s="367"/>
      <c r="O6" s="367"/>
      <c r="P6" s="367"/>
    </row>
    <row r="7" spans="1:16" ht="12" customHeight="1">
      <c r="A7" s="152"/>
      <c r="B7" s="372"/>
      <c r="C7" s="372"/>
      <c r="D7" s="152"/>
      <c r="E7" s="373"/>
      <c r="F7" s="373"/>
      <c r="G7" s="373"/>
      <c r="H7" s="373"/>
      <c r="I7" s="153"/>
      <c r="J7" s="154"/>
      <c r="K7" s="143" t="s">
        <v>239</v>
      </c>
      <c r="L7" s="154"/>
      <c r="M7" s="204">
        <v>905</v>
      </c>
      <c r="N7" s="205">
        <v>468</v>
      </c>
      <c r="O7" s="205">
        <v>437</v>
      </c>
      <c r="P7" s="205">
        <v>325</v>
      </c>
    </row>
    <row r="8" spans="1:16" ht="12" customHeight="1">
      <c r="A8" s="154"/>
      <c r="B8" s="154"/>
      <c r="C8" s="154"/>
      <c r="D8" s="154"/>
      <c r="E8" s="203"/>
      <c r="F8" s="203"/>
      <c r="G8" s="203"/>
      <c r="H8" s="203"/>
      <c r="I8" s="153"/>
      <c r="J8" s="154"/>
      <c r="K8" s="143" t="s">
        <v>241</v>
      </c>
      <c r="L8" s="154"/>
      <c r="M8" s="204">
        <v>692</v>
      </c>
      <c r="N8" s="205">
        <v>337</v>
      </c>
      <c r="O8" s="205">
        <v>355</v>
      </c>
      <c r="P8" s="205">
        <v>236</v>
      </c>
    </row>
    <row r="9" spans="1:16" ht="12" customHeight="1">
      <c r="A9" s="150"/>
      <c r="B9" s="368" t="s">
        <v>439</v>
      </c>
      <c r="C9" s="368"/>
      <c r="D9" s="150"/>
      <c r="E9" s="366">
        <v>17795</v>
      </c>
      <c r="F9" s="366">
        <v>8838</v>
      </c>
      <c r="G9" s="366">
        <v>8957</v>
      </c>
      <c r="H9" s="366">
        <v>8074</v>
      </c>
      <c r="I9" s="153"/>
      <c r="J9" s="154"/>
      <c r="K9" s="143" t="s">
        <v>243</v>
      </c>
      <c r="L9" s="154"/>
      <c r="M9" s="204">
        <v>150</v>
      </c>
      <c r="N9" s="205">
        <v>72</v>
      </c>
      <c r="O9" s="205">
        <v>78</v>
      </c>
      <c r="P9" s="205">
        <v>48</v>
      </c>
    </row>
    <row r="10" spans="1:16" ht="12" customHeight="1">
      <c r="A10" s="152"/>
      <c r="B10" s="369"/>
      <c r="C10" s="369"/>
      <c r="D10" s="152"/>
      <c r="E10" s="367"/>
      <c r="F10" s="367"/>
      <c r="G10" s="367"/>
      <c r="H10" s="367"/>
      <c r="I10" s="153"/>
      <c r="J10" s="154"/>
      <c r="K10" s="143" t="s">
        <v>245</v>
      </c>
      <c r="L10" s="154"/>
      <c r="M10" s="204">
        <v>252</v>
      </c>
      <c r="N10" s="205">
        <v>116</v>
      </c>
      <c r="O10" s="205">
        <v>136</v>
      </c>
      <c r="P10" s="205">
        <v>84</v>
      </c>
    </row>
    <row r="11" spans="1:16" ht="12" customHeight="1">
      <c r="A11" s="154"/>
      <c r="B11" s="154"/>
      <c r="C11" s="143" t="s">
        <v>129</v>
      </c>
      <c r="D11" s="154"/>
      <c r="E11" s="204">
        <v>59</v>
      </c>
      <c r="F11" s="205">
        <v>38</v>
      </c>
      <c r="G11" s="205">
        <v>21</v>
      </c>
      <c r="H11" s="205">
        <v>19</v>
      </c>
      <c r="I11" s="153"/>
      <c r="J11" s="154"/>
      <c r="K11" s="143" t="s">
        <v>247</v>
      </c>
      <c r="L11" s="154"/>
      <c r="M11" s="204">
        <v>597</v>
      </c>
      <c r="N11" s="205">
        <v>286</v>
      </c>
      <c r="O11" s="205">
        <v>311</v>
      </c>
      <c r="P11" s="205">
        <v>185</v>
      </c>
    </row>
    <row r="12" spans="1:16" ht="12" customHeight="1">
      <c r="A12" s="154"/>
      <c r="B12" s="154"/>
      <c r="C12" s="143" t="s">
        <v>132</v>
      </c>
      <c r="D12" s="154"/>
      <c r="E12" s="204">
        <v>394</v>
      </c>
      <c r="F12" s="205">
        <v>189</v>
      </c>
      <c r="G12" s="205">
        <v>205</v>
      </c>
      <c r="H12" s="205">
        <v>162</v>
      </c>
      <c r="I12" s="153"/>
      <c r="J12" s="154"/>
      <c r="K12" s="143" t="s">
        <v>249</v>
      </c>
      <c r="L12" s="154"/>
      <c r="M12" s="204">
        <v>692</v>
      </c>
      <c r="N12" s="205">
        <v>324</v>
      </c>
      <c r="O12" s="205">
        <v>368</v>
      </c>
      <c r="P12" s="205">
        <v>292</v>
      </c>
    </row>
    <row r="13" spans="1:16" ht="12" customHeight="1">
      <c r="A13" s="154"/>
      <c r="B13" s="154"/>
      <c r="C13" s="143" t="s">
        <v>135</v>
      </c>
      <c r="D13" s="154"/>
      <c r="E13" s="204">
        <v>587</v>
      </c>
      <c r="F13" s="205">
        <v>280</v>
      </c>
      <c r="G13" s="205">
        <v>307</v>
      </c>
      <c r="H13" s="205">
        <v>245</v>
      </c>
      <c r="I13" s="153"/>
      <c r="J13" s="154"/>
      <c r="K13" s="143" t="s">
        <v>250</v>
      </c>
      <c r="L13" s="154"/>
      <c r="M13" s="204">
        <v>325</v>
      </c>
      <c r="N13" s="205">
        <v>162</v>
      </c>
      <c r="O13" s="205">
        <v>163</v>
      </c>
      <c r="P13" s="205">
        <v>121</v>
      </c>
    </row>
    <row r="14" spans="1:16" ht="12" customHeight="1">
      <c r="A14" s="154"/>
      <c r="B14" s="154"/>
      <c r="C14" s="143" t="s">
        <v>138</v>
      </c>
      <c r="D14" s="154"/>
      <c r="E14" s="204">
        <v>233</v>
      </c>
      <c r="F14" s="205">
        <v>113</v>
      </c>
      <c r="G14" s="205">
        <v>120</v>
      </c>
      <c r="H14" s="205">
        <v>92</v>
      </c>
      <c r="I14" s="153"/>
      <c r="J14" s="154"/>
      <c r="K14" s="143" t="s">
        <v>252</v>
      </c>
      <c r="L14" s="154"/>
      <c r="M14" s="204">
        <v>83</v>
      </c>
      <c r="N14" s="205">
        <v>47</v>
      </c>
      <c r="O14" s="205">
        <v>36</v>
      </c>
      <c r="P14" s="205">
        <v>26</v>
      </c>
    </row>
    <row r="15" spans="1:16" ht="12" customHeight="1">
      <c r="A15" s="154"/>
      <c r="B15" s="154"/>
      <c r="C15" s="143" t="s">
        <v>141</v>
      </c>
      <c r="D15" s="154"/>
      <c r="E15" s="204">
        <v>74</v>
      </c>
      <c r="F15" s="205">
        <v>34</v>
      </c>
      <c r="G15" s="205">
        <v>40</v>
      </c>
      <c r="H15" s="205">
        <v>22</v>
      </c>
      <c r="I15" s="153"/>
      <c r="J15" s="157"/>
      <c r="K15" s="157"/>
      <c r="L15" s="154"/>
      <c r="M15" s="206"/>
      <c r="N15" s="206"/>
      <c r="O15" s="206"/>
      <c r="P15" s="207"/>
    </row>
    <row r="16" spans="1:16" ht="12" customHeight="1">
      <c r="A16" s="154"/>
      <c r="B16" s="154"/>
      <c r="C16" s="143" t="s">
        <v>144</v>
      </c>
      <c r="D16" s="154"/>
      <c r="E16" s="204">
        <v>1177</v>
      </c>
      <c r="F16" s="205">
        <v>575</v>
      </c>
      <c r="G16" s="205">
        <v>602</v>
      </c>
      <c r="H16" s="205">
        <v>541</v>
      </c>
      <c r="I16" s="149"/>
      <c r="J16" s="368" t="s">
        <v>440</v>
      </c>
      <c r="K16" s="368"/>
      <c r="L16" s="150"/>
      <c r="M16" s="366">
        <v>1520</v>
      </c>
      <c r="N16" s="366">
        <v>755</v>
      </c>
      <c r="O16" s="366">
        <v>765</v>
      </c>
      <c r="P16" s="366">
        <v>475</v>
      </c>
    </row>
    <row r="17" spans="1:16" ht="12" customHeight="1">
      <c r="A17" s="154"/>
      <c r="B17" s="154"/>
      <c r="C17" s="143" t="s">
        <v>147</v>
      </c>
      <c r="D17" s="154"/>
      <c r="E17" s="204">
        <v>437</v>
      </c>
      <c r="F17" s="205">
        <v>186</v>
      </c>
      <c r="G17" s="205">
        <v>251</v>
      </c>
      <c r="H17" s="205">
        <v>185</v>
      </c>
      <c r="I17" s="151"/>
      <c r="J17" s="369"/>
      <c r="K17" s="369"/>
      <c r="L17" s="152"/>
      <c r="M17" s="367"/>
      <c r="N17" s="367"/>
      <c r="O17" s="367"/>
      <c r="P17" s="367"/>
    </row>
    <row r="18" spans="1:16" ht="12" customHeight="1">
      <c r="A18" s="154"/>
      <c r="B18" s="154"/>
      <c r="C18" s="143" t="s">
        <v>150</v>
      </c>
      <c r="D18" s="154"/>
      <c r="E18" s="204">
        <v>1191</v>
      </c>
      <c r="F18" s="205">
        <v>575</v>
      </c>
      <c r="G18" s="205">
        <v>616</v>
      </c>
      <c r="H18" s="205">
        <v>537</v>
      </c>
      <c r="I18" s="153"/>
      <c r="J18" s="154"/>
      <c r="K18" s="143" t="s">
        <v>125</v>
      </c>
      <c r="L18" s="154"/>
      <c r="M18" s="204">
        <v>174</v>
      </c>
      <c r="N18" s="205">
        <v>92</v>
      </c>
      <c r="O18" s="205">
        <v>82</v>
      </c>
      <c r="P18" s="205">
        <v>58</v>
      </c>
    </row>
    <row r="19" spans="1:16" ht="12" customHeight="1">
      <c r="A19" s="154"/>
      <c r="B19" s="154"/>
      <c r="C19" s="143" t="s">
        <v>152</v>
      </c>
      <c r="D19" s="154"/>
      <c r="E19" s="204">
        <v>191</v>
      </c>
      <c r="F19" s="205">
        <v>86</v>
      </c>
      <c r="G19" s="205">
        <v>105</v>
      </c>
      <c r="H19" s="205">
        <v>103</v>
      </c>
      <c r="I19" s="153"/>
      <c r="J19" s="154"/>
      <c r="K19" s="143" t="s">
        <v>127</v>
      </c>
      <c r="L19" s="154"/>
      <c r="M19" s="204">
        <v>74</v>
      </c>
      <c r="N19" s="205">
        <v>35</v>
      </c>
      <c r="O19" s="205">
        <v>39</v>
      </c>
      <c r="P19" s="205">
        <v>28</v>
      </c>
    </row>
    <row r="20" spans="1:16" ht="12" customHeight="1">
      <c r="A20" s="154"/>
      <c r="B20" s="154"/>
      <c r="C20" s="143" t="s">
        <v>153</v>
      </c>
      <c r="D20" s="154"/>
      <c r="E20" s="204">
        <v>382</v>
      </c>
      <c r="F20" s="205">
        <v>165</v>
      </c>
      <c r="G20" s="205">
        <v>217</v>
      </c>
      <c r="H20" s="205">
        <v>208</v>
      </c>
      <c r="I20" s="153"/>
      <c r="J20" s="159"/>
      <c r="K20" s="143" t="s">
        <v>130</v>
      </c>
      <c r="L20" s="159"/>
      <c r="M20" s="204">
        <v>79</v>
      </c>
      <c r="N20" s="205">
        <v>39</v>
      </c>
      <c r="O20" s="205">
        <v>40</v>
      </c>
      <c r="P20" s="205">
        <v>25</v>
      </c>
    </row>
    <row r="21" spans="1:16" ht="12" customHeight="1">
      <c r="A21" s="154"/>
      <c r="B21" s="154"/>
      <c r="C21" s="143" t="s">
        <v>154</v>
      </c>
      <c r="D21" s="154"/>
      <c r="E21" s="204">
        <v>354</v>
      </c>
      <c r="F21" s="205">
        <v>180</v>
      </c>
      <c r="G21" s="205">
        <v>174</v>
      </c>
      <c r="H21" s="205">
        <v>150</v>
      </c>
      <c r="I21" s="160"/>
      <c r="J21" s="159"/>
      <c r="K21" s="143" t="s">
        <v>133</v>
      </c>
      <c r="L21" s="159"/>
      <c r="M21" s="204">
        <v>146</v>
      </c>
      <c r="N21" s="205">
        <v>69</v>
      </c>
      <c r="O21" s="205">
        <v>77</v>
      </c>
      <c r="P21" s="205">
        <v>50</v>
      </c>
    </row>
    <row r="22" spans="1:16" ht="12" customHeight="1">
      <c r="A22" s="154"/>
      <c r="B22" s="154"/>
      <c r="C22" s="143" t="s">
        <v>155</v>
      </c>
      <c r="D22" s="154"/>
      <c r="E22" s="204">
        <v>2350</v>
      </c>
      <c r="F22" s="205">
        <v>1165</v>
      </c>
      <c r="G22" s="205">
        <v>1185</v>
      </c>
      <c r="H22" s="205">
        <v>936</v>
      </c>
      <c r="I22" s="160"/>
      <c r="J22" s="159"/>
      <c r="K22" s="143" t="s">
        <v>136</v>
      </c>
      <c r="L22" s="159"/>
      <c r="M22" s="204">
        <v>160</v>
      </c>
      <c r="N22" s="205">
        <v>86</v>
      </c>
      <c r="O22" s="205">
        <v>74</v>
      </c>
      <c r="P22" s="205">
        <v>47</v>
      </c>
    </row>
    <row r="23" spans="1:16" ht="12" customHeight="1">
      <c r="A23" s="154"/>
      <c r="B23" s="154"/>
      <c r="C23" s="143" t="s">
        <v>158</v>
      </c>
      <c r="D23" s="154"/>
      <c r="E23" s="204">
        <v>911</v>
      </c>
      <c r="F23" s="205">
        <v>462</v>
      </c>
      <c r="G23" s="205">
        <v>449</v>
      </c>
      <c r="H23" s="205">
        <v>398</v>
      </c>
      <c r="I23" s="160"/>
      <c r="J23" s="159"/>
      <c r="K23" s="143" t="s">
        <v>139</v>
      </c>
      <c r="L23" s="159"/>
      <c r="M23" s="204">
        <v>301</v>
      </c>
      <c r="N23" s="205">
        <v>151</v>
      </c>
      <c r="O23" s="205">
        <v>150</v>
      </c>
      <c r="P23" s="205">
        <v>92</v>
      </c>
    </row>
    <row r="24" spans="1:16" ht="12" customHeight="1">
      <c r="A24" s="154"/>
      <c r="B24" s="154"/>
      <c r="C24" s="143" t="s">
        <v>161</v>
      </c>
      <c r="D24" s="154"/>
      <c r="E24" s="204">
        <v>1759</v>
      </c>
      <c r="F24" s="205">
        <v>894</v>
      </c>
      <c r="G24" s="205">
        <v>865</v>
      </c>
      <c r="H24" s="205">
        <v>831</v>
      </c>
      <c r="I24" s="160"/>
      <c r="J24" s="159"/>
      <c r="K24" s="143" t="s">
        <v>142</v>
      </c>
      <c r="L24" s="159"/>
      <c r="M24" s="204">
        <v>189</v>
      </c>
      <c r="N24" s="205">
        <v>94</v>
      </c>
      <c r="O24" s="205">
        <v>95</v>
      </c>
      <c r="P24" s="205">
        <v>56</v>
      </c>
    </row>
    <row r="25" spans="1:16" ht="12" customHeight="1">
      <c r="A25" s="154"/>
      <c r="B25" s="154"/>
      <c r="C25" s="143" t="s">
        <v>164</v>
      </c>
      <c r="D25" s="154"/>
      <c r="E25" s="204">
        <v>1523</v>
      </c>
      <c r="F25" s="205">
        <v>767</v>
      </c>
      <c r="G25" s="205">
        <v>756</v>
      </c>
      <c r="H25" s="205">
        <v>695</v>
      </c>
      <c r="I25" s="160"/>
      <c r="J25" s="159"/>
      <c r="K25" s="143" t="s">
        <v>145</v>
      </c>
      <c r="L25" s="159"/>
      <c r="M25" s="204">
        <v>88</v>
      </c>
      <c r="N25" s="205">
        <v>42</v>
      </c>
      <c r="O25" s="205">
        <v>46</v>
      </c>
      <c r="P25" s="205">
        <v>25</v>
      </c>
    </row>
    <row r="26" spans="1:16" ht="12" customHeight="1">
      <c r="A26" s="154"/>
      <c r="B26" s="154"/>
      <c r="C26" s="143" t="s">
        <v>419</v>
      </c>
      <c r="D26" s="154"/>
      <c r="E26" s="204">
        <v>4</v>
      </c>
      <c r="F26" s="205">
        <v>2</v>
      </c>
      <c r="G26" s="205">
        <v>2</v>
      </c>
      <c r="H26" s="205">
        <v>3</v>
      </c>
      <c r="I26" s="160"/>
      <c r="J26" s="159"/>
      <c r="K26" s="143" t="s">
        <v>148</v>
      </c>
      <c r="L26" s="159"/>
      <c r="M26" s="204">
        <v>66</v>
      </c>
      <c r="N26" s="205">
        <v>28</v>
      </c>
      <c r="O26" s="205">
        <v>38</v>
      </c>
      <c r="P26" s="205">
        <v>23</v>
      </c>
    </row>
    <row r="27" spans="1:16" ht="12" customHeight="1">
      <c r="A27" s="154"/>
      <c r="B27" s="154"/>
      <c r="C27" s="143" t="s">
        <v>167</v>
      </c>
      <c r="D27" s="154"/>
      <c r="E27" s="204">
        <v>1732</v>
      </c>
      <c r="F27" s="205">
        <v>900</v>
      </c>
      <c r="G27" s="205">
        <v>832</v>
      </c>
      <c r="H27" s="205">
        <v>863</v>
      </c>
      <c r="I27" s="160"/>
      <c r="J27" s="159"/>
      <c r="K27" s="143" t="s">
        <v>151</v>
      </c>
      <c r="L27" s="159"/>
      <c r="M27" s="204">
        <v>243</v>
      </c>
      <c r="N27" s="205">
        <v>119</v>
      </c>
      <c r="O27" s="205">
        <v>124</v>
      </c>
      <c r="P27" s="205">
        <v>71</v>
      </c>
    </row>
    <row r="28" spans="1:16" ht="12" customHeight="1">
      <c r="A28" s="154"/>
      <c r="B28" s="154"/>
      <c r="C28" s="143" t="s">
        <v>441</v>
      </c>
      <c r="D28" s="154"/>
      <c r="E28" s="204">
        <v>473</v>
      </c>
      <c r="F28" s="205">
        <v>183</v>
      </c>
      <c r="G28" s="205">
        <v>290</v>
      </c>
      <c r="H28" s="205">
        <v>287</v>
      </c>
      <c r="I28" s="160"/>
      <c r="J28" s="157"/>
      <c r="K28" s="157"/>
      <c r="L28" s="159"/>
      <c r="M28" s="206"/>
      <c r="N28" s="206"/>
      <c r="O28" s="206"/>
      <c r="P28" s="206"/>
    </row>
    <row r="29" spans="1:16" ht="12" customHeight="1">
      <c r="A29" s="154"/>
      <c r="B29" s="154"/>
      <c r="C29" s="143" t="s">
        <v>172</v>
      </c>
      <c r="D29" s="154"/>
      <c r="E29" s="204">
        <v>377</v>
      </c>
      <c r="F29" s="205">
        <v>187</v>
      </c>
      <c r="G29" s="205">
        <v>190</v>
      </c>
      <c r="H29" s="205">
        <v>199</v>
      </c>
      <c r="I29" s="149"/>
      <c r="J29" s="368" t="s">
        <v>442</v>
      </c>
      <c r="K29" s="368"/>
      <c r="L29" s="150"/>
      <c r="M29" s="366">
        <v>3364</v>
      </c>
      <c r="N29" s="366">
        <v>1659</v>
      </c>
      <c r="O29" s="366">
        <v>1705</v>
      </c>
      <c r="P29" s="366">
        <v>1094</v>
      </c>
    </row>
    <row r="30" spans="1:16" ht="12" customHeight="1">
      <c r="A30" s="154"/>
      <c r="B30" s="154"/>
      <c r="C30" s="143" t="s">
        <v>175</v>
      </c>
      <c r="D30" s="154"/>
      <c r="E30" s="204">
        <v>321</v>
      </c>
      <c r="F30" s="205">
        <v>158</v>
      </c>
      <c r="G30" s="205">
        <v>163</v>
      </c>
      <c r="H30" s="205">
        <v>187</v>
      </c>
      <c r="I30" s="151"/>
      <c r="J30" s="369"/>
      <c r="K30" s="369"/>
      <c r="L30" s="152"/>
      <c r="M30" s="367"/>
      <c r="N30" s="367"/>
      <c r="O30" s="367"/>
      <c r="P30" s="367"/>
    </row>
    <row r="31" spans="1:16" ht="12" customHeight="1">
      <c r="A31" s="154"/>
      <c r="B31" s="154"/>
      <c r="C31" s="143" t="s">
        <v>178</v>
      </c>
      <c r="D31" s="154"/>
      <c r="E31" s="204">
        <v>859</v>
      </c>
      <c r="F31" s="205">
        <v>428</v>
      </c>
      <c r="G31" s="205">
        <v>431</v>
      </c>
      <c r="H31" s="205">
        <v>317</v>
      </c>
      <c r="I31" s="153"/>
      <c r="J31" s="154"/>
      <c r="K31" s="143" t="s">
        <v>156</v>
      </c>
      <c r="L31" s="154"/>
      <c r="M31" s="204">
        <v>335</v>
      </c>
      <c r="N31" s="205">
        <v>172</v>
      </c>
      <c r="O31" s="205">
        <v>163</v>
      </c>
      <c r="P31" s="205">
        <v>97</v>
      </c>
    </row>
    <row r="32" spans="1:16" ht="12" customHeight="1">
      <c r="A32" s="154"/>
      <c r="B32" s="154"/>
      <c r="C32" s="143" t="s">
        <v>181</v>
      </c>
      <c r="D32" s="154"/>
      <c r="E32" s="204">
        <v>1477</v>
      </c>
      <c r="F32" s="205">
        <v>767</v>
      </c>
      <c r="G32" s="205">
        <v>710</v>
      </c>
      <c r="H32" s="205">
        <v>657</v>
      </c>
      <c r="I32" s="153"/>
      <c r="J32" s="154"/>
      <c r="K32" s="143" t="s">
        <v>159</v>
      </c>
      <c r="L32" s="154"/>
      <c r="M32" s="204">
        <v>495</v>
      </c>
      <c r="N32" s="205">
        <v>231</v>
      </c>
      <c r="O32" s="205">
        <v>264</v>
      </c>
      <c r="P32" s="205">
        <v>180</v>
      </c>
    </row>
    <row r="33" spans="1:16" ht="12" customHeight="1">
      <c r="A33" s="154"/>
      <c r="B33" s="154"/>
      <c r="C33" s="143" t="s">
        <v>184</v>
      </c>
      <c r="D33" s="154"/>
      <c r="E33" s="204">
        <v>930</v>
      </c>
      <c r="F33" s="205">
        <v>504</v>
      </c>
      <c r="G33" s="205">
        <v>426</v>
      </c>
      <c r="H33" s="205">
        <v>437</v>
      </c>
      <c r="I33" s="153"/>
      <c r="J33" s="159"/>
      <c r="K33" s="143" t="s">
        <v>162</v>
      </c>
      <c r="L33" s="159"/>
      <c r="M33" s="204">
        <v>201</v>
      </c>
      <c r="N33" s="205">
        <v>94</v>
      </c>
      <c r="O33" s="205">
        <v>107</v>
      </c>
      <c r="P33" s="205">
        <v>66</v>
      </c>
    </row>
    <row r="34" spans="1:16" ht="12" customHeight="1">
      <c r="A34" s="154"/>
      <c r="B34" s="154"/>
      <c r="C34" s="143"/>
      <c r="D34" s="154"/>
      <c r="E34" s="203"/>
      <c r="F34" s="203"/>
      <c r="G34" s="203"/>
      <c r="H34" s="203"/>
      <c r="I34" s="160"/>
      <c r="J34" s="159"/>
      <c r="K34" s="143" t="s">
        <v>165</v>
      </c>
      <c r="L34" s="159"/>
      <c r="M34" s="204">
        <v>239</v>
      </c>
      <c r="N34" s="205">
        <v>124</v>
      </c>
      <c r="O34" s="205">
        <v>115</v>
      </c>
      <c r="P34" s="205">
        <v>78</v>
      </c>
    </row>
    <row r="35" spans="1:16" ht="12" customHeight="1">
      <c r="A35" s="150"/>
      <c r="B35" s="368" t="s">
        <v>443</v>
      </c>
      <c r="C35" s="368"/>
      <c r="D35" s="150"/>
      <c r="E35" s="366">
        <v>22149</v>
      </c>
      <c r="F35" s="366">
        <v>11260</v>
      </c>
      <c r="G35" s="366">
        <v>10889</v>
      </c>
      <c r="H35" s="366">
        <v>9178</v>
      </c>
      <c r="I35" s="160"/>
      <c r="J35" s="161"/>
      <c r="K35" s="143" t="s">
        <v>168</v>
      </c>
      <c r="L35" s="161"/>
      <c r="M35" s="204">
        <v>159</v>
      </c>
      <c r="N35" s="205">
        <v>79</v>
      </c>
      <c r="O35" s="205">
        <v>80</v>
      </c>
      <c r="P35" s="205">
        <v>43</v>
      </c>
    </row>
    <row r="36" spans="1:16" ht="12" customHeight="1">
      <c r="A36" s="152"/>
      <c r="B36" s="369"/>
      <c r="C36" s="369"/>
      <c r="D36" s="152"/>
      <c r="E36" s="367"/>
      <c r="F36" s="367"/>
      <c r="G36" s="367"/>
      <c r="H36" s="367"/>
      <c r="I36" s="160"/>
      <c r="J36" s="159"/>
      <c r="K36" s="143" t="s">
        <v>170</v>
      </c>
      <c r="L36" s="159"/>
      <c r="M36" s="204">
        <v>104</v>
      </c>
      <c r="N36" s="205">
        <v>44</v>
      </c>
      <c r="O36" s="205">
        <v>60</v>
      </c>
      <c r="P36" s="205">
        <v>36</v>
      </c>
    </row>
    <row r="37" spans="1:16" ht="12" customHeight="1">
      <c r="A37" s="154"/>
      <c r="B37" s="154"/>
      <c r="C37" s="143" t="s">
        <v>192</v>
      </c>
      <c r="D37" s="154"/>
      <c r="E37" s="204">
        <v>385</v>
      </c>
      <c r="F37" s="205">
        <v>192</v>
      </c>
      <c r="G37" s="205">
        <v>193</v>
      </c>
      <c r="H37" s="205">
        <v>117</v>
      </c>
      <c r="I37" s="160"/>
      <c r="J37" s="154"/>
      <c r="K37" s="143" t="s">
        <v>173</v>
      </c>
      <c r="L37" s="154"/>
      <c r="M37" s="204">
        <v>698</v>
      </c>
      <c r="N37" s="205">
        <v>353</v>
      </c>
      <c r="O37" s="205">
        <v>345</v>
      </c>
      <c r="P37" s="205">
        <v>236</v>
      </c>
    </row>
    <row r="38" spans="1:16" ht="12" customHeight="1">
      <c r="A38" s="154"/>
      <c r="B38" s="154"/>
      <c r="C38" s="143" t="s">
        <v>194</v>
      </c>
      <c r="D38" s="154"/>
      <c r="E38" s="204">
        <v>413</v>
      </c>
      <c r="F38" s="205">
        <v>199</v>
      </c>
      <c r="G38" s="205">
        <v>214</v>
      </c>
      <c r="H38" s="205">
        <v>135</v>
      </c>
      <c r="I38" s="153"/>
      <c r="J38" s="159"/>
      <c r="K38" s="143" t="s">
        <v>176</v>
      </c>
      <c r="L38" s="159"/>
      <c r="M38" s="204">
        <v>380</v>
      </c>
      <c r="N38" s="205">
        <v>187</v>
      </c>
      <c r="O38" s="205">
        <v>193</v>
      </c>
      <c r="P38" s="205">
        <v>128</v>
      </c>
    </row>
    <row r="39" spans="1:16" ht="12" customHeight="1">
      <c r="A39" s="154"/>
      <c r="B39" s="154"/>
      <c r="C39" s="143" t="s">
        <v>444</v>
      </c>
      <c r="D39" s="154"/>
      <c r="E39" s="204">
        <v>674</v>
      </c>
      <c r="F39" s="205">
        <v>333</v>
      </c>
      <c r="G39" s="205">
        <v>341</v>
      </c>
      <c r="H39" s="205">
        <v>212</v>
      </c>
      <c r="I39" s="160"/>
      <c r="J39" s="159"/>
      <c r="K39" s="143" t="s">
        <v>179</v>
      </c>
      <c r="L39" s="159"/>
      <c r="M39" s="204">
        <v>380</v>
      </c>
      <c r="N39" s="205">
        <v>194</v>
      </c>
      <c r="O39" s="205">
        <v>186</v>
      </c>
      <c r="P39" s="205">
        <v>116</v>
      </c>
    </row>
    <row r="40" spans="1:16" ht="12" customHeight="1">
      <c r="A40" s="154"/>
      <c r="B40" s="154"/>
      <c r="C40" s="143" t="s">
        <v>199</v>
      </c>
      <c r="D40" s="154"/>
      <c r="E40" s="204">
        <v>574</v>
      </c>
      <c r="F40" s="205">
        <v>290</v>
      </c>
      <c r="G40" s="205">
        <v>284</v>
      </c>
      <c r="H40" s="205">
        <v>182</v>
      </c>
      <c r="I40" s="160"/>
      <c r="J40" s="161"/>
      <c r="K40" s="143" t="s">
        <v>182</v>
      </c>
      <c r="L40" s="161"/>
      <c r="M40" s="204">
        <v>278</v>
      </c>
      <c r="N40" s="205">
        <v>138</v>
      </c>
      <c r="O40" s="205">
        <v>140</v>
      </c>
      <c r="P40" s="205">
        <v>84</v>
      </c>
    </row>
    <row r="41" spans="1:16" ht="12" customHeight="1">
      <c r="A41" s="154"/>
      <c r="B41" s="154"/>
      <c r="C41" s="143" t="s">
        <v>202</v>
      </c>
      <c r="D41" s="154"/>
      <c r="E41" s="204">
        <v>403</v>
      </c>
      <c r="F41" s="205">
        <v>196</v>
      </c>
      <c r="G41" s="205">
        <v>207</v>
      </c>
      <c r="H41" s="205">
        <v>163</v>
      </c>
      <c r="I41" s="160"/>
      <c r="J41" s="159"/>
      <c r="K41" s="143" t="s">
        <v>185</v>
      </c>
      <c r="L41" s="159"/>
      <c r="M41" s="204">
        <v>95</v>
      </c>
      <c r="N41" s="205">
        <v>43</v>
      </c>
      <c r="O41" s="205">
        <v>52</v>
      </c>
      <c r="P41" s="205">
        <v>30</v>
      </c>
    </row>
    <row r="42" spans="1:16" ht="12" customHeight="1">
      <c r="A42" s="154"/>
      <c r="B42" s="154"/>
      <c r="C42" s="143" t="s">
        <v>205</v>
      </c>
      <c r="D42" s="154"/>
      <c r="E42" s="204">
        <v>907</v>
      </c>
      <c r="F42" s="205">
        <v>457</v>
      </c>
      <c r="G42" s="205">
        <v>450</v>
      </c>
      <c r="H42" s="205">
        <v>372</v>
      </c>
      <c r="I42" s="160"/>
      <c r="J42" s="159"/>
      <c r="K42" s="143" t="s">
        <v>187</v>
      </c>
      <c r="L42" s="159"/>
      <c r="M42" s="204">
        <v>0</v>
      </c>
      <c r="N42" s="205">
        <v>0</v>
      </c>
      <c r="O42" s="205">
        <v>0</v>
      </c>
      <c r="P42" s="205">
        <v>0</v>
      </c>
    </row>
    <row r="43" spans="1:16" ht="12" customHeight="1">
      <c r="A43" s="154"/>
      <c r="B43" s="154"/>
      <c r="C43" s="143" t="s">
        <v>208</v>
      </c>
      <c r="D43" s="154"/>
      <c r="E43" s="204">
        <v>1527</v>
      </c>
      <c r="F43" s="205">
        <v>750</v>
      </c>
      <c r="G43" s="205">
        <v>777</v>
      </c>
      <c r="H43" s="205">
        <v>521</v>
      </c>
      <c r="I43" s="160"/>
      <c r="J43" s="159"/>
      <c r="K43" s="143"/>
      <c r="L43" s="159"/>
      <c r="M43" s="204"/>
      <c r="N43" s="204"/>
      <c r="O43" s="204"/>
      <c r="P43" s="204"/>
    </row>
    <row r="44" spans="1:16" ht="12" customHeight="1">
      <c r="A44" s="154"/>
      <c r="B44" s="154"/>
      <c r="C44" s="143" t="s">
        <v>211</v>
      </c>
      <c r="D44" s="154"/>
      <c r="E44" s="204">
        <v>3808</v>
      </c>
      <c r="F44" s="205">
        <v>1864</v>
      </c>
      <c r="G44" s="205">
        <v>1944</v>
      </c>
      <c r="H44" s="205">
        <v>1662</v>
      </c>
      <c r="I44" s="149"/>
      <c r="J44" s="368" t="s">
        <v>190</v>
      </c>
      <c r="K44" s="368"/>
      <c r="L44" s="150"/>
      <c r="M44" s="366">
        <v>2343</v>
      </c>
      <c r="N44" s="366">
        <v>1149</v>
      </c>
      <c r="O44" s="366">
        <v>1194</v>
      </c>
      <c r="P44" s="366">
        <v>758</v>
      </c>
    </row>
    <row r="45" spans="1:16" ht="12" customHeight="1">
      <c r="A45" s="154"/>
      <c r="B45" s="154"/>
      <c r="C45" s="143" t="s">
        <v>214</v>
      </c>
      <c r="D45" s="154"/>
      <c r="E45" s="204">
        <v>5442</v>
      </c>
      <c r="F45" s="205">
        <v>2862</v>
      </c>
      <c r="G45" s="205">
        <v>2580</v>
      </c>
      <c r="H45" s="205">
        <v>2360</v>
      </c>
      <c r="I45" s="151"/>
      <c r="J45" s="369"/>
      <c r="K45" s="369"/>
      <c r="L45" s="152"/>
      <c r="M45" s="367"/>
      <c r="N45" s="367"/>
      <c r="O45" s="367"/>
      <c r="P45" s="367"/>
    </row>
    <row r="46" spans="1:16" ht="12" customHeight="1">
      <c r="A46" s="154"/>
      <c r="B46" s="154"/>
      <c r="C46" s="143" t="s">
        <v>217</v>
      </c>
      <c r="D46" s="154"/>
      <c r="E46" s="204">
        <v>473</v>
      </c>
      <c r="F46" s="205">
        <v>245</v>
      </c>
      <c r="G46" s="205">
        <v>228</v>
      </c>
      <c r="H46" s="205">
        <v>198</v>
      </c>
      <c r="I46" s="153"/>
      <c r="J46" s="154"/>
      <c r="K46" s="143" t="s">
        <v>195</v>
      </c>
      <c r="L46" s="154"/>
      <c r="M46" s="204">
        <v>796</v>
      </c>
      <c r="N46" s="205">
        <v>380</v>
      </c>
      <c r="O46" s="205">
        <v>416</v>
      </c>
      <c r="P46" s="205">
        <v>241</v>
      </c>
    </row>
    <row r="47" spans="1:16" ht="12" customHeight="1">
      <c r="A47" s="154"/>
      <c r="B47" s="154"/>
      <c r="C47" s="143" t="s">
        <v>219</v>
      </c>
      <c r="D47" s="154"/>
      <c r="E47" s="204">
        <v>109</v>
      </c>
      <c r="F47" s="205">
        <v>54</v>
      </c>
      <c r="G47" s="205">
        <v>55</v>
      </c>
      <c r="H47" s="205">
        <v>39</v>
      </c>
      <c r="I47" s="153"/>
      <c r="J47" s="154"/>
      <c r="K47" s="143" t="s">
        <v>197</v>
      </c>
      <c r="L47" s="154"/>
      <c r="M47" s="204">
        <v>515</v>
      </c>
      <c r="N47" s="205">
        <v>242</v>
      </c>
      <c r="O47" s="205">
        <v>273</v>
      </c>
      <c r="P47" s="205">
        <v>179</v>
      </c>
    </row>
    <row r="48" spans="1:16" ht="12" customHeight="1">
      <c r="A48" s="154"/>
      <c r="B48" s="154"/>
      <c r="C48" s="143" t="s">
        <v>222</v>
      </c>
      <c r="D48" s="154"/>
      <c r="E48" s="204">
        <v>469</v>
      </c>
      <c r="F48" s="205">
        <v>248</v>
      </c>
      <c r="G48" s="205">
        <v>221</v>
      </c>
      <c r="H48" s="205">
        <v>202</v>
      </c>
      <c r="I48" s="153"/>
      <c r="J48" s="154"/>
      <c r="K48" s="143" t="s">
        <v>200</v>
      </c>
      <c r="L48" s="154"/>
      <c r="M48" s="204">
        <v>391</v>
      </c>
      <c r="N48" s="205">
        <v>201</v>
      </c>
      <c r="O48" s="205">
        <v>190</v>
      </c>
      <c r="P48" s="205">
        <v>136</v>
      </c>
    </row>
    <row r="49" spans="1:16" ht="12" customHeight="1">
      <c r="A49" s="154"/>
      <c r="B49" s="154"/>
      <c r="C49" s="143" t="s">
        <v>224</v>
      </c>
      <c r="D49" s="154"/>
      <c r="E49" s="204">
        <v>689</v>
      </c>
      <c r="F49" s="205">
        <v>341</v>
      </c>
      <c r="G49" s="205">
        <v>348</v>
      </c>
      <c r="H49" s="205">
        <v>283</v>
      </c>
      <c r="I49" s="153"/>
      <c r="J49" s="154"/>
      <c r="K49" s="143" t="s">
        <v>203</v>
      </c>
      <c r="L49" s="154"/>
      <c r="M49" s="204">
        <v>46</v>
      </c>
      <c r="N49" s="205">
        <v>22</v>
      </c>
      <c r="O49" s="205">
        <v>24</v>
      </c>
      <c r="P49" s="205">
        <v>14</v>
      </c>
    </row>
    <row r="50" spans="1:16" ht="12" customHeight="1">
      <c r="A50" s="154"/>
      <c r="B50" s="154"/>
      <c r="C50" s="143" t="s">
        <v>227</v>
      </c>
      <c r="D50" s="154"/>
      <c r="E50" s="204">
        <v>851</v>
      </c>
      <c r="F50" s="205">
        <v>423</v>
      </c>
      <c r="G50" s="205">
        <v>428</v>
      </c>
      <c r="H50" s="205">
        <v>279</v>
      </c>
      <c r="I50" s="153"/>
      <c r="J50" s="154"/>
      <c r="K50" s="143" t="s">
        <v>206</v>
      </c>
      <c r="L50" s="154"/>
      <c r="M50" s="204">
        <v>320</v>
      </c>
      <c r="N50" s="205">
        <v>163</v>
      </c>
      <c r="O50" s="205">
        <v>157</v>
      </c>
      <c r="P50" s="205">
        <v>104</v>
      </c>
    </row>
    <row r="51" spans="1:16" ht="12" customHeight="1">
      <c r="A51" s="154"/>
      <c r="B51" s="374" t="s">
        <v>445</v>
      </c>
      <c r="C51" s="374"/>
      <c r="D51" s="154"/>
      <c r="E51" s="204">
        <v>876</v>
      </c>
      <c r="F51" s="205">
        <v>425</v>
      </c>
      <c r="G51" s="205">
        <v>451</v>
      </c>
      <c r="H51" s="205">
        <v>318</v>
      </c>
      <c r="I51" s="153"/>
      <c r="J51" s="154"/>
      <c r="K51" s="143" t="s">
        <v>209</v>
      </c>
      <c r="L51" s="154"/>
      <c r="M51" s="204">
        <v>213</v>
      </c>
      <c r="N51" s="205">
        <v>110</v>
      </c>
      <c r="O51" s="205">
        <v>103</v>
      </c>
      <c r="P51" s="205">
        <v>66</v>
      </c>
    </row>
    <row r="52" spans="1:16" ht="12" customHeight="1">
      <c r="A52" s="154"/>
      <c r="B52" s="374" t="s">
        <v>446</v>
      </c>
      <c r="C52" s="374"/>
      <c r="D52" s="154"/>
      <c r="E52" s="204">
        <v>932</v>
      </c>
      <c r="F52" s="205">
        <v>484</v>
      </c>
      <c r="G52" s="205">
        <v>448</v>
      </c>
      <c r="H52" s="205">
        <v>398</v>
      </c>
      <c r="I52" s="153"/>
      <c r="J52" s="154"/>
      <c r="K52" s="143" t="s">
        <v>212</v>
      </c>
      <c r="L52" s="154"/>
      <c r="M52" s="204">
        <v>9</v>
      </c>
      <c r="N52" s="205">
        <v>5</v>
      </c>
      <c r="O52" s="205">
        <v>4</v>
      </c>
      <c r="P52" s="205">
        <v>3</v>
      </c>
    </row>
    <row r="53" spans="1:16" ht="12" customHeight="1">
      <c r="A53" s="154"/>
      <c r="B53" s="374" t="s">
        <v>447</v>
      </c>
      <c r="C53" s="374"/>
      <c r="D53" s="154"/>
      <c r="E53" s="204">
        <v>828</v>
      </c>
      <c r="F53" s="205">
        <v>414</v>
      </c>
      <c r="G53" s="205">
        <v>414</v>
      </c>
      <c r="H53" s="205">
        <v>327</v>
      </c>
      <c r="I53" s="153"/>
      <c r="J53" s="154"/>
      <c r="K53" s="143" t="s">
        <v>215</v>
      </c>
      <c r="L53" s="154"/>
      <c r="M53" s="204">
        <v>53</v>
      </c>
      <c r="N53" s="205">
        <v>26</v>
      </c>
      <c r="O53" s="205">
        <v>27</v>
      </c>
      <c r="P53" s="205">
        <v>15</v>
      </c>
    </row>
    <row r="54" spans="1:16" ht="12" customHeight="1">
      <c r="A54" s="154"/>
      <c r="B54" s="374" t="s">
        <v>448</v>
      </c>
      <c r="C54" s="374"/>
      <c r="D54" s="154"/>
      <c r="E54" s="204">
        <v>1734</v>
      </c>
      <c r="F54" s="205">
        <v>946</v>
      </c>
      <c r="G54" s="205">
        <v>788</v>
      </c>
      <c r="H54" s="205">
        <v>951</v>
      </c>
      <c r="I54" s="153"/>
      <c r="J54" s="154"/>
      <c r="K54" s="143"/>
      <c r="L54" s="154"/>
      <c r="M54" s="155"/>
      <c r="N54" s="155"/>
      <c r="O54" s="155"/>
      <c r="P54" s="155"/>
    </row>
    <row r="55" spans="1:16" ht="12" customHeight="1">
      <c r="A55" s="154"/>
      <c r="B55" s="374" t="s">
        <v>449</v>
      </c>
      <c r="C55" s="374"/>
      <c r="D55" s="154"/>
      <c r="E55" s="204">
        <v>618</v>
      </c>
      <c r="F55" s="205">
        <v>319</v>
      </c>
      <c r="G55" s="205">
        <v>299</v>
      </c>
      <c r="H55" s="205">
        <v>279</v>
      </c>
      <c r="I55" s="153"/>
      <c r="J55" s="370"/>
      <c r="K55" s="370"/>
      <c r="L55" s="154"/>
      <c r="M55" s="155"/>
      <c r="N55" s="155"/>
      <c r="O55" s="155"/>
      <c r="P55" s="155"/>
    </row>
    <row r="56" spans="1:16" ht="12" customHeight="1">
      <c r="A56" s="154"/>
      <c r="B56" s="374" t="s">
        <v>450</v>
      </c>
      <c r="C56" s="374"/>
      <c r="D56" s="154"/>
      <c r="E56" s="204">
        <v>437</v>
      </c>
      <c r="F56" s="205">
        <v>218</v>
      </c>
      <c r="G56" s="205">
        <v>219</v>
      </c>
      <c r="H56" s="205">
        <v>180</v>
      </c>
      <c r="I56" s="153"/>
      <c r="J56" s="154"/>
      <c r="K56" s="143"/>
      <c r="L56" s="154"/>
      <c r="M56" s="155"/>
      <c r="N56" s="156"/>
      <c r="O56" s="156"/>
      <c r="P56" s="156"/>
    </row>
    <row r="57" spans="1:16" ht="12" customHeight="1">
      <c r="A57" s="154"/>
      <c r="B57" s="154"/>
      <c r="C57" s="143"/>
      <c r="D57" s="154"/>
      <c r="E57" s="154"/>
      <c r="F57" s="154"/>
      <c r="G57" s="154"/>
      <c r="H57" s="154"/>
      <c r="I57" s="153"/>
      <c r="J57" s="154"/>
      <c r="K57" s="143"/>
      <c r="L57" s="154"/>
      <c r="M57" s="155"/>
      <c r="N57" s="156"/>
      <c r="O57" s="156"/>
      <c r="P57" s="156"/>
    </row>
    <row r="58" spans="1:16" ht="12" customHeight="1">
      <c r="A58" s="154"/>
      <c r="B58" s="158"/>
      <c r="C58" s="158"/>
      <c r="D58" s="154"/>
      <c r="E58" s="155"/>
      <c r="F58" s="155"/>
      <c r="G58" s="155"/>
      <c r="H58" s="155"/>
      <c r="I58" s="153"/>
      <c r="J58" s="154"/>
      <c r="K58" s="143"/>
      <c r="L58" s="154"/>
      <c r="M58" s="155"/>
      <c r="N58" s="156"/>
      <c r="O58" s="156"/>
      <c r="P58" s="156"/>
    </row>
    <row r="59" spans="1:16" ht="12" customHeight="1">
      <c r="A59" s="154"/>
      <c r="B59" s="154"/>
      <c r="C59" s="143"/>
      <c r="D59" s="154"/>
      <c r="E59" s="155"/>
      <c r="F59" s="156"/>
      <c r="G59" s="156"/>
      <c r="H59" s="156"/>
      <c r="I59" s="153"/>
      <c r="J59" s="154"/>
      <c r="K59" s="143"/>
      <c r="L59" s="154"/>
      <c r="M59" s="155"/>
      <c r="N59" s="156"/>
      <c r="O59" s="156"/>
      <c r="P59" s="156"/>
    </row>
    <row r="60" spans="1:16" ht="12" customHeight="1">
      <c r="A60" s="154"/>
      <c r="B60" s="154"/>
      <c r="C60" s="143"/>
      <c r="D60" s="154"/>
      <c r="E60" s="155"/>
      <c r="F60" s="156"/>
      <c r="G60" s="156"/>
      <c r="H60" s="156"/>
      <c r="I60" s="153"/>
      <c r="J60" s="154"/>
      <c r="K60" s="143"/>
      <c r="L60" s="154"/>
      <c r="M60" s="155"/>
      <c r="N60" s="156"/>
      <c r="O60" s="156"/>
      <c r="P60" s="156"/>
    </row>
    <row r="61" spans="1:16" ht="12" customHeight="1">
      <c r="A61" s="154"/>
      <c r="B61" s="154"/>
      <c r="C61" s="143"/>
      <c r="D61" s="154"/>
      <c r="E61" s="155"/>
      <c r="F61" s="156"/>
      <c r="G61" s="156"/>
      <c r="H61" s="156"/>
      <c r="I61" s="153"/>
      <c r="J61" s="154"/>
      <c r="K61" s="143"/>
      <c r="L61" s="154"/>
      <c r="M61" s="155"/>
      <c r="N61" s="156"/>
      <c r="O61" s="156"/>
      <c r="P61" s="156"/>
    </row>
    <row r="62" spans="1:16" ht="12" customHeight="1">
      <c r="A62" s="154"/>
      <c r="B62" s="154"/>
      <c r="C62" s="143"/>
      <c r="D62" s="154"/>
      <c r="E62" s="155"/>
      <c r="F62" s="156"/>
      <c r="G62" s="156"/>
      <c r="H62" s="156"/>
      <c r="I62" s="153"/>
      <c r="J62" s="154"/>
      <c r="K62" s="143"/>
      <c r="L62" s="154"/>
      <c r="M62" s="155"/>
      <c r="N62" s="156"/>
      <c r="O62" s="156"/>
      <c r="P62" s="156"/>
    </row>
    <row r="63" spans="1:16" ht="12" customHeight="1">
      <c r="A63" s="154"/>
      <c r="B63" s="154"/>
      <c r="C63" s="143"/>
      <c r="D63" s="154"/>
      <c r="E63" s="155"/>
      <c r="F63" s="156"/>
      <c r="G63" s="156"/>
      <c r="H63" s="156"/>
      <c r="I63" s="153"/>
      <c r="J63" s="154"/>
      <c r="K63" s="143"/>
      <c r="L63" s="154"/>
      <c r="M63" s="155"/>
      <c r="N63" s="156"/>
      <c r="O63" s="156"/>
      <c r="P63" s="156"/>
    </row>
    <row r="64" spans="1:16" ht="12" customHeight="1">
      <c r="A64" s="154"/>
      <c r="B64" s="154"/>
      <c r="C64" s="143"/>
      <c r="D64" s="154"/>
      <c r="E64" s="155"/>
      <c r="F64" s="156"/>
      <c r="G64" s="156"/>
      <c r="H64" s="156"/>
      <c r="I64" s="153"/>
      <c r="J64" s="154"/>
      <c r="K64" s="143"/>
      <c r="L64" s="154"/>
      <c r="M64" s="155"/>
      <c r="N64" s="156"/>
      <c r="O64" s="156"/>
      <c r="P64" s="156"/>
    </row>
    <row r="65" spans="1:16" ht="12" customHeight="1">
      <c r="A65" s="154"/>
      <c r="B65" s="154"/>
      <c r="C65" s="143"/>
      <c r="D65" s="154"/>
      <c r="E65" s="155"/>
      <c r="F65" s="156"/>
      <c r="G65" s="156"/>
      <c r="H65" s="156"/>
      <c r="I65" s="153"/>
      <c r="J65" s="154"/>
      <c r="K65" s="143"/>
      <c r="L65" s="154"/>
      <c r="M65" s="155"/>
      <c r="N65" s="156"/>
      <c r="O65" s="156"/>
      <c r="P65" s="156"/>
    </row>
    <row r="66" spans="1:16" ht="12" customHeight="1">
      <c r="A66" s="154"/>
      <c r="B66" s="154"/>
      <c r="C66" s="143"/>
      <c r="D66" s="154"/>
      <c r="E66" s="155"/>
      <c r="F66" s="156"/>
      <c r="G66" s="156"/>
      <c r="H66" s="156"/>
      <c r="I66" s="153"/>
      <c r="J66" s="154"/>
      <c r="K66" s="143"/>
      <c r="L66" s="154"/>
      <c r="M66" s="155"/>
      <c r="N66" s="156"/>
      <c r="O66" s="156"/>
      <c r="P66" s="156"/>
    </row>
    <row r="67" spans="1:16" ht="12" customHeight="1">
      <c r="A67" s="154"/>
      <c r="B67" s="154"/>
      <c r="C67" s="143"/>
      <c r="D67" s="154"/>
      <c r="E67" s="155"/>
      <c r="F67" s="156"/>
      <c r="G67" s="156"/>
      <c r="H67" s="156"/>
      <c r="I67" s="153"/>
      <c r="J67" s="154"/>
      <c r="K67" s="154"/>
      <c r="L67" s="154"/>
      <c r="M67" s="154"/>
      <c r="N67" s="154"/>
      <c r="O67" s="154"/>
      <c r="P67" s="154"/>
    </row>
    <row r="68" spans="1:16" ht="12" customHeight="1">
      <c r="A68" s="154"/>
      <c r="B68" s="154"/>
      <c r="C68" s="154"/>
      <c r="D68" s="154"/>
      <c r="E68" s="154"/>
      <c r="F68" s="154"/>
      <c r="G68" s="154"/>
      <c r="H68" s="154"/>
      <c r="I68" s="153"/>
      <c r="J68" s="154"/>
      <c r="K68" s="154"/>
      <c r="L68" s="154"/>
      <c r="M68" s="154"/>
      <c r="N68" s="154"/>
      <c r="O68" s="154"/>
      <c r="P68" s="154"/>
    </row>
    <row r="69" spans="1:16" ht="12" customHeight="1">
      <c r="A69" s="162"/>
      <c r="B69" s="162"/>
      <c r="C69" s="162"/>
      <c r="D69" s="162"/>
      <c r="E69" s="162"/>
      <c r="F69" s="162"/>
      <c r="G69" s="162"/>
      <c r="H69" s="162"/>
      <c r="I69" s="163"/>
      <c r="J69" s="162"/>
      <c r="K69" s="162"/>
      <c r="L69" s="162"/>
      <c r="M69" s="162"/>
      <c r="N69" s="162"/>
      <c r="O69" s="162"/>
      <c r="P69" s="162"/>
    </row>
  </sheetData>
  <sheetProtection/>
  <mergeCells count="46">
    <mergeCell ref="B56:C56"/>
    <mergeCell ref="A1:P1"/>
    <mergeCell ref="N3:P3"/>
    <mergeCell ref="B4:C4"/>
    <mergeCell ref="J4:K4"/>
    <mergeCell ref="B52:C52"/>
    <mergeCell ref="B53:C53"/>
    <mergeCell ref="B54:C54"/>
    <mergeCell ref="E6:E7"/>
    <mergeCell ref="F6:F7"/>
    <mergeCell ref="J55:K55"/>
    <mergeCell ref="B6:C7"/>
    <mergeCell ref="G6:G7"/>
    <mergeCell ref="H6:H7"/>
    <mergeCell ref="B51:C51"/>
    <mergeCell ref="B55:C55"/>
    <mergeCell ref="H9:H10"/>
    <mergeCell ref="B35:C36"/>
    <mergeCell ref="E35:E36"/>
    <mergeCell ref="F35:F36"/>
    <mergeCell ref="O5:O6"/>
    <mergeCell ref="P5:P6"/>
    <mergeCell ref="B9:C10"/>
    <mergeCell ref="E9:E10"/>
    <mergeCell ref="F9:F10"/>
    <mergeCell ref="G9:G10"/>
    <mergeCell ref="N5:N6"/>
    <mergeCell ref="J16:K17"/>
    <mergeCell ref="M16:M17"/>
    <mergeCell ref="N16:N17"/>
    <mergeCell ref="G35:G36"/>
    <mergeCell ref="H35:H36"/>
    <mergeCell ref="J5:K6"/>
    <mergeCell ref="M5:M6"/>
    <mergeCell ref="J29:K30"/>
    <mergeCell ref="M29:M30"/>
    <mergeCell ref="P16:P17"/>
    <mergeCell ref="O29:O30"/>
    <mergeCell ref="P29:P30"/>
    <mergeCell ref="P44:P45"/>
    <mergeCell ref="O16:O17"/>
    <mergeCell ref="J44:K45"/>
    <mergeCell ref="M44:M45"/>
    <mergeCell ref="N44:N45"/>
    <mergeCell ref="O44:O45"/>
    <mergeCell ref="N29:N30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38" customWidth="1"/>
    <col min="2" max="2" width="1.625" style="138" customWidth="1"/>
    <col min="3" max="3" width="10.625" style="138" customWidth="1"/>
    <col min="4" max="4" width="0.875" style="138" customWidth="1"/>
    <col min="5" max="5" width="7.75390625" style="138" customWidth="1"/>
    <col min="6" max="8" width="7.125" style="138" customWidth="1"/>
    <col min="9" max="9" width="0.875" style="138" customWidth="1"/>
    <col min="10" max="10" width="1.625" style="138" customWidth="1"/>
    <col min="11" max="11" width="10.625" style="138" customWidth="1"/>
    <col min="12" max="12" width="0.875" style="138" customWidth="1"/>
    <col min="13" max="13" width="7.75390625" style="138" customWidth="1"/>
    <col min="14" max="16" width="7.125" style="138" customWidth="1"/>
    <col min="17" max="17" width="0.875" style="138" customWidth="1"/>
    <col min="18" max="16384" width="9.00390625" style="138" customWidth="1"/>
  </cols>
  <sheetData>
    <row r="1" spans="1:16" s="164" customFormat="1" ht="24" customHeight="1">
      <c r="A1" s="379" t="s">
        <v>556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s="164" customFormat="1" ht="5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374" t="s">
        <v>451</v>
      </c>
      <c r="O3" s="374"/>
      <c r="P3" s="374"/>
    </row>
    <row r="4" spans="1:17" ht="21" customHeight="1">
      <c r="A4" s="144"/>
      <c r="B4" s="380" t="s">
        <v>437</v>
      </c>
      <c r="C4" s="380"/>
      <c r="D4" s="165"/>
      <c r="E4" s="145" t="s">
        <v>261</v>
      </c>
      <c r="F4" s="145" t="s">
        <v>101</v>
      </c>
      <c r="G4" s="145" t="s">
        <v>102</v>
      </c>
      <c r="H4" s="168" t="s">
        <v>436</v>
      </c>
      <c r="I4" s="142"/>
      <c r="J4" s="378" t="s">
        <v>437</v>
      </c>
      <c r="K4" s="378"/>
      <c r="L4" s="166"/>
      <c r="M4" s="145" t="s">
        <v>261</v>
      </c>
      <c r="N4" s="145" t="s">
        <v>101</v>
      </c>
      <c r="O4" s="145" t="s">
        <v>102</v>
      </c>
      <c r="P4" s="170" t="s">
        <v>436</v>
      </c>
      <c r="Q4" s="154"/>
    </row>
    <row r="5" spans="1:17" ht="12" customHeight="1">
      <c r="A5" s="150"/>
      <c r="B5" s="368" t="s">
        <v>220</v>
      </c>
      <c r="C5" s="368"/>
      <c r="D5" s="150"/>
      <c r="E5" s="366">
        <v>16103</v>
      </c>
      <c r="F5" s="366">
        <v>8930</v>
      </c>
      <c r="G5" s="366">
        <v>7173</v>
      </c>
      <c r="H5" s="366">
        <v>7532</v>
      </c>
      <c r="I5" s="149"/>
      <c r="J5" s="368" t="s">
        <v>452</v>
      </c>
      <c r="K5" s="368"/>
      <c r="L5" s="150"/>
      <c r="M5" s="366">
        <v>7849</v>
      </c>
      <c r="N5" s="366">
        <v>3932</v>
      </c>
      <c r="O5" s="366">
        <v>3917</v>
      </c>
      <c r="P5" s="366">
        <v>2667</v>
      </c>
      <c r="Q5" s="154"/>
    </row>
    <row r="6" spans="1:17" ht="12" customHeight="1">
      <c r="A6" s="152"/>
      <c r="B6" s="369"/>
      <c r="C6" s="369"/>
      <c r="D6" s="152"/>
      <c r="E6" s="367"/>
      <c r="F6" s="367"/>
      <c r="G6" s="367"/>
      <c r="H6" s="367"/>
      <c r="I6" s="151"/>
      <c r="J6" s="369"/>
      <c r="K6" s="369"/>
      <c r="L6" s="152"/>
      <c r="M6" s="367"/>
      <c r="N6" s="367"/>
      <c r="O6" s="367"/>
      <c r="P6" s="367"/>
      <c r="Q6" s="154"/>
    </row>
    <row r="7" spans="1:17" ht="12" customHeight="1">
      <c r="A7" s="154"/>
      <c r="B7" s="154"/>
      <c r="C7" s="143" t="s">
        <v>225</v>
      </c>
      <c r="D7" s="154"/>
      <c r="E7" s="204">
        <v>214</v>
      </c>
      <c r="F7" s="205">
        <v>112</v>
      </c>
      <c r="G7" s="205">
        <v>102</v>
      </c>
      <c r="H7" s="205">
        <v>83</v>
      </c>
      <c r="I7" s="153"/>
      <c r="J7" s="154"/>
      <c r="K7" s="143" t="s">
        <v>453</v>
      </c>
      <c r="L7" s="154"/>
      <c r="M7" s="204">
        <v>890</v>
      </c>
      <c r="N7" s="205">
        <v>433</v>
      </c>
      <c r="O7" s="205">
        <v>457</v>
      </c>
      <c r="P7" s="205">
        <v>316</v>
      </c>
      <c r="Q7" s="154"/>
    </row>
    <row r="8" spans="1:17" ht="12" customHeight="1">
      <c r="A8" s="154"/>
      <c r="B8" s="154"/>
      <c r="C8" s="143" t="s">
        <v>228</v>
      </c>
      <c r="D8" s="154"/>
      <c r="E8" s="204">
        <v>92</v>
      </c>
      <c r="F8" s="205">
        <v>43</v>
      </c>
      <c r="G8" s="205">
        <v>49</v>
      </c>
      <c r="H8" s="205">
        <v>20</v>
      </c>
      <c r="I8" s="153"/>
      <c r="J8" s="154"/>
      <c r="K8" s="143" t="s">
        <v>454</v>
      </c>
      <c r="L8" s="154"/>
      <c r="M8" s="204">
        <v>113</v>
      </c>
      <c r="N8" s="205">
        <v>55</v>
      </c>
      <c r="O8" s="205">
        <v>58</v>
      </c>
      <c r="P8" s="205">
        <v>36</v>
      </c>
      <c r="Q8" s="154"/>
    </row>
    <row r="9" spans="1:17" ht="12" customHeight="1">
      <c r="A9" s="154"/>
      <c r="B9" s="154"/>
      <c r="C9" s="143" t="s">
        <v>230</v>
      </c>
      <c r="D9" s="154"/>
      <c r="E9" s="204">
        <v>49</v>
      </c>
      <c r="F9" s="205">
        <v>27</v>
      </c>
      <c r="G9" s="205">
        <v>22</v>
      </c>
      <c r="H9" s="205">
        <v>15</v>
      </c>
      <c r="I9" s="153"/>
      <c r="J9" s="154"/>
      <c r="K9" s="143" t="s">
        <v>455</v>
      </c>
      <c r="L9" s="154"/>
      <c r="M9" s="204">
        <v>511</v>
      </c>
      <c r="N9" s="205">
        <v>254</v>
      </c>
      <c r="O9" s="205">
        <v>257</v>
      </c>
      <c r="P9" s="205">
        <v>170</v>
      </c>
      <c r="Q9" s="154"/>
    </row>
    <row r="10" spans="1:17" ht="12" customHeight="1">
      <c r="A10" s="154"/>
      <c r="B10" s="154"/>
      <c r="C10" s="143" t="s">
        <v>231</v>
      </c>
      <c r="D10" s="154"/>
      <c r="E10" s="204">
        <v>97</v>
      </c>
      <c r="F10" s="205">
        <v>52</v>
      </c>
      <c r="G10" s="205">
        <v>45</v>
      </c>
      <c r="H10" s="205">
        <v>31</v>
      </c>
      <c r="I10" s="153"/>
      <c r="J10" s="154"/>
      <c r="K10" s="143" t="s">
        <v>456</v>
      </c>
      <c r="L10" s="154"/>
      <c r="M10" s="204">
        <v>966</v>
      </c>
      <c r="N10" s="205">
        <v>523</v>
      </c>
      <c r="O10" s="205">
        <v>443</v>
      </c>
      <c r="P10" s="205">
        <v>356</v>
      </c>
      <c r="Q10" s="154"/>
    </row>
    <row r="11" spans="1:17" ht="12" customHeight="1">
      <c r="A11" s="154"/>
      <c r="B11" s="154"/>
      <c r="C11" s="143" t="s">
        <v>232</v>
      </c>
      <c r="D11" s="154"/>
      <c r="E11" s="204">
        <v>262</v>
      </c>
      <c r="F11" s="205">
        <v>147</v>
      </c>
      <c r="G11" s="205">
        <v>115</v>
      </c>
      <c r="H11" s="205">
        <v>109</v>
      </c>
      <c r="I11" s="153"/>
      <c r="J11" s="154"/>
      <c r="K11" s="143" t="s">
        <v>457</v>
      </c>
      <c r="L11" s="154"/>
      <c r="M11" s="204">
        <v>5</v>
      </c>
      <c r="N11" s="205">
        <v>3</v>
      </c>
      <c r="O11" s="205">
        <v>2</v>
      </c>
      <c r="P11" s="205">
        <v>3</v>
      </c>
      <c r="Q11" s="154"/>
    </row>
    <row r="12" spans="1:17" ht="12" customHeight="1">
      <c r="A12" s="154"/>
      <c r="B12" s="154"/>
      <c r="C12" s="143" t="s">
        <v>233</v>
      </c>
      <c r="D12" s="154"/>
      <c r="E12" s="204">
        <v>166</v>
      </c>
      <c r="F12" s="205">
        <v>92</v>
      </c>
      <c r="G12" s="205">
        <v>74</v>
      </c>
      <c r="H12" s="205">
        <v>72</v>
      </c>
      <c r="I12" s="153"/>
      <c r="J12" s="154"/>
      <c r="K12" s="143" t="s">
        <v>458</v>
      </c>
      <c r="L12" s="154"/>
      <c r="M12" s="204">
        <v>1786</v>
      </c>
      <c r="N12" s="205">
        <v>885</v>
      </c>
      <c r="O12" s="205">
        <v>901</v>
      </c>
      <c r="P12" s="205">
        <v>622</v>
      </c>
      <c r="Q12" s="154"/>
    </row>
    <row r="13" spans="1:17" ht="12" customHeight="1">
      <c r="A13" s="154"/>
      <c r="B13" s="154"/>
      <c r="C13" s="143" t="s">
        <v>234</v>
      </c>
      <c r="D13" s="154"/>
      <c r="E13" s="204">
        <v>399</v>
      </c>
      <c r="F13" s="205">
        <v>209</v>
      </c>
      <c r="G13" s="205">
        <v>190</v>
      </c>
      <c r="H13" s="205">
        <v>145</v>
      </c>
      <c r="I13" s="153"/>
      <c r="J13" s="154"/>
      <c r="K13" s="143" t="s">
        <v>459</v>
      </c>
      <c r="L13" s="154"/>
      <c r="M13" s="204">
        <v>85</v>
      </c>
      <c r="N13" s="205">
        <v>41</v>
      </c>
      <c r="O13" s="205">
        <v>44</v>
      </c>
      <c r="P13" s="205">
        <v>31</v>
      </c>
      <c r="Q13" s="154"/>
    </row>
    <row r="14" spans="1:17" ht="12" customHeight="1">
      <c r="A14" s="154"/>
      <c r="B14" s="154"/>
      <c r="C14" s="143" t="s">
        <v>460</v>
      </c>
      <c r="D14" s="154"/>
      <c r="E14" s="204">
        <v>963</v>
      </c>
      <c r="F14" s="205">
        <v>502</v>
      </c>
      <c r="G14" s="205">
        <v>461</v>
      </c>
      <c r="H14" s="205">
        <v>411</v>
      </c>
      <c r="I14" s="153"/>
      <c r="J14" s="154"/>
      <c r="K14" s="143" t="s">
        <v>461</v>
      </c>
      <c r="L14" s="154"/>
      <c r="M14" s="204">
        <v>614</v>
      </c>
      <c r="N14" s="205">
        <v>307</v>
      </c>
      <c r="O14" s="205">
        <v>307</v>
      </c>
      <c r="P14" s="205">
        <v>231</v>
      </c>
      <c r="Q14" s="154"/>
    </row>
    <row r="15" spans="1:17" ht="12" customHeight="1">
      <c r="A15" s="154"/>
      <c r="B15" s="154"/>
      <c r="C15" s="143" t="s">
        <v>235</v>
      </c>
      <c r="D15" s="154"/>
      <c r="E15" s="204">
        <v>257</v>
      </c>
      <c r="F15" s="205">
        <v>125</v>
      </c>
      <c r="G15" s="205">
        <v>132</v>
      </c>
      <c r="H15" s="205">
        <v>86</v>
      </c>
      <c r="I15" s="153"/>
      <c r="J15" s="154"/>
      <c r="K15" s="143" t="s">
        <v>462</v>
      </c>
      <c r="L15" s="154"/>
      <c r="M15" s="204">
        <v>51</v>
      </c>
      <c r="N15" s="205">
        <v>27</v>
      </c>
      <c r="O15" s="205">
        <v>24</v>
      </c>
      <c r="P15" s="205">
        <v>17</v>
      </c>
      <c r="Q15" s="154"/>
    </row>
    <row r="16" spans="1:17" ht="12" customHeight="1">
      <c r="A16" s="154"/>
      <c r="B16" s="154"/>
      <c r="C16" s="143" t="s">
        <v>237</v>
      </c>
      <c r="D16" s="154"/>
      <c r="E16" s="204">
        <v>167</v>
      </c>
      <c r="F16" s="205">
        <v>86</v>
      </c>
      <c r="G16" s="205">
        <v>81</v>
      </c>
      <c r="H16" s="205">
        <v>55</v>
      </c>
      <c r="I16" s="153"/>
      <c r="J16" s="154"/>
      <c r="K16" s="143" t="s">
        <v>463</v>
      </c>
      <c r="L16" s="154"/>
      <c r="M16" s="204">
        <v>201</v>
      </c>
      <c r="N16" s="205">
        <v>107</v>
      </c>
      <c r="O16" s="205">
        <v>94</v>
      </c>
      <c r="P16" s="205">
        <v>62</v>
      </c>
      <c r="Q16" s="154"/>
    </row>
    <row r="17" spans="1:17" ht="12" customHeight="1">
      <c r="A17" s="154"/>
      <c r="B17" s="154"/>
      <c r="C17" s="143" t="s">
        <v>238</v>
      </c>
      <c r="D17" s="154"/>
      <c r="E17" s="204">
        <v>444</v>
      </c>
      <c r="F17" s="205">
        <v>229</v>
      </c>
      <c r="G17" s="205">
        <v>215</v>
      </c>
      <c r="H17" s="205">
        <v>162</v>
      </c>
      <c r="I17" s="153"/>
      <c r="J17" s="154"/>
      <c r="K17" s="143" t="s">
        <v>464</v>
      </c>
      <c r="L17" s="154"/>
      <c r="M17" s="204">
        <v>169</v>
      </c>
      <c r="N17" s="205">
        <v>81</v>
      </c>
      <c r="O17" s="205">
        <v>88</v>
      </c>
      <c r="P17" s="205">
        <v>55</v>
      </c>
      <c r="Q17" s="154"/>
    </row>
    <row r="18" spans="1:17" ht="12" customHeight="1">
      <c r="A18" s="154"/>
      <c r="B18" s="154"/>
      <c r="C18" s="143" t="s">
        <v>240</v>
      </c>
      <c r="D18" s="154"/>
      <c r="E18" s="204">
        <v>2069</v>
      </c>
      <c r="F18" s="205">
        <v>1365</v>
      </c>
      <c r="G18" s="205">
        <v>704</v>
      </c>
      <c r="H18" s="205">
        <v>1307</v>
      </c>
      <c r="I18" s="153"/>
      <c r="J18" s="154"/>
      <c r="K18" s="143" t="s">
        <v>465</v>
      </c>
      <c r="L18" s="154"/>
      <c r="M18" s="204">
        <v>530</v>
      </c>
      <c r="N18" s="205">
        <v>272</v>
      </c>
      <c r="O18" s="205">
        <v>258</v>
      </c>
      <c r="P18" s="205">
        <v>188</v>
      </c>
      <c r="Q18" s="154"/>
    </row>
    <row r="19" spans="1:17" ht="12" customHeight="1">
      <c r="A19" s="154"/>
      <c r="B19" s="154"/>
      <c r="C19" s="143" t="s">
        <v>242</v>
      </c>
      <c r="D19" s="154"/>
      <c r="E19" s="204">
        <v>2408</v>
      </c>
      <c r="F19" s="205">
        <v>1392</v>
      </c>
      <c r="G19" s="205">
        <v>1016</v>
      </c>
      <c r="H19" s="205">
        <v>1142</v>
      </c>
      <c r="I19" s="153"/>
      <c r="J19" s="154"/>
      <c r="K19" s="143" t="s">
        <v>466</v>
      </c>
      <c r="L19" s="154"/>
      <c r="M19" s="204">
        <v>27</v>
      </c>
      <c r="N19" s="205">
        <v>15</v>
      </c>
      <c r="O19" s="205">
        <v>12</v>
      </c>
      <c r="P19" s="205">
        <v>7</v>
      </c>
      <c r="Q19" s="154"/>
    </row>
    <row r="20" spans="1:17" ht="12" customHeight="1">
      <c r="A20" s="154"/>
      <c r="B20" s="154"/>
      <c r="C20" s="143" t="s">
        <v>244</v>
      </c>
      <c r="D20" s="154"/>
      <c r="E20" s="204">
        <v>2395</v>
      </c>
      <c r="F20" s="205">
        <v>1269</v>
      </c>
      <c r="G20" s="205">
        <v>1126</v>
      </c>
      <c r="H20" s="205">
        <v>1041</v>
      </c>
      <c r="I20" s="153"/>
      <c r="J20" s="154"/>
      <c r="K20" s="143" t="s">
        <v>467</v>
      </c>
      <c r="L20" s="154"/>
      <c r="M20" s="204">
        <v>80</v>
      </c>
      <c r="N20" s="205">
        <v>38</v>
      </c>
      <c r="O20" s="205">
        <v>42</v>
      </c>
      <c r="P20" s="205">
        <v>21</v>
      </c>
      <c r="Q20" s="154"/>
    </row>
    <row r="21" spans="1:17" ht="12" customHeight="1">
      <c r="A21" s="154"/>
      <c r="B21" s="154"/>
      <c r="C21" s="143" t="s">
        <v>246</v>
      </c>
      <c r="D21" s="154"/>
      <c r="E21" s="204">
        <v>137</v>
      </c>
      <c r="F21" s="205">
        <v>67</v>
      </c>
      <c r="G21" s="205">
        <v>70</v>
      </c>
      <c r="H21" s="205">
        <v>50</v>
      </c>
      <c r="I21" s="153"/>
      <c r="J21" s="154"/>
      <c r="K21" s="143" t="s">
        <v>468</v>
      </c>
      <c r="L21" s="154"/>
      <c r="M21" s="204">
        <v>128</v>
      </c>
      <c r="N21" s="205">
        <v>59</v>
      </c>
      <c r="O21" s="205">
        <v>69</v>
      </c>
      <c r="P21" s="205">
        <v>40</v>
      </c>
      <c r="Q21" s="154"/>
    </row>
    <row r="22" spans="1:17" ht="12" customHeight="1">
      <c r="A22" s="154"/>
      <c r="B22" s="154"/>
      <c r="C22" s="143" t="s">
        <v>248</v>
      </c>
      <c r="D22" s="154"/>
      <c r="E22" s="204">
        <v>2</v>
      </c>
      <c r="F22" s="205">
        <v>1</v>
      </c>
      <c r="G22" s="205">
        <v>1</v>
      </c>
      <c r="H22" s="205">
        <v>2</v>
      </c>
      <c r="I22" s="153"/>
      <c r="J22" s="154"/>
      <c r="K22" s="143" t="s">
        <v>469</v>
      </c>
      <c r="L22" s="154"/>
      <c r="M22" s="204">
        <v>448</v>
      </c>
      <c r="N22" s="205">
        <v>228</v>
      </c>
      <c r="O22" s="205">
        <v>220</v>
      </c>
      <c r="P22" s="205">
        <v>132</v>
      </c>
      <c r="Q22" s="154"/>
    </row>
    <row r="23" spans="1:17" ht="12" customHeight="1">
      <c r="A23" s="154"/>
      <c r="B23" s="154"/>
      <c r="C23" s="143" t="s">
        <v>470</v>
      </c>
      <c r="D23" s="154"/>
      <c r="E23" s="204">
        <v>38</v>
      </c>
      <c r="F23" s="205">
        <v>21</v>
      </c>
      <c r="G23" s="205">
        <v>17</v>
      </c>
      <c r="H23" s="205">
        <v>15</v>
      </c>
      <c r="I23" s="153"/>
      <c r="J23" s="154"/>
      <c r="K23" s="143" t="s">
        <v>471</v>
      </c>
      <c r="L23" s="154"/>
      <c r="M23" s="204">
        <v>352</v>
      </c>
      <c r="N23" s="205">
        <v>164</v>
      </c>
      <c r="O23" s="205">
        <v>188</v>
      </c>
      <c r="P23" s="205">
        <v>112</v>
      </c>
      <c r="Q23" s="154"/>
    </row>
    <row r="24" spans="1:17" ht="12" customHeight="1">
      <c r="A24" s="154"/>
      <c r="B24" s="154"/>
      <c r="C24" s="143" t="s">
        <v>251</v>
      </c>
      <c r="D24" s="154"/>
      <c r="E24" s="204">
        <v>147</v>
      </c>
      <c r="F24" s="205">
        <v>71</v>
      </c>
      <c r="G24" s="205">
        <v>76</v>
      </c>
      <c r="H24" s="205">
        <v>70</v>
      </c>
      <c r="I24" s="153"/>
      <c r="J24" s="154"/>
      <c r="K24" s="143" t="s">
        <v>472</v>
      </c>
      <c r="L24" s="154"/>
      <c r="M24" s="204">
        <v>423</v>
      </c>
      <c r="N24" s="205">
        <v>212</v>
      </c>
      <c r="O24" s="205">
        <v>211</v>
      </c>
      <c r="P24" s="205">
        <v>137</v>
      </c>
      <c r="Q24" s="154"/>
    </row>
    <row r="25" spans="1:17" ht="12" customHeight="1">
      <c r="A25" s="154"/>
      <c r="B25" s="154"/>
      <c r="C25" s="143" t="s">
        <v>253</v>
      </c>
      <c r="D25" s="154"/>
      <c r="E25" s="204">
        <v>147</v>
      </c>
      <c r="F25" s="205">
        <v>65</v>
      </c>
      <c r="G25" s="205">
        <v>82</v>
      </c>
      <c r="H25" s="205">
        <v>58</v>
      </c>
      <c r="I25" s="153"/>
      <c r="J25" s="154"/>
      <c r="K25" s="143" t="s">
        <v>473</v>
      </c>
      <c r="L25" s="154"/>
      <c r="M25" s="204">
        <v>196</v>
      </c>
      <c r="N25" s="205">
        <v>91</v>
      </c>
      <c r="O25" s="205">
        <v>105</v>
      </c>
      <c r="P25" s="205">
        <v>59</v>
      </c>
      <c r="Q25" s="154"/>
    </row>
    <row r="26" spans="1:17" ht="12" customHeight="1">
      <c r="A26" s="154"/>
      <c r="B26" s="154"/>
      <c r="C26" s="143" t="s">
        <v>123</v>
      </c>
      <c r="D26" s="154"/>
      <c r="E26" s="204">
        <v>358</v>
      </c>
      <c r="F26" s="205">
        <v>180</v>
      </c>
      <c r="G26" s="205">
        <v>178</v>
      </c>
      <c r="H26" s="205">
        <v>142</v>
      </c>
      <c r="I26" s="153"/>
      <c r="J26" s="154"/>
      <c r="K26" s="143" t="s">
        <v>474</v>
      </c>
      <c r="L26" s="154"/>
      <c r="M26" s="204">
        <v>208</v>
      </c>
      <c r="N26" s="205">
        <v>103</v>
      </c>
      <c r="O26" s="205">
        <v>105</v>
      </c>
      <c r="P26" s="205">
        <v>57</v>
      </c>
      <c r="Q26" s="154"/>
    </row>
    <row r="27" spans="1:17" ht="12" customHeight="1">
      <c r="A27" s="154"/>
      <c r="B27" s="154"/>
      <c r="C27" s="143" t="s">
        <v>124</v>
      </c>
      <c r="D27" s="154"/>
      <c r="E27" s="204">
        <v>93</v>
      </c>
      <c r="F27" s="205">
        <v>47</v>
      </c>
      <c r="G27" s="205">
        <v>46</v>
      </c>
      <c r="H27" s="205">
        <v>29</v>
      </c>
      <c r="I27" s="153"/>
      <c r="J27" s="154"/>
      <c r="K27" s="143" t="s">
        <v>475</v>
      </c>
      <c r="L27" s="154"/>
      <c r="M27" s="204">
        <v>66</v>
      </c>
      <c r="N27" s="205">
        <v>34</v>
      </c>
      <c r="O27" s="205">
        <v>32</v>
      </c>
      <c r="P27" s="205">
        <v>15</v>
      </c>
      <c r="Q27" s="154"/>
    </row>
    <row r="28" spans="1:17" ht="12" customHeight="1">
      <c r="A28" s="154"/>
      <c r="B28" s="154"/>
      <c r="C28" s="143" t="s">
        <v>126</v>
      </c>
      <c r="D28" s="154"/>
      <c r="E28" s="204">
        <v>497</v>
      </c>
      <c r="F28" s="205">
        <v>232</v>
      </c>
      <c r="G28" s="205">
        <v>265</v>
      </c>
      <c r="H28" s="205">
        <v>166</v>
      </c>
      <c r="I28" s="153"/>
      <c r="J28" s="154"/>
      <c r="K28" s="143" t="s">
        <v>476</v>
      </c>
      <c r="L28" s="154"/>
      <c r="M28" s="204">
        <v>0</v>
      </c>
      <c r="N28" s="205">
        <v>0</v>
      </c>
      <c r="O28" s="205">
        <v>0</v>
      </c>
      <c r="P28" s="205">
        <v>0</v>
      </c>
      <c r="Q28" s="154"/>
    </row>
    <row r="29" spans="1:17" ht="12" customHeight="1">
      <c r="A29" s="154"/>
      <c r="B29" s="154"/>
      <c r="C29" s="143" t="s">
        <v>128</v>
      </c>
      <c r="D29" s="154"/>
      <c r="E29" s="204">
        <v>4</v>
      </c>
      <c r="F29" s="205">
        <v>1</v>
      </c>
      <c r="G29" s="205">
        <v>3</v>
      </c>
      <c r="H29" s="205">
        <v>3</v>
      </c>
      <c r="I29" s="153"/>
      <c r="J29" s="157"/>
      <c r="K29" s="157"/>
      <c r="L29" s="154"/>
      <c r="M29" s="206"/>
      <c r="N29" s="206"/>
      <c r="O29" s="206"/>
      <c r="P29" s="207"/>
      <c r="Q29" s="154"/>
    </row>
    <row r="30" spans="1:17" ht="12" customHeight="1">
      <c r="A30" s="154"/>
      <c r="B30" s="154"/>
      <c r="C30" s="143" t="s">
        <v>131</v>
      </c>
      <c r="D30" s="154"/>
      <c r="E30" s="204">
        <v>23</v>
      </c>
      <c r="F30" s="205">
        <v>10</v>
      </c>
      <c r="G30" s="205">
        <v>13</v>
      </c>
      <c r="H30" s="205">
        <v>7</v>
      </c>
      <c r="I30" s="149"/>
      <c r="J30" s="368" t="s">
        <v>477</v>
      </c>
      <c r="K30" s="368"/>
      <c r="L30" s="150"/>
      <c r="M30" s="366">
        <v>12447</v>
      </c>
      <c r="N30" s="366">
        <v>6394</v>
      </c>
      <c r="O30" s="366">
        <v>6053</v>
      </c>
      <c r="P30" s="366">
        <v>4019</v>
      </c>
      <c r="Q30" s="154"/>
    </row>
    <row r="31" spans="1:17" ht="12" customHeight="1">
      <c r="A31" s="154"/>
      <c r="B31" s="154"/>
      <c r="C31" s="143" t="s">
        <v>134</v>
      </c>
      <c r="D31" s="154"/>
      <c r="E31" s="204">
        <v>0</v>
      </c>
      <c r="F31" s="205">
        <v>0</v>
      </c>
      <c r="G31" s="205">
        <v>0</v>
      </c>
      <c r="H31" s="205">
        <v>0</v>
      </c>
      <c r="I31" s="151"/>
      <c r="J31" s="369"/>
      <c r="K31" s="369"/>
      <c r="L31" s="152"/>
      <c r="M31" s="367"/>
      <c r="N31" s="367"/>
      <c r="O31" s="367"/>
      <c r="P31" s="367"/>
      <c r="Q31" s="154"/>
    </row>
    <row r="32" spans="1:17" ht="12" customHeight="1">
      <c r="A32" s="154"/>
      <c r="B32" s="154"/>
      <c r="C32" s="143" t="s">
        <v>137</v>
      </c>
      <c r="D32" s="154"/>
      <c r="E32" s="204">
        <v>1</v>
      </c>
      <c r="F32" s="205">
        <v>1</v>
      </c>
      <c r="G32" s="205">
        <v>0</v>
      </c>
      <c r="H32" s="205">
        <v>1</v>
      </c>
      <c r="I32" s="153"/>
      <c r="J32" s="154"/>
      <c r="K32" s="143" t="s">
        <v>478</v>
      </c>
      <c r="L32" s="154"/>
      <c r="M32" s="204">
        <v>1175</v>
      </c>
      <c r="N32" s="205">
        <v>569</v>
      </c>
      <c r="O32" s="205">
        <v>606</v>
      </c>
      <c r="P32" s="205">
        <v>328</v>
      </c>
      <c r="Q32" s="154"/>
    </row>
    <row r="33" spans="1:17" ht="12" customHeight="1">
      <c r="A33" s="154"/>
      <c r="B33" s="154"/>
      <c r="C33" s="143" t="s">
        <v>140</v>
      </c>
      <c r="D33" s="154"/>
      <c r="E33" s="204">
        <v>0</v>
      </c>
      <c r="F33" s="205">
        <v>0</v>
      </c>
      <c r="G33" s="205">
        <v>0</v>
      </c>
      <c r="H33" s="205">
        <v>0</v>
      </c>
      <c r="I33" s="153"/>
      <c r="J33" s="154"/>
      <c r="K33" s="143" t="s">
        <v>479</v>
      </c>
      <c r="L33" s="154"/>
      <c r="M33" s="204">
        <v>441</v>
      </c>
      <c r="N33" s="205">
        <v>223</v>
      </c>
      <c r="O33" s="205">
        <v>218</v>
      </c>
      <c r="P33" s="205">
        <v>112</v>
      </c>
      <c r="Q33" s="154"/>
    </row>
    <row r="34" spans="1:16" ht="12" customHeight="1">
      <c r="A34" s="154"/>
      <c r="B34" s="154"/>
      <c r="C34" s="143" t="s">
        <v>143</v>
      </c>
      <c r="D34" s="154"/>
      <c r="E34" s="204">
        <v>974</v>
      </c>
      <c r="F34" s="205">
        <v>595</v>
      </c>
      <c r="G34" s="205">
        <v>379</v>
      </c>
      <c r="H34" s="205">
        <v>637</v>
      </c>
      <c r="I34" s="153"/>
      <c r="J34" s="154"/>
      <c r="K34" s="143" t="s">
        <v>480</v>
      </c>
      <c r="L34" s="154"/>
      <c r="M34" s="204">
        <v>103</v>
      </c>
      <c r="N34" s="205">
        <v>49</v>
      </c>
      <c r="O34" s="205">
        <v>54</v>
      </c>
      <c r="P34" s="205">
        <v>27</v>
      </c>
    </row>
    <row r="35" spans="1:16" ht="12" customHeight="1">
      <c r="A35" s="154"/>
      <c r="B35" s="154"/>
      <c r="C35" s="143" t="s">
        <v>146</v>
      </c>
      <c r="D35" s="154"/>
      <c r="E35" s="204">
        <v>1300</v>
      </c>
      <c r="F35" s="205">
        <v>704</v>
      </c>
      <c r="G35" s="205">
        <v>596</v>
      </c>
      <c r="H35" s="205">
        <v>561</v>
      </c>
      <c r="I35" s="153"/>
      <c r="J35" s="154"/>
      <c r="K35" s="143" t="s">
        <v>481</v>
      </c>
      <c r="L35" s="154"/>
      <c r="M35" s="204">
        <v>236</v>
      </c>
      <c r="N35" s="205">
        <v>122</v>
      </c>
      <c r="O35" s="205">
        <v>114</v>
      </c>
      <c r="P35" s="205">
        <v>62</v>
      </c>
    </row>
    <row r="36" spans="1:16" ht="12" customHeight="1">
      <c r="A36" s="154"/>
      <c r="B36" s="154"/>
      <c r="C36" s="143" t="s">
        <v>149</v>
      </c>
      <c r="D36" s="154"/>
      <c r="E36" s="204">
        <v>1822</v>
      </c>
      <c r="F36" s="205">
        <v>990</v>
      </c>
      <c r="G36" s="205">
        <v>832</v>
      </c>
      <c r="H36" s="205">
        <v>881</v>
      </c>
      <c r="I36" s="153"/>
      <c r="J36" s="154"/>
      <c r="K36" s="143" t="s">
        <v>482</v>
      </c>
      <c r="L36" s="154"/>
      <c r="M36" s="204">
        <v>208</v>
      </c>
      <c r="N36" s="205">
        <v>103</v>
      </c>
      <c r="O36" s="205">
        <v>105</v>
      </c>
      <c r="P36" s="205">
        <v>57</v>
      </c>
    </row>
    <row r="37" spans="1:16" ht="12" customHeight="1">
      <c r="A37" s="154"/>
      <c r="B37" s="154"/>
      <c r="C37" s="143" t="s">
        <v>483</v>
      </c>
      <c r="D37" s="154"/>
      <c r="E37" s="204">
        <v>578</v>
      </c>
      <c r="F37" s="205">
        <v>295</v>
      </c>
      <c r="G37" s="205">
        <v>283</v>
      </c>
      <c r="H37" s="205">
        <v>231</v>
      </c>
      <c r="I37" s="153"/>
      <c r="J37" s="154"/>
      <c r="K37" s="143" t="s">
        <v>484</v>
      </c>
      <c r="L37" s="154"/>
      <c r="M37" s="204">
        <v>703</v>
      </c>
      <c r="N37" s="205">
        <v>362</v>
      </c>
      <c r="O37" s="205">
        <v>341</v>
      </c>
      <c r="P37" s="205">
        <v>212</v>
      </c>
    </row>
    <row r="38" spans="1:16" ht="12" customHeight="1">
      <c r="A38" s="154"/>
      <c r="B38" s="154"/>
      <c r="C38" s="143"/>
      <c r="D38" s="154"/>
      <c r="E38" s="204"/>
      <c r="F38" s="205"/>
      <c r="G38" s="205"/>
      <c r="H38" s="205"/>
      <c r="I38" s="153"/>
      <c r="J38" s="154"/>
      <c r="K38" s="143" t="s">
        <v>485</v>
      </c>
      <c r="L38" s="154"/>
      <c r="M38" s="204">
        <v>755</v>
      </c>
      <c r="N38" s="205">
        <v>402</v>
      </c>
      <c r="O38" s="205">
        <v>353</v>
      </c>
      <c r="P38" s="205">
        <v>323</v>
      </c>
    </row>
    <row r="39" spans="1:16" ht="12" customHeight="1">
      <c r="A39" s="150"/>
      <c r="B39" s="368" t="s">
        <v>486</v>
      </c>
      <c r="C39" s="368"/>
      <c r="D39" s="150"/>
      <c r="E39" s="366">
        <v>33268</v>
      </c>
      <c r="F39" s="366">
        <v>16074</v>
      </c>
      <c r="G39" s="366">
        <v>17194</v>
      </c>
      <c r="H39" s="366">
        <v>14020</v>
      </c>
      <c r="I39" s="153"/>
      <c r="J39" s="154"/>
      <c r="K39" s="143" t="s">
        <v>487</v>
      </c>
      <c r="L39" s="154"/>
      <c r="M39" s="204">
        <v>280</v>
      </c>
      <c r="N39" s="205">
        <v>146</v>
      </c>
      <c r="O39" s="205">
        <v>134</v>
      </c>
      <c r="P39" s="205">
        <v>94</v>
      </c>
    </row>
    <row r="40" spans="1:16" ht="12" customHeight="1">
      <c r="A40" s="152"/>
      <c r="B40" s="369"/>
      <c r="C40" s="369"/>
      <c r="D40" s="152"/>
      <c r="E40" s="367"/>
      <c r="F40" s="367"/>
      <c r="G40" s="367"/>
      <c r="H40" s="367"/>
      <c r="I40" s="153"/>
      <c r="J40" s="154"/>
      <c r="K40" s="143" t="s">
        <v>488</v>
      </c>
      <c r="L40" s="154"/>
      <c r="M40" s="204">
        <v>179</v>
      </c>
      <c r="N40" s="205">
        <v>88</v>
      </c>
      <c r="O40" s="205">
        <v>91</v>
      </c>
      <c r="P40" s="205">
        <v>48</v>
      </c>
    </row>
    <row r="41" spans="1:16" ht="12" customHeight="1">
      <c r="A41" s="154"/>
      <c r="B41" s="154"/>
      <c r="C41" s="143" t="s">
        <v>157</v>
      </c>
      <c r="D41" s="154"/>
      <c r="E41" s="204">
        <v>0</v>
      </c>
      <c r="F41" s="205">
        <v>0</v>
      </c>
      <c r="G41" s="205">
        <v>0</v>
      </c>
      <c r="H41" s="205">
        <v>0</v>
      </c>
      <c r="I41" s="153"/>
      <c r="J41" s="154"/>
      <c r="K41" s="143" t="s">
        <v>489</v>
      </c>
      <c r="L41" s="154"/>
      <c r="M41" s="204">
        <v>314</v>
      </c>
      <c r="N41" s="205">
        <v>159</v>
      </c>
      <c r="O41" s="205">
        <v>155</v>
      </c>
      <c r="P41" s="205">
        <v>100</v>
      </c>
    </row>
    <row r="42" spans="1:16" ht="12" customHeight="1">
      <c r="A42" s="154"/>
      <c r="B42" s="154"/>
      <c r="C42" s="143" t="s">
        <v>160</v>
      </c>
      <c r="D42" s="154"/>
      <c r="E42" s="204">
        <v>0</v>
      </c>
      <c r="F42" s="205">
        <v>0</v>
      </c>
      <c r="G42" s="205">
        <v>0</v>
      </c>
      <c r="H42" s="205">
        <v>0</v>
      </c>
      <c r="I42" s="153"/>
      <c r="J42" s="154"/>
      <c r="K42" s="143" t="s">
        <v>490</v>
      </c>
      <c r="L42" s="154"/>
      <c r="M42" s="204">
        <v>0</v>
      </c>
      <c r="N42" s="205">
        <v>0</v>
      </c>
      <c r="O42" s="205">
        <v>0</v>
      </c>
      <c r="P42" s="205">
        <v>0</v>
      </c>
    </row>
    <row r="43" spans="1:16" ht="12" customHeight="1">
      <c r="A43" s="154"/>
      <c r="B43" s="154"/>
      <c r="C43" s="143" t="s">
        <v>163</v>
      </c>
      <c r="D43" s="154"/>
      <c r="E43" s="204">
        <v>0</v>
      </c>
      <c r="F43" s="205">
        <v>0</v>
      </c>
      <c r="G43" s="205">
        <v>0</v>
      </c>
      <c r="H43" s="205">
        <v>0</v>
      </c>
      <c r="I43" s="153"/>
      <c r="J43" s="154"/>
      <c r="K43" s="143" t="s">
        <v>491</v>
      </c>
      <c r="L43" s="154"/>
      <c r="M43" s="204">
        <v>207</v>
      </c>
      <c r="N43" s="205">
        <v>92</v>
      </c>
      <c r="O43" s="205">
        <v>115</v>
      </c>
      <c r="P43" s="205">
        <v>58</v>
      </c>
    </row>
    <row r="44" spans="1:16" ht="12" customHeight="1">
      <c r="A44" s="154"/>
      <c r="B44" s="154"/>
      <c r="C44" s="143" t="s">
        <v>166</v>
      </c>
      <c r="D44" s="154"/>
      <c r="E44" s="204">
        <v>1339</v>
      </c>
      <c r="F44" s="205">
        <v>651</v>
      </c>
      <c r="G44" s="205">
        <v>688</v>
      </c>
      <c r="H44" s="205">
        <v>477</v>
      </c>
      <c r="I44" s="153"/>
      <c r="J44" s="154"/>
      <c r="K44" s="143" t="s">
        <v>492</v>
      </c>
      <c r="L44" s="154"/>
      <c r="M44" s="204">
        <v>131</v>
      </c>
      <c r="N44" s="205">
        <v>67</v>
      </c>
      <c r="O44" s="205">
        <v>64</v>
      </c>
      <c r="P44" s="205">
        <v>33</v>
      </c>
    </row>
    <row r="45" spans="1:16" ht="12" customHeight="1">
      <c r="A45" s="154"/>
      <c r="B45" s="154"/>
      <c r="C45" s="143" t="s">
        <v>169</v>
      </c>
      <c r="D45" s="154"/>
      <c r="E45" s="204">
        <v>2567</v>
      </c>
      <c r="F45" s="205">
        <v>1308</v>
      </c>
      <c r="G45" s="205">
        <v>1259</v>
      </c>
      <c r="H45" s="205">
        <v>1123</v>
      </c>
      <c r="I45" s="153"/>
      <c r="J45" s="154"/>
      <c r="K45" s="143" t="s">
        <v>493</v>
      </c>
      <c r="L45" s="154"/>
      <c r="M45" s="204">
        <v>254</v>
      </c>
      <c r="N45" s="205">
        <v>132</v>
      </c>
      <c r="O45" s="205">
        <v>122</v>
      </c>
      <c r="P45" s="205">
        <v>77</v>
      </c>
    </row>
    <row r="46" spans="1:16" ht="12" customHeight="1">
      <c r="A46" s="154"/>
      <c r="B46" s="154"/>
      <c r="C46" s="143" t="s">
        <v>171</v>
      </c>
      <c r="D46" s="154"/>
      <c r="E46" s="204">
        <v>769</v>
      </c>
      <c r="F46" s="205">
        <v>383</v>
      </c>
      <c r="G46" s="205">
        <v>386</v>
      </c>
      <c r="H46" s="205">
        <v>279</v>
      </c>
      <c r="I46" s="153"/>
      <c r="J46" s="154"/>
      <c r="K46" s="143" t="s">
        <v>494</v>
      </c>
      <c r="L46" s="154"/>
      <c r="M46" s="204">
        <v>696</v>
      </c>
      <c r="N46" s="205">
        <v>370</v>
      </c>
      <c r="O46" s="205">
        <v>326</v>
      </c>
      <c r="P46" s="205">
        <v>260</v>
      </c>
    </row>
    <row r="47" spans="1:16" ht="12" customHeight="1">
      <c r="A47" s="154"/>
      <c r="B47" s="154"/>
      <c r="C47" s="143" t="s">
        <v>174</v>
      </c>
      <c r="D47" s="154"/>
      <c r="E47" s="204">
        <v>3013</v>
      </c>
      <c r="F47" s="205">
        <v>1397</v>
      </c>
      <c r="G47" s="205">
        <v>1616</v>
      </c>
      <c r="H47" s="205">
        <v>1439</v>
      </c>
      <c r="I47" s="153"/>
      <c r="J47" s="154"/>
      <c r="K47" s="143" t="s">
        <v>495</v>
      </c>
      <c r="L47" s="154"/>
      <c r="M47" s="204">
        <v>127</v>
      </c>
      <c r="N47" s="205">
        <v>63</v>
      </c>
      <c r="O47" s="205">
        <v>64</v>
      </c>
      <c r="P47" s="205">
        <v>51</v>
      </c>
    </row>
    <row r="48" spans="1:16" ht="12" customHeight="1">
      <c r="A48" s="154"/>
      <c r="B48" s="154"/>
      <c r="C48" s="143" t="s">
        <v>177</v>
      </c>
      <c r="D48" s="154"/>
      <c r="E48" s="204">
        <v>1561</v>
      </c>
      <c r="F48" s="205">
        <v>757</v>
      </c>
      <c r="G48" s="205">
        <v>804</v>
      </c>
      <c r="H48" s="205">
        <v>682</v>
      </c>
      <c r="I48" s="153"/>
      <c r="J48" s="154"/>
      <c r="K48" s="143" t="s">
        <v>496</v>
      </c>
      <c r="L48" s="154"/>
      <c r="M48" s="204">
        <v>441</v>
      </c>
      <c r="N48" s="205">
        <v>229</v>
      </c>
      <c r="O48" s="205">
        <v>212</v>
      </c>
      <c r="P48" s="205">
        <v>137</v>
      </c>
    </row>
    <row r="49" spans="1:16" ht="12" customHeight="1">
      <c r="A49" s="154"/>
      <c r="B49" s="154"/>
      <c r="C49" s="143" t="s">
        <v>180</v>
      </c>
      <c r="D49" s="154"/>
      <c r="E49" s="204">
        <v>44</v>
      </c>
      <c r="F49" s="205">
        <v>39</v>
      </c>
      <c r="G49" s="205">
        <v>5</v>
      </c>
      <c r="H49" s="205">
        <v>39</v>
      </c>
      <c r="I49" s="153"/>
      <c r="J49" s="154"/>
      <c r="K49" s="143" t="s">
        <v>497</v>
      </c>
      <c r="L49" s="154"/>
      <c r="M49" s="204">
        <v>343</v>
      </c>
      <c r="N49" s="205">
        <v>176</v>
      </c>
      <c r="O49" s="205">
        <v>167</v>
      </c>
      <c r="P49" s="205">
        <v>104</v>
      </c>
    </row>
    <row r="50" spans="1:16" ht="12" customHeight="1">
      <c r="A50" s="154"/>
      <c r="B50" s="154"/>
      <c r="C50" s="143" t="s">
        <v>183</v>
      </c>
      <c r="D50" s="154"/>
      <c r="E50" s="204">
        <v>1575</v>
      </c>
      <c r="F50" s="205">
        <v>797</v>
      </c>
      <c r="G50" s="205">
        <v>778</v>
      </c>
      <c r="H50" s="205">
        <v>718</v>
      </c>
      <c r="I50" s="153"/>
      <c r="J50" s="154"/>
      <c r="K50" s="143" t="s">
        <v>498</v>
      </c>
      <c r="L50" s="154"/>
      <c r="M50" s="204">
        <v>207</v>
      </c>
      <c r="N50" s="205">
        <v>106</v>
      </c>
      <c r="O50" s="205">
        <v>101</v>
      </c>
      <c r="P50" s="205">
        <v>56</v>
      </c>
    </row>
    <row r="51" spans="1:16" ht="12" customHeight="1">
      <c r="A51" s="154"/>
      <c r="B51" s="154"/>
      <c r="C51" s="143" t="s">
        <v>186</v>
      </c>
      <c r="D51" s="154"/>
      <c r="E51" s="204">
        <v>2221</v>
      </c>
      <c r="F51" s="205">
        <v>1074</v>
      </c>
      <c r="G51" s="205">
        <v>1147</v>
      </c>
      <c r="H51" s="205">
        <v>1143</v>
      </c>
      <c r="I51" s="153"/>
      <c r="J51" s="154"/>
      <c r="K51" s="143" t="s">
        <v>499</v>
      </c>
      <c r="L51" s="154"/>
      <c r="M51" s="204">
        <v>1811</v>
      </c>
      <c r="N51" s="205">
        <v>920</v>
      </c>
      <c r="O51" s="205">
        <v>891</v>
      </c>
      <c r="P51" s="205">
        <v>610</v>
      </c>
    </row>
    <row r="52" spans="1:16" ht="12" customHeight="1">
      <c r="A52" s="154"/>
      <c r="B52" s="154"/>
      <c r="C52" s="143" t="s">
        <v>188</v>
      </c>
      <c r="D52" s="154"/>
      <c r="E52" s="204">
        <v>388</v>
      </c>
      <c r="F52" s="205">
        <v>205</v>
      </c>
      <c r="G52" s="205">
        <v>183</v>
      </c>
      <c r="H52" s="205">
        <v>145</v>
      </c>
      <c r="I52" s="153"/>
      <c r="J52" s="154"/>
      <c r="K52" s="143" t="s">
        <v>500</v>
      </c>
      <c r="L52" s="154"/>
      <c r="M52" s="204">
        <v>565</v>
      </c>
      <c r="N52" s="205">
        <v>309</v>
      </c>
      <c r="O52" s="205">
        <v>256</v>
      </c>
      <c r="P52" s="205">
        <v>220</v>
      </c>
    </row>
    <row r="53" spans="1:16" ht="12" customHeight="1">
      <c r="A53" s="154"/>
      <c r="B53" s="154"/>
      <c r="C53" s="143" t="s">
        <v>189</v>
      </c>
      <c r="D53" s="154"/>
      <c r="E53" s="204">
        <v>1556</v>
      </c>
      <c r="F53" s="205">
        <v>772</v>
      </c>
      <c r="G53" s="205">
        <v>784</v>
      </c>
      <c r="H53" s="205">
        <v>615</v>
      </c>
      <c r="I53" s="153"/>
      <c r="J53" s="154"/>
      <c r="K53" s="143" t="s">
        <v>501</v>
      </c>
      <c r="L53" s="154"/>
      <c r="M53" s="204">
        <v>461</v>
      </c>
      <c r="N53" s="205">
        <v>218</v>
      </c>
      <c r="O53" s="205">
        <v>243</v>
      </c>
      <c r="P53" s="205">
        <v>140</v>
      </c>
    </row>
    <row r="54" spans="1:16" ht="12" customHeight="1">
      <c r="A54" s="154"/>
      <c r="B54" s="154"/>
      <c r="C54" s="143" t="s">
        <v>191</v>
      </c>
      <c r="D54" s="154"/>
      <c r="E54" s="204">
        <v>1153</v>
      </c>
      <c r="F54" s="205">
        <v>530</v>
      </c>
      <c r="G54" s="205">
        <v>623</v>
      </c>
      <c r="H54" s="205">
        <v>409</v>
      </c>
      <c r="I54" s="153"/>
      <c r="J54" s="154"/>
      <c r="K54" s="143" t="s">
        <v>502</v>
      </c>
      <c r="L54" s="154"/>
      <c r="M54" s="204">
        <v>896</v>
      </c>
      <c r="N54" s="205">
        <v>478</v>
      </c>
      <c r="O54" s="205">
        <v>418</v>
      </c>
      <c r="P54" s="205">
        <v>281</v>
      </c>
    </row>
    <row r="55" spans="1:16" ht="12" customHeight="1">
      <c r="A55" s="154"/>
      <c r="B55" s="154"/>
      <c r="C55" s="143" t="s">
        <v>193</v>
      </c>
      <c r="D55" s="154"/>
      <c r="E55" s="204">
        <v>2031</v>
      </c>
      <c r="F55" s="205">
        <v>1047</v>
      </c>
      <c r="G55" s="205">
        <v>984</v>
      </c>
      <c r="H55" s="205">
        <v>962</v>
      </c>
      <c r="I55" s="153"/>
      <c r="J55" s="154"/>
      <c r="K55" s="143" t="s">
        <v>503</v>
      </c>
      <c r="L55" s="154"/>
      <c r="M55" s="204">
        <v>196</v>
      </c>
      <c r="N55" s="205">
        <v>99</v>
      </c>
      <c r="O55" s="205">
        <v>97</v>
      </c>
      <c r="P55" s="205">
        <v>65</v>
      </c>
    </row>
    <row r="56" spans="1:16" ht="12" customHeight="1">
      <c r="A56" s="154"/>
      <c r="B56" s="154"/>
      <c r="C56" s="143" t="s">
        <v>196</v>
      </c>
      <c r="D56" s="154"/>
      <c r="E56" s="204">
        <v>926</v>
      </c>
      <c r="F56" s="205">
        <v>464</v>
      </c>
      <c r="G56" s="205">
        <v>462</v>
      </c>
      <c r="H56" s="205">
        <v>303</v>
      </c>
      <c r="I56" s="153"/>
      <c r="J56" s="154"/>
      <c r="K56" s="143" t="s">
        <v>504</v>
      </c>
      <c r="L56" s="154"/>
      <c r="M56" s="204">
        <v>397</v>
      </c>
      <c r="N56" s="205">
        <v>214</v>
      </c>
      <c r="O56" s="205">
        <v>183</v>
      </c>
      <c r="P56" s="205">
        <v>146</v>
      </c>
    </row>
    <row r="57" spans="1:16" ht="12" customHeight="1">
      <c r="A57" s="154"/>
      <c r="B57" s="154"/>
      <c r="C57" s="143" t="s">
        <v>198</v>
      </c>
      <c r="D57" s="154"/>
      <c r="E57" s="204">
        <v>886</v>
      </c>
      <c r="F57" s="205">
        <v>421</v>
      </c>
      <c r="G57" s="205">
        <v>465</v>
      </c>
      <c r="H57" s="205">
        <v>295</v>
      </c>
      <c r="I57" s="153"/>
      <c r="J57" s="154"/>
      <c r="K57" s="143" t="s">
        <v>505</v>
      </c>
      <c r="L57" s="154"/>
      <c r="M57" s="204">
        <v>627</v>
      </c>
      <c r="N57" s="205">
        <v>327</v>
      </c>
      <c r="O57" s="205">
        <v>300</v>
      </c>
      <c r="P57" s="205">
        <v>202</v>
      </c>
    </row>
    <row r="58" spans="1:16" ht="12" customHeight="1">
      <c r="A58" s="154"/>
      <c r="B58" s="154"/>
      <c r="C58" s="143" t="s">
        <v>201</v>
      </c>
      <c r="D58" s="154"/>
      <c r="E58" s="204">
        <v>1146</v>
      </c>
      <c r="F58" s="205">
        <v>322</v>
      </c>
      <c r="G58" s="205">
        <v>824</v>
      </c>
      <c r="H58" s="205">
        <v>758</v>
      </c>
      <c r="I58" s="153"/>
      <c r="J58" s="154"/>
      <c r="K58" s="143" t="s">
        <v>506</v>
      </c>
      <c r="L58" s="154"/>
      <c r="M58" s="204">
        <v>358</v>
      </c>
      <c r="N58" s="205">
        <v>191</v>
      </c>
      <c r="O58" s="205">
        <v>167</v>
      </c>
      <c r="P58" s="205">
        <v>117</v>
      </c>
    </row>
    <row r="59" spans="1:16" ht="12" customHeight="1">
      <c r="A59" s="154"/>
      <c r="B59" s="154"/>
      <c r="C59" s="143" t="s">
        <v>204</v>
      </c>
      <c r="D59" s="154"/>
      <c r="E59" s="204">
        <v>1016</v>
      </c>
      <c r="F59" s="205">
        <v>493</v>
      </c>
      <c r="G59" s="205">
        <v>523</v>
      </c>
      <c r="H59" s="205">
        <v>367</v>
      </c>
      <c r="I59" s="153"/>
      <c r="J59" s="154"/>
      <c r="K59" s="143" t="s">
        <v>507</v>
      </c>
      <c r="L59" s="154"/>
      <c r="M59" s="204">
        <v>336</v>
      </c>
      <c r="N59" s="205">
        <v>180</v>
      </c>
      <c r="O59" s="205">
        <v>156</v>
      </c>
      <c r="P59" s="205">
        <v>99</v>
      </c>
    </row>
    <row r="60" spans="1:16" ht="12" customHeight="1">
      <c r="A60" s="154"/>
      <c r="B60" s="154"/>
      <c r="C60" s="143" t="s">
        <v>207</v>
      </c>
      <c r="D60" s="154"/>
      <c r="E60" s="204">
        <v>953</v>
      </c>
      <c r="F60" s="205">
        <v>464</v>
      </c>
      <c r="G60" s="205">
        <v>489</v>
      </c>
      <c r="H60" s="205">
        <v>304</v>
      </c>
      <c r="I60" s="153"/>
      <c r="J60" s="154"/>
      <c r="K60" s="143" t="s">
        <v>508</v>
      </c>
      <c r="L60" s="154"/>
      <c r="M60" s="204">
        <v>0</v>
      </c>
      <c r="N60" s="205">
        <v>0</v>
      </c>
      <c r="O60" s="205">
        <v>0</v>
      </c>
      <c r="P60" s="205">
        <v>0</v>
      </c>
    </row>
    <row r="61" spans="1:16" ht="12" customHeight="1">
      <c r="A61" s="154"/>
      <c r="B61" s="154"/>
      <c r="C61" s="143" t="s">
        <v>210</v>
      </c>
      <c r="D61" s="154"/>
      <c r="E61" s="204">
        <v>1349</v>
      </c>
      <c r="F61" s="205">
        <v>668</v>
      </c>
      <c r="G61" s="205">
        <v>681</v>
      </c>
      <c r="H61" s="205">
        <v>428</v>
      </c>
      <c r="I61" s="153"/>
      <c r="J61" s="154"/>
      <c r="K61" s="143"/>
      <c r="L61" s="154"/>
      <c r="M61" s="155"/>
      <c r="N61" s="156"/>
      <c r="O61" s="156"/>
      <c r="P61" s="156"/>
    </row>
    <row r="62" spans="1:16" ht="12" customHeight="1">
      <c r="A62" s="154"/>
      <c r="B62" s="154"/>
      <c r="C62" s="143" t="s">
        <v>213</v>
      </c>
      <c r="D62" s="154"/>
      <c r="E62" s="204">
        <v>1496</v>
      </c>
      <c r="F62" s="205">
        <v>687</v>
      </c>
      <c r="G62" s="205">
        <v>809</v>
      </c>
      <c r="H62" s="205">
        <v>648</v>
      </c>
      <c r="I62" s="153"/>
      <c r="J62" s="154"/>
      <c r="K62" s="154"/>
      <c r="L62" s="154"/>
      <c r="M62" s="154"/>
      <c r="N62" s="154"/>
      <c r="O62" s="154"/>
      <c r="P62" s="154"/>
    </row>
    <row r="63" spans="1:16" ht="12" customHeight="1">
      <c r="A63" s="154"/>
      <c r="B63" s="154"/>
      <c r="C63" s="143" t="s">
        <v>216</v>
      </c>
      <c r="D63" s="154"/>
      <c r="E63" s="204">
        <v>2489</v>
      </c>
      <c r="F63" s="205">
        <v>1225</v>
      </c>
      <c r="G63" s="205">
        <v>1264</v>
      </c>
      <c r="H63" s="205">
        <v>820</v>
      </c>
      <c r="I63" s="153"/>
      <c r="J63" s="154"/>
      <c r="K63" s="154"/>
      <c r="L63" s="154"/>
      <c r="M63" s="154"/>
      <c r="N63" s="154"/>
      <c r="O63" s="154"/>
      <c r="P63" s="154"/>
    </row>
    <row r="64" spans="1:16" ht="12" customHeight="1">
      <c r="A64" s="154"/>
      <c r="B64" s="154"/>
      <c r="C64" s="143" t="s">
        <v>218</v>
      </c>
      <c r="D64" s="154"/>
      <c r="E64" s="204">
        <v>815</v>
      </c>
      <c r="F64" s="205">
        <v>378</v>
      </c>
      <c r="G64" s="205">
        <v>437</v>
      </c>
      <c r="H64" s="205">
        <v>279</v>
      </c>
      <c r="I64" s="153"/>
      <c r="J64" s="154"/>
      <c r="K64" s="154"/>
      <c r="L64" s="154"/>
      <c r="M64" s="154"/>
      <c r="N64" s="154"/>
      <c r="O64" s="154"/>
      <c r="P64" s="154"/>
    </row>
    <row r="65" spans="1:16" ht="12" customHeight="1">
      <c r="A65" s="154"/>
      <c r="B65" s="154"/>
      <c r="C65" s="143" t="s">
        <v>221</v>
      </c>
      <c r="D65" s="154"/>
      <c r="E65" s="204">
        <v>1373</v>
      </c>
      <c r="F65" s="205">
        <v>736</v>
      </c>
      <c r="G65" s="205">
        <v>637</v>
      </c>
      <c r="H65" s="205">
        <v>812</v>
      </c>
      <c r="I65" s="153"/>
      <c r="J65" s="154"/>
      <c r="K65" s="154"/>
      <c r="L65" s="154"/>
      <c r="M65" s="154"/>
      <c r="N65" s="154"/>
      <c r="O65" s="154"/>
      <c r="P65" s="154"/>
    </row>
    <row r="66" spans="1:16" ht="12" customHeight="1">
      <c r="A66" s="154"/>
      <c r="B66" s="154"/>
      <c r="C66" s="143" t="s">
        <v>223</v>
      </c>
      <c r="D66" s="154"/>
      <c r="E66" s="204">
        <v>1395</v>
      </c>
      <c r="F66" s="205">
        <v>639</v>
      </c>
      <c r="G66" s="205">
        <v>756</v>
      </c>
      <c r="H66" s="205">
        <v>548</v>
      </c>
      <c r="I66" s="153"/>
      <c r="J66" s="154"/>
      <c r="K66" s="154"/>
      <c r="L66" s="154"/>
      <c r="M66" s="154"/>
      <c r="N66" s="154"/>
      <c r="O66" s="154"/>
      <c r="P66" s="154"/>
    </row>
    <row r="67" spans="1:16" ht="12" customHeight="1">
      <c r="A67" s="154"/>
      <c r="B67" s="154"/>
      <c r="C67" s="143" t="s">
        <v>226</v>
      </c>
      <c r="D67" s="154"/>
      <c r="E67" s="204">
        <v>0</v>
      </c>
      <c r="F67" s="205">
        <v>0</v>
      </c>
      <c r="G67" s="205">
        <v>0</v>
      </c>
      <c r="H67" s="205">
        <v>0</v>
      </c>
      <c r="I67" s="153"/>
      <c r="J67" s="154"/>
      <c r="K67" s="154"/>
      <c r="L67" s="154"/>
      <c r="M67" s="154"/>
      <c r="N67" s="154"/>
      <c r="O67" s="154"/>
      <c r="P67" s="154"/>
    </row>
    <row r="68" spans="1:16" ht="12" customHeight="1">
      <c r="A68" s="154"/>
      <c r="B68" s="154"/>
      <c r="C68" s="143" t="s">
        <v>229</v>
      </c>
      <c r="D68" s="154"/>
      <c r="E68" s="204">
        <v>1207</v>
      </c>
      <c r="F68" s="205">
        <v>617</v>
      </c>
      <c r="G68" s="205">
        <v>590</v>
      </c>
      <c r="H68" s="205">
        <v>427</v>
      </c>
      <c r="I68" s="153"/>
      <c r="J68" s="154"/>
      <c r="K68" s="154"/>
      <c r="L68" s="154"/>
      <c r="M68" s="154"/>
      <c r="N68" s="154"/>
      <c r="O68" s="154"/>
      <c r="P68" s="154"/>
    </row>
    <row r="69" spans="1:16" ht="12" customHeight="1">
      <c r="A69" s="162"/>
      <c r="B69" s="162"/>
      <c r="C69" s="162"/>
      <c r="D69" s="162"/>
      <c r="E69" s="162"/>
      <c r="F69" s="162"/>
      <c r="G69" s="162"/>
      <c r="H69" s="162"/>
      <c r="I69" s="163"/>
      <c r="J69" s="162"/>
      <c r="K69" s="162"/>
      <c r="L69" s="162"/>
      <c r="M69" s="162"/>
      <c r="N69" s="162"/>
      <c r="O69" s="162"/>
      <c r="P69" s="162"/>
    </row>
    <row r="70" ht="11.25" customHeight="1">
      <c r="P70" s="167" t="s">
        <v>509</v>
      </c>
    </row>
  </sheetData>
  <sheetProtection/>
  <mergeCells count="24">
    <mergeCell ref="F5:F6"/>
    <mergeCell ref="N30:N31"/>
    <mergeCell ref="O30:O31"/>
    <mergeCell ref="P30:P31"/>
    <mergeCell ref="N5:N6"/>
    <mergeCell ref="O5:O6"/>
    <mergeCell ref="M5:M6"/>
    <mergeCell ref="M30:M31"/>
    <mergeCell ref="A1:P1"/>
    <mergeCell ref="N3:P3"/>
    <mergeCell ref="B4:C4"/>
    <mergeCell ref="G5:G6"/>
    <mergeCell ref="H5:H6"/>
    <mergeCell ref="J4:K4"/>
    <mergeCell ref="J5:K6"/>
    <mergeCell ref="P5:P6"/>
    <mergeCell ref="B5:C6"/>
    <mergeCell ref="E5:E6"/>
    <mergeCell ref="B39:C40"/>
    <mergeCell ref="E39:E40"/>
    <mergeCell ref="F39:F40"/>
    <mergeCell ref="G39:G40"/>
    <mergeCell ref="H39:H40"/>
    <mergeCell ref="J30:K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53" customWidth="1"/>
    <col min="2" max="2" width="8.625" style="53" customWidth="1"/>
    <col min="3" max="3" width="7.50390625" style="53" bestFit="1" customWidth="1"/>
    <col min="4" max="12" width="8.625" style="53" customWidth="1"/>
    <col min="13" max="13" width="2.75390625" style="53" customWidth="1"/>
    <col min="14" max="16384" width="9.00390625" style="53" customWidth="1"/>
  </cols>
  <sheetData>
    <row r="1" spans="1:11" ht="24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54" t="s">
        <v>547</v>
      </c>
    </row>
    <row r="2" spans="1:11" ht="14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251" customFormat="1" ht="15" customHeight="1">
      <c r="A3" s="383" t="s">
        <v>511</v>
      </c>
      <c r="B3" s="384"/>
      <c r="C3" s="384"/>
      <c r="D3" s="315" t="s">
        <v>258</v>
      </c>
      <c r="E3" s="307">
        <v>-2</v>
      </c>
      <c r="F3" s="307">
        <v>-3</v>
      </c>
      <c r="G3" s="307">
        <v>-4</v>
      </c>
      <c r="H3" s="307">
        <v>-5</v>
      </c>
      <c r="I3" s="307">
        <v>-6</v>
      </c>
      <c r="J3" s="307">
        <v>-7</v>
      </c>
      <c r="K3" s="316">
        <v>-8</v>
      </c>
    </row>
    <row r="4" spans="1:11" s="251" customFormat="1" ht="15" customHeight="1">
      <c r="A4" s="385"/>
      <c r="B4" s="386"/>
      <c r="C4" s="386"/>
      <c r="D4" s="311" t="s">
        <v>259</v>
      </c>
      <c r="E4" s="311">
        <v>14</v>
      </c>
      <c r="F4" s="311" t="s">
        <v>260</v>
      </c>
      <c r="G4" s="311">
        <v>10</v>
      </c>
      <c r="H4" s="311">
        <v>15</v>
      </c>
      <c r="I4" s="311">
        <v>22</v>
      </c>
      <c r="J4" s="311">
        <v>25</v>
      </c>
      <c r="K4" s="263">
        <v>30</v>
      </c>
    </row>
    <row r="5" spans="1:11" s="251" customFormat="1" ht="15" customHeight="1">
      <c r="A5" s="387" t="s">
        <v>512</v>
      </c>
      <c r="B5" s="387"/>
      <c r="C5" s="58" t="s">
        <v>262</v>
      </c>
      <c r="D5" s="312">
        <f aca="true" t="shared" si="0" ref="D5:J8">SUM(D12,D16,D20,D24,D28,D32,D36,D40)</f>
        <v>5850</v>
      </c>
      <c r="E5" s="312">
        <f t="shared" si="0"/>
        <v>5921</v>
      </c>
      <c r="F5" s="312">
        <f t="shared" si="0"/>
        <v>6569</v>
      </c>
      <c r="G5" s="312">
        <f t="shared" si="0"/>
        <v>6465</v>
      </c>
      <c r="H5" s="312">
        <f t="shared" si="0"/>
        <v>6080</v>
      </c>
      <c r="I5" s="312">
        <f t="shared" si="0"/>
        <v>8785</v>
      </c>
      <c r="J5" s="312">
        <f t="shared" si="0"/>
        <v>8696</v>
      </c>
      <c r="K5" s="312">
        <v>8648</v>
      </c>
    </row>
    <row r="6" spans="1:11" s="251" customFormat="1" ht="15" customHeight="1">
      <c r="A6" s="387"/>
      <c r="B6" s="387"/>
      <c r="C6" s="58" t="s">
        <v>263</v>
      </c>
      <c r="D6" s="312">
        <f t="shared" si="0"/>
        <v>28415</v>
      </c>
      <c r="E6" s="312">
        <f t="shared" si="0"/>
        <v>29621</v>
      </c>
      <c r="F6" s="312">
        <f t="shared" si="0"/>
        <v>34054</v>
      </c>
      <c r="G6" s="312">
        <f t="shared" si="0"/>
        <v>33529</v>
      </c>
      <c r="H6" s="312">
        <f t="shared" si="0"/>
        <v>30857</v>
      </c>
      <c r="I6" s="312">
        <f t="shared" si="0"/>
        <v>44068</v>
      </c>
      <c r="J6" s="312">
        <f t="shared" si="0"/>
        <v>44724</v>
      </c>
      <c r="K6" s="312">
        <v>44969</v>
      </c>
    </row>
    <row r="7" spans="1:11" s="251" customFormat="1" ht="15" customHeight="1">
      <c r="A7" s="387"/>
      <c r="B7" s="387"/>
      <c r="C7" s="58" t="s">
        <v>101</v>
      </c>
      <c r="D7" s="312">
        <f t="shared" si="0"/>
        <v>13834</v>
      </c>
      <c r="E7" s="312">
        <f t="shared" si="0"/>
        <v>14459</v>
      </c>
      <c r="F7" s="312">
        <f t="shared" si="0"/>
        <v>16505</v>
      </c>
      <c r="G7" s="312">
        <f t="shared" si="0"/>
        <v>16422</v>
      </c>
      <c r="H7" s="312">
        <f t="shared" si="0"/>
        <v>15010</v>
      </c>
      <c r="I7" s="312">
        <f t="shared" si="0"/>
        <v>21025</v>
      </c>
      <c r="J7" s="312">
        <f t="shared" si="0"/>
        <v>21521</v>
      </c>
      <c r="K7" s="312">
        <v>21740</v>
      </c>
    </row>
    <row r="8" spans="1:11" s="251" customFormat="1" ht="15" customHeight="1">
      <c r="A8" s="387"/>
      <c r="B8" s="387"/>
      <c r="C8" s="58" t="s">
        <v>102</v>
      </c>
      <c r="D8" s="312">
        <f t="shared" si="0"/>
        <v>14581</v>
      </c>
      <c r="E8" s="312">
        <f t="shared" si="0"/>
        <v>15162</v>
      </c>
      <c r="F8" s="312">
        <f t="shared" si="0"/>
        <v>17549</v>
      </c>
      <c r="G8" s="312">
        <f t="shared" si="0"/>
        <v>17107</v>
      </c>
      <c r="H8" s="312">
        <f t="shared" si="0"/>
        <v>15847</v>
      </c>
      <c r="I8" s="312">
        <f t="shared" si="0"/>
        <v>23043</v>
      </c>
      <c r="J8" s="312">
        <f t="shared" si="0"/>
        <v>23203</v>
      </c>
      <c r="K8" s="312">
        <v>23229</v>
      </c>
    </row>
    <row r="9" spans="1:11" s="251" customFormat="1" ht="15" customHeight="1">
      <c r="A9" s="387"/>
      <c r="B9" s="387"/>
      <c r="C9" s="58" t="s">
        <v>263</v>
      </c>
      <c r="D9" s="381" t="s">
        <v>120</v>
      </c>
      <c r="E9" s="381">
        <f aca="true" t="shared" si="1" ref="E9:K9">((E6-D6)/D6)*100</f>
        <v>4.244237198662678</v>
      </c>
      <c r="F9" s="381">
        <f t="shared" si="1"/>
        <v>14.9657337699605</v>
      </c>
      <c r="G9" s="381">
        <f t="shared" si="1"/>
        <v>-1.541669113760498</v>
      </c>
      <c r="H9" s="381">
        <f t="shared" si="1"/>
        <v>-7.969220674639864</v>
      </c>
      <c r="I9" s="381">
        <f t="shared" si="1"/>
        <v>42.81362413714878</v>
      </c>
      <c r="J9" s="381">
        <f t="shared" si="1"/>
        <v>1.4886085141145502</v>
      </c>
      <c r="K9" s="381">
        <f t="shared" si="1"/>
        <v>0.5478043108845363</v>
      </c>
    </row>
    <row r="10" spans="1:11" s="251" customFormat="1" ht="15" customHeight="1">
      <c r="A10" s="387"/>
      <c r="B10" s="387"/>
      <c r="C10" s="58" t="s">
        <v>264</v>
      </c>
      <c r="D10" s="381"/>
      <c r="E10" s="381"/>
      <c r="F10" s="381"/>
      <c r="G10" s="381"/>
      <c r="H10" s="381"/>
      <c r="I10" s="381"/>
      <c r="J10" s="381"/>
      <c r="K10" s="381"/>
    </row>
    <row r="11" spans="1:11" s="251" customFormat="1" ht="15" customHeight="1">
      <c r="A11" s="388"/>
      <c r="B11" s="388"/>
      <c r="C11" s="60" t="s">
        <v>513</v>
      </c>
      <c r="D11" s="382"/>
      <c r="E11" s="382"/>
      <c r="F11" s="382"/>
      <c r="G11" s="382"/>
      <c r="H11" s="382"/>
      <c r="I11" s="382"/>
      <c r="J11" s="382"/>
      <c r="K11" s="382"/>
    </row>
    <row r="12" spans="1:11" s="251" customFormat="1" ht="15" customHeight="1">
      <c r="A12" s="396" t="s">
        <v>265</v>
      </c>
      <c r="B12" s="389" t="s">
        <v>266</v>
      </c>
      <c r="C12" s="58" t="s">
        <v>262</v>
      </c>
      <c r="D12" s="312">
        <v>1511</v>
      </c>
      <c r="E12" s="312">
        <v>1698</v>
      </c>
      <c r="F12" s="312">
        <v>2302</v>
      </c>
      <c r="G12" s="312">
        <v>2127</v>
      </c>
      <c r="H12" s="312">
        <v>1863</v>
      </c>
      <c r="I12" s="312">
        <v>3030</v>
      </c>
      <c r="J12" s="312">
        <v>2948</v>
      </c>
      <c r="K12" s="313" t="s">
        <v>514</v>
      </c>
    </row>
    <row r="13" spans="1:11" s="251" customFormat="1" ht="15" customHeight="1">
      <c r="A13" s="397"/>
      <c r="B13" s="390"/>
      <c r="C13" s="58" t="s">
        <v>263</v>
      </c>
      <c r="D13" s="312">
        <v>7157</v>
      </c>
      <c r="E13" s="312">
        <v>8227</v>
      </c>
      <c r="F13" s="312">
        <v>11025</v>
      </c>
      <c r="G13" s="312">
        <v>10600</v>
      </c>
      <c r="H13" s="312">
        <v>8862</v>
      </c>
      <c r="I13" s="312">
        <v>13550</v>
      </c>
      <c r="J13" s="312">
        <v>13765</v>
      </c>
      <c r="K13" s="312" t="s">
        <v>514</v>
      </c>
    </row>
    <row r="14" spans="1:11" s="251" customFormat="1" ht="15" customHeight="1">
      <c r="A14" s="397"/>
      <c r="B14" s="390"/>
      <c r="C14" s="58" t="s">
        <v>101</v>
      </c>
      <c r="D14" s="312">
        <v>3565</v>
      </c>
      <c r="E14" s="312">
        <v>4070</v>
      </c>
      <c r="F14" s="312">
        <v>5235</v>
      </c>
      <c r="G14" s="312">
        <v>5175</v>
      </c>
      <c r="H14" s="312">
        <v>4273</v>
      </c>
      <c r="I14" s="312">
        <v>6400</v>
      </c>
      <c r="J14" s="312">
        <v>6534</v>
      </c>
      <c r="K14" s="312" t="s">
        <v>514</v>
      </c>
    </row>
    <row r="15" spans="1:11" s="251" customFormat="1" ht="15" customHeight="1">
      <c r="A15" s="397"/>
      <c r="B15" s="391"/>
      <c r="C15" s="58" t="s">
        <v>102</v>
      </c>
      <c r="D15" s="312">
        <v>3592</v>
      </c>
      <c r="E15" s="312">
        <v>4157</v>
      </c>
      <c r="F15" s="312">
        <v>5790</v>
      </c>
      <c r="G15" s="312">
        <v>5425</v>
      </c>
      <c r="H15" s="312">
        <v>4589</v>
      </c>
      <c r="I15" s="312">
        <v>7150</v>
      </c>
      <c r="J15" s="312">
        <v>7231</v>
      </c>
      <c r="K15" s="314" t="s">
        <v>514</v>
      </c>
    </row>
    <row r="16" spans="1:11" s="251" customFormat="1" ht="15" customHeight="1">
      <c r="A16" s="397"/>
      <c r="B16" s="55"/>
      <c r="C16" s="56" t="s">
        <v>262</v>
      </c>
      <c r="D16" s="313" t="s">
        <v>120</v>
      </c>
      <c r="E16" s="313" t="s">
        <v>120</v>
      </c>
      <c r="F16" s="313" t="s">
        <v>120</v>
      </c>
      <c r="G16" s="313" t="s">
        <v>120</v>
      </c>
      <c r="H16" s="313" t="s">
        <v>120</v>
      </c>
      <c r="I16" s="313" t="s">
        <v>120</v>
      </c>
      <c r="J16" s="313" t="s">
        <v>120</v>
      </c>
      <c r="K16" s="312" t="s">
        <v>60</v>
      </c>
    </row>
    <row r="17" spans="1:11" s="251" customFormat="1" ht="15" customHeight="1">
      <c r="A17" s="397"/>
      <c r="B17" s="57" t="s">
        <v>267</v>
      </c>
      <c r="C17" s="58" t="s">
        <v>263</v>
      </c>
      <c r="D17" s="312" t="s">
        <v>120</v>
      </c>
      <c r="E17" s="312" t="s">
        <v>120</v>
      </c>
      <c r="F17" s="312" t="s">
        <v>120</v>
      </c>
      <c r="G17" s="312" t="s">
        <v>120</v>
      </c>
      <c r="H17" s="312" t="s">
        <v>120</v>
      </c>
      <c r="I17" s="312" t="s">
        <v>120</v>
      </c>
      <c r="J17" s="312" t="s">
        <v>120</v>
      </c>
      <c r="K17" s="312" t="s">
        <v>60</v>
      </c>
    </row>
    <row r="18" spans="1:11" s="251" customFormat="1" ht="15" customHeight="1">
      <c r="A18" s="397"/>
      <c r="B18" s="57" t="s">
        <v>515</v>
      </c>
      <c r="C18" s="58" t="s">
        <v>101</v>
      </c>
      <c r="D18" s="312" t="s">
        <v>120</v>
      </c>
      <c r="E18" s="312" t="s">
        <v>120</v>
      </c>
      <c r="F18" s="312" t="s">
        <v>120</v>
      </c>
      <c r="G18" s="312" t="s">
        <v>120</v>
      </c>
      <c r="H18" s="312" t="s">
        <v>120</v>
      </c>
      <c r="I18" s="312" t="s">
        <v>120</v>
      </c>
      <c r="J18" s="312" t="s">
        <v>120</v>
      </c>
      <c r="K18" s="312" t="s">
        <v>60</v>
      </c>
    </row>
    <row r="19" spans="1:11" s="251" customFormat="1" ht="15" customHeight="1">
      <c r="A19" s="397"/>
      <c r="B19" s="59"/>
      <c r="C19" s="60" t="s">
        <v>102</v>
      </c>
      <c r="D19" s="314" t="s">
        <v>120</v>
      </c>
      <c r="E19" s="314" t="s">
        <v>120</v>
      </c>
      <c r="F19" s="314" t="s">
        <v>120</v>
      </c>
      <c r="G19" s="314" t="s">
        <v>120</v>
      </c>
      <c r="H19" s="314" t="s">
        <v>120</v>
      </c>
      <c r="I19" s="314" t="s">
        <v>120</v>
      </c>
      <c r="J19" s="314" t="s">
        <v>120</v>
      </c>
      <c r="K19" s="312" t="s">
        <v>60</v>
      </c>
    </row>
    <row r="20" spans="1:11" s="251" customFormat="1" ht="15" customHeight="1">
      <c r="A20" s="397"/>
      <c r="B20" s="389" t="s">
        <v>268</v>
      </c>
      <c r="C20" s="58" t="s">
        <v>262</v>
      </c>
      <c r="D20" s="312">
        <v>760</v>
      </c>
      <c r="E20" s="312">
        <v>759</v>
      </c>
      <c r="F20" s="312">
        <v>772</v>
      </c>
      <c r="G20" s="312">
        <v>784</v>
      </c>
      <c r="H20" s="312">
        <v>768</v>
      </c>
      <c r="I20" s="312">
        <v>1051</v>
      </c>
      <c r="J20" s="312">
        <v>1043</v>
      </c>
      <c r="K20" s="313" t="s">
        <v>514</v>
      </c>
    </row>
    <row r="21" spans="1:11" s="251" customFormat="1" ht="15" customHeight="1">
      <c r="A21" s="397"/>
      <c r="B21" s="390"/>
      <c r="C21" s="58" t="s">
        <v>263</v>
      </c>
      <c r="D21" s="312">
        <v>3895</v>
      </c>
      <c r="E21" s="312">
        <v>4066</v>
      </c>
      <c r="F21" s="312">
        <v>4173</v>
      </c>
      <c r="G21" s="312">
        <v>4126</v>
      </c>
      <c r="H21" s="312">
        <v>4087</v>
      </c>
      <c r="I21" s="312">
        <v>5445</v>
      </c>
      <c r="J21" s="312">
        <v>5492</v>
      </c>
      <c r="K21" s="312" t="s">
        <v>514</v>
      </c>
    </row>
    <row r="22" spans="1:11" s="251" customFormat="1" ht="15" customHeight="1">
      <c r="A22" s="397"/>
      <c r="B22" s="390"/>
      <c r="C22" s="58" t="s">
        <v>101</v>
      </c>
      <c r="D22" s="312">
        <v>1885</v>
      </c>
      <c r="E22" s="312">
        <v>1983</v>
      </c>
      <c r="F22" s="312">
        <v>2055</v>
      </c>
      <c r="G22" s="312">
        <v>2040</v>
      </c>
      <c r="H22" s="312">
        <v>2013</v>
      </c>
      <c r="I22" s="312">
        <v>2618</v>
      </c>
      <c r="J22" s="312">
        <v>2653</v>
      </c>
      <c r="K22" s="312" t="s">
        <v>514</v>
      </c>
    </row>
    <row r="23" spans="1:11" s="251" customFormat="1" ht="15" customHeight="1">
      <c r="A23" s="397"/>
      <c r="B23" s="391"/>
      <c r="C23" s="58" t="s">
        <v>102</v>
      </c>
      <c r="D23" s="312">
        <v>2010</v>
      </c>
      <c r="E23" s="312">
        <v>2083</v>
      </c>
      <c r="F23" s="312">
        <v>2118</v>
      </c>
      <c r="G23" s="312">
        <v>2086</v>
      </c>
      <c r="H23" s="312">
        <v>2074</v>
      </c>
      <c r="I23" s="312">
        <v>2827</v>
      </c>
      <c r="J23" s="312">
        <v>2839</v>
      </c>
      <c r="K23" s="314" t="s">
        <v>514</v>
      </c>
    </row>
    <row r="24" spans="1:11" s="251" customFormat="1" ht="15" customHeight="1">
      <c r="A24" s="397"/>
      <c r="B24" s="389" t="s">
        <v>269</v>
      </c>
      <c r="C24" s="56" t="s">
        <v>262</v>
      </c>
      <c r="D24" s="313">
        <v>730</v>
      </c>
      <c r="E24" s="313">
        <v>729</v>
      </c>
      <c r="F24" s="313">
        <v>727</v>
      </c>
      <c r="G24" s="313">
        <v>742</v>
      </c>
      <c r="H24" s="313">
        <v>732</v>
      </c>
      <c r="I24" s="313">
        <v>908</v>
      </c>
      <c r="J24" s="313">
        <v>913</v>
      </c>
      <c r="K24" s="312" t="s">
        <v>514</v>
      </c>
    </row>
    <row r="25" spans="1:11" s="251" customFormat="1" ht="15" customHeight="1">
      <c r="A25" s="397"/>
      <c r="B25" s="390"/>
      <c r="C25" s="58" t="s">
        <v>263</v>
      </c>
      <c r="D25" s="312">
        <v>3685</v>
      </c>
      <c r="E25" s="312">
        <v>3753</v>
      </c>
      <c r="F25" s="312">
        <v>3941</v>
      </c>
      <c r="G25" s="312">
        <v>3939</v>
      </c>
      <c r="H25" s="312">
        <v>3847</v>
      </c>
      <c r="I25" s="312">
        <v>4942</v>
      </c>
      <c r="J25" s="312">
        <v>4987</v>
      </c>
      <c r="K25" s="312" t="s">
        <v>514</v>
      </c>
    </row>
    <row r="26" spans="1:11" s="251" customFormat="1" ht="15" customHeight="1">
      <c r="A26" s="397"/>
      <c r="B26" s="390"/>
      <c r="C26" s="58" t="s">
        <v>101</v>
      </c>
      <c r="D26" s="312">
        <v>1777</v>
      </c>
      <c r="E26" s="312">
        <v>1818</v>
      </c>
      <c r="F26" s="312">
        <v>1912</v>
      </c>
      <c r="G26" s="312">
        <v>1917</v>
      </c>
      <c r="H26" s="312">
        <v>1891</v>
      </c>
      <c r="I26" s="312">
        <v>2361</v>
      </c>
      <c r="J26" s="312">
        <v>2405</v>
      </c>
      <c r="K26" s="312" t="s">
        <v>514</v>
      </c>
    </row>
    <row r="27" spans="1:11" s="251" customFormat="1" ht="15" customHeight="1">
      <c r="A27" s="397"/>
      <c r="B27" s="391"/>
      <c r="C27" s="60" t="s">
        <v>102</v>
      </c>
      <c r="D27" s="314">
        <v>1908</v>
      </c>
      <c r="E27" s="314">
        <v>1935</v>
      </c>
      <c r="F27" s="314">
        <v>2029</v>
      </c>
      <c r="G27" s="314">
        <v>2022</v>
      </c>
      <c r="H27" s="314">
        <v>1956</v>
      </c>
      <c r="I27" s="314">
        <v>2581</v>
      </c>
      <c r="J27" s="314">
        <v>2582</v>
      </c>
      <c r="K27" s="312" t="s">
        <v>514</v>
      </c>
    </row>
    <row r="28" spans="1:11" s="251" customFormat="1" ht="15" customHeight="1">
      <c r="A28" s="397"/>
      <c r="B28" s="389" t="s">
        <v>270</v>
      </c>
      <c r="C28" s="58" t="s">
        <v>262</v>
      </c>
      <c r="D28" s="312">
        <v>423</v>
      </c>
      <c r="E28" s="312">
        <v>405</v>
      </c>
      <c r="F28" s="312">
        <v>395</v>
      </c>
      <c r="G28" s="312">
        <v>407</v>
      </c>
      <c r="H28" s="312">
        <v>401</v>
      </c>
      <c r="I28" s="312">
        <v>484</v>
      </c>
      <c r="J28" s="312">
        <v>471</v>
      </c>
      <c r="K28" s="313" t="s">
        <v>514</v>
      </c>
    </row>
    <row r="29" spans="1:11" s="251" customFormat="1" ht="15" customHeight="1">
      <c r="A29" s="397"/>
      <c r="B29" s="390"/>
      <c r="C29" s="58" t="s">
        <v>263</v>
      </c>
      <c r="D29" s="312">
        <v>2202</v>
      </c>
      <c r="E29" s="312">
        <v>2183</v>
      </c>
      <c r="F29" s="312">
        <v>2304</v>
      </c>
      <c r="G29" s="312">
        <v>2324</v>
      </c>
      <c r="H29" s="312">
        <v>2278</v>
      </c>
      <c r="I29" s="312">
        <v>2817</v>
      </c>
      <c r="J29" s="312">
        <v>2849</v>
      </c>
      <c r="K29" s="312" t="s">
        <v>514</v>
      </c>
    </row>
    <row r="30" spans="1:11" s="251" customFormat="1" ht="15" customHeight="1">
      <c r="A30" s="397"/>
      <c r="B30" s="390"/>
      <c r="C30" s="58" t="s">
        <v>101</v>
      </c>
      <c r="D30" s="312">
        <v>1033</v>
      </c>
      <c r="E30" s="312">
        <v>1060</v>
      </c>
      <c r="F30" s="312">
        <v>1121</v>
      </c>
      <c r="G30" s="312">
        <v>1129</v>
      </c>
      <c r="H30" s="312">
        <v>1101</v>
      </c>
      <c r="I30" s="312">
        <v>1319</v>
      </c>
      <c r="J30" s="312">
        <v>1347</v>
      </c>
      <c r="K30" s="312" t="s">
        <v>514</v>
      </c>
    </row>
    <row r="31" spans="1:11" s="251" customFormat="1" ht="15" customHeight="1">
      <c r="A31" s="397"/>
      <c r="B31" s="391"/>
      <c r="C31" s="58" t="s">
        <v>102</v>
      </c>
      <c r="D31" s="312">
        <v>1169</v>
      </c>
      <c r="E31" s="312">
        <v>1123</v>
      </c>
      <c r="F31" s="312">
        <v>1183</v>
      </c>
      <c r="G31" s="312">
        <v>1195</v>
      </c>
      <c r="H31" s="312">
        <v>1177</v>
      </c>
      <c r="I31" s="312">
        <v>1498</v>
      </c>
      <c r="J31" s="312">
        <v>1502</v>
      </c>
      <c r="K31" s="314" t="s">
        <v>514</v>
      </c>
    </row>
    <row r="32" spans="1:11" s="251" customFormat="1" ht="15" customHeight="1">
      <c r="A32" s="397"/>
      <c r="B32" s="389" t="s">
        <v>271</v>
      </c>
      <c r="C32" s="56" t="s">
        <v>262</v>
      </c>
      <c r="D32" s="313">
        <v>660</v>
      </c>
      <c r="E32" s="313">
        <v>632</v>
      </c>
      <c r="F32" s="313">
        <v>617</v>
      </c>
      <c r="G32" s="313">
        <v>625</v>
      </c>
      <c r="H32" s="313">
        <v>612</v>
      </c>
      <c r="I32" s="313">
        <v>810</v>
      </c>
      <c r="J32" s="313">
        <v>811</v>
      </c>
      <c r="K32" s="312" t="s">
        <v>514</v>
      </c>
    </row>
    <row r="33" spans="1:11" s="251" customFormat="1" ht="15" customHeight="1">
      <c r="A33" s="397"/>
      <c r="B33" s="390"/>
      <c r="C33" s="58" t="s">
        <v>263</v>
      </c>
      <c r="D33" s="312">
        <v>3223</v>
      </c>
      <c r="E33" s="312">
        <v>3223</v>
      </c>
      <c r="F33" s="312">
        <v>3494</v>
      </c>
      <c r="G33" s="312">
        <v>3390</v>
      </c>
      <c r="H33" s="312">
        <v>3227</v>
      </c>
      <c r="I33" s="312">
        <v>4469</v>
      </c>
      <c r="J33" s="312">
        <v>4504</v>
      </c>
      <c r="K33" s="312" t="s">
        <v>514</v>
      </c>
    </row>
    <row r="34" spans="1:11" s="251" customFormat="1" ht="15" customHeight="1">
      <c r="A34" s="397"/>
      <c r="B34" s="390"/>
      <c r="C34" s="58" t="s">
        <v>101</v>
      </c>
      <c r="D34" s="312">
        <v>1560</v>
      </c>
      <c r="E34" s="312">
        <v>1551</v>
      </c>
      <c r="F34" s="312">
        <v>1674</v>
      </c>
      <c r="G34" s="312">
        <v>1625</v>
      </c>
      <c r="H34" s="312">
        <v>1555</v>
      </c>
      <c r="I34" s="312">
        <v>2061</v>
      </c>
      <c r="J34" s="312">
        <v>2131</v>
      </c>
      <c r="K34" s="312" t="s">
        <v>514</v>
      </c>
    </row>
    <row r="35" spans="1:11" s="251" customFormat="1" ht="15" customHeight="1">
      <c r="A35" s="397"/>
      <c r="B35" s="391"/>
      <c r="C35" s="60" t="s">
        <v>102</v>
      </c>
      <c r="D35" s="314">
        <v>1663</v>
      </c>
      <c r="E35" s="314">
        <v>1672</v>
      </c>
      <c r="F35" s="314">
        <v>1820</v>
      </c>
      <c r="G35" s="314">
        <v>1765</v>
      </c>
      <c r="H35" s="314">
        <v>1672</v>
      </c>
      <c r="I35" s="314">
        <v>2408</v>
      </c>
      <c r="J35" s="314">
        <v>2373</v>
      </c>
      <c r="K35" s="312" t="s">
        <v>514</v>
      </c>
    </row>
    <row r="36" spans="1:11" s="251" customFormat="1" ht="15" customHeight="1">
      <c r="A36" s="397"/>
      <c r="B36" s="389" t="s">
        <v>272</v>
      </c>
      <c r="C36" s="58" t="s">
        <v>262</v>
      </c>
      <c r="D36" s="312">
        <v>657</v>
      </c>
      <c r="E36" s="312">
        <v>607</v>
      </c>
      <c r="F36" s="312">
        <v>581</v>
      </c>
      <c r="G36" s="312">
        <v>589</v>
      </c>
      <c r="H36" s="312">
        <v>599</v>
      </c>
      <c r="I36" s="312">
        <v>689</v>
      </c>
      <c r="J36" s="312">
        <v>693</v>
      </c>
      <c r="K36" s="313" t="s">
        <v>514</v>
      </c>
    </row>
    <row r="37" spans="1:11" s="251" customFormat="1" ht="15" customHeight="1">
      <c r="A37" s="397"/>
      <c r="B37" s="390"/>
      <c r="C37" s="58" t="s">
        <v>263</v>
      </c>
      <c r="D37" s="312">
        <v>3071</v>
      </c>
      <c r="E37" s="312">
        <v>2988</v>
      </c>
      <c r="F37" s="312">
        <v>3089</v>
      </c>
      <c r="G37" s="312">
        <v>3163</v>
      </c>
      <c r="H37" s="312">
        <v>3004</v>
      </c>
      <c r="I37" s="312">
        <v>3791</v>
      </c>
      <c r="J37" s="312">
        <v>3791</v>
      </c>
      <c r="K37" s="312" t="s">
        <v>514</v>
      </c>
    </row>
    <row r="38" spans="1:11" s="251" customFormat="1" ht="15" customHeight="1">
      <c r="A38" s="397"/>
      <c r="B38" s="390"/>
      <c r="C38" s="58" t="s">
        <v>101</v>
      </c>
      <c r="D38" s="312">
        <v>1462</v>
      </c>
      <c r="E38" s="312">
        <v>1417</v>
      </c>
      <c r="F38" s="312">
        <v>1501</v>
      </c>
      <c r="G38" s="312">
        <v>1542</v>
      </c>
      <c r="H38" s="312">
        <v>1446</v>
      </c>
      <c r="I38" s="312">
        <v>1771</v>
      </c>
      <c r="J38" s="312">
        <v>1789</v>
      </c>
      <c r="K38" s="312" t="s">
        <v>514</v>
      </c>
    </row>
    <row r="39" spans="1:11" s="251" customFormat="1" ht="15" customHeight="1">
      <c r="A39" s="397"/>
      <c r="B39" s="391"/>
      <c r="C39" s="58" t="s">
        <v>102</v>
      </c>
      <c r="D39" s="312">
        <v>1609</v>
      </c>
      <c r="E39" s="312">
        <v>1571</v>
      </c>
      <c r="F39" s="312">
        <v>1588</v>
      </c>
      <c r="G39" s="312">
        <v>1621</v>
      </c>
      <c r="H39" s="312">
        <v>1558</v>
      </c>
      <c r="I39" s="312">
        <v>2020</v>
      </c>
      <c r="J39" s="312">
        <v>2002</v>
      </c>
      <c r="K39" s="314" t="s">
        <v>514</v>
      </c>
    </row>
    <row r="40" spans="1:11" s="251" customFormat="1" ht="15" customHeight="1">
      <c r="A40" s="397"/>
      <c r="B40" s="389" t="s">
        <v>273</v>
      </c>
      <c r="C40" s="56" t="s">
        <v>262</v>
      </c>
      <c r="D40" s="313">
        <v>1109</v>
      </c>
      <c r="E40" s="313">
        <v>1091</v>
      </c>
      <c r="F40" s="313">
        <v>1175</v>
      </c>
      <c r="G40" s="313">
        <v>1191</v>
      </c>
      <c r="H40" s="313">
        <v>1105</v>
      </c>
      <c r="I40" s="313">
        <v>1813</v>
      </c>
      <c r="J40" s="313">
        <v>1817</v>
      </c>
      <c r="K40" s="312" t="s">
        <v>514</v>
      </c>
    </row>
    <row r="41" spans="1:11" s="251" customFormat="1" ht="15" customHeight="1">
      <c r="A41" s="397"/>
      <c r="B41" s="390"/>
      <c r="C41" s="58" t="s">
        <v>263</v>
      </c>
      <c r="D41" s="312">
        <v>5182</v>
      </c>
      <c r="E41" s="312">
        <v>5181</v>
      </c>
      <c r="F41" s="312">
        <v>6028</v>
      </c>
      <c r="G41" s="312">
        <v>5987</v>
      </c>
      <c r="H41" s="312">
        <v>5552</v>
      </c>
      <c r="I41" s="312">
        <v>9054</v>
      </c>
      <c r="J41" s="312">
        <v>9336</v>
      </c>
      <c r="K41" s="312" t="s">
        <v>514</v>
      </c>
    </row>
    <row r="42" spans="1:11" s="251" customFormat="1" ht="15" customHeight="1">
      <c r="A42" s="397"/>
      <c r="B42" s="390"/>
      <c r="C42" s="58" t="s">
        <v>101</v>
      </c>
      <c r="D42" s="312">
        <v>2552</v>
      </c>
      <c r="E42" s="312">
        <v>2560</v>
      </c>
      <c r="F42" s="312">
        <v>3007</v>
      </c>
      <c r="G42" s="312">
        <v>2994</v>
      </c>
      <c r="H42" s="312">
        <v>2731</v>
      </c>
      <c r="I42" s="312">
        <v>4495</v>
      </c>
      <c r="J42" s="312">
        <v>4662</v>
      </c>
      <c r="K42" s="312" t="s">
        <v>514</v>
      </c>
    </row>
    <row r="43" spans="1:11" s="251" customFormat="1" ht="15" customHeight="1">
      <c r="A43" s="397"/>
      <c r="B43" s="390"/>
      <c r="C43" s="58" t="s">
        <v>102</v>
      </c>
      <c r="D43" s="312">
        <v>2630</v>
      </c>
      <c r="E43" s="312">
        <v>2621</v>
      </c>
      <c r="F43" s="312">
        <v>3021</v>
      </c>
      <c r="G43" s="312">
        <v>2993</v>
      </c>
      <c r="H43" s="312">
        <v>2821</v>
      </c>
      <c r="I43" s="312">
        <v>4559</v>
      </c>
      <c r="J43" s="312">
        <v>4674</v>
      </c>
      <c r="K43" s="312" t="s">
        <v>514</v>
      </c>
    </row>
    <row r="44" spans="1:11" s="251" customFormat="1" ht="15" customHeight="1">
      <c r="A44" s="392" t="s">
        <v>516</v>
      </c>
      <c r="B44" s="393"/>
      <c r="C44" s="56" t="s">
        <v>262</v>
      </c>
      <c r="D44" s="313">
        <v>1217</v>
      </c>
      <c r="E44" s="313">
        <v>1190</v>
      </c>
      <c r="F44" s="313">
        <v>1182</v>
      </c>
      <c r="G44" s="313">
        <v>1191</v>
      </c>
      <c r="H44" s="313">
        <v>1182</v>
      </c>
      <c r="I44" s="313">
        <v>1508</v>
      </c>
      <c r="J44" s="313">
        <v>1466</v>
      </c>
      <c r="K44" s="313">
        <v>1425</v>
      </c>
    </row>
    <row r="45" spans="1:11" s="251" customFormat="1" ht="15" customHeight="1">
      <c r="A45" s="387"/>
      <c r="B45" s="394"/>
      <c r="C45" s="58" t="s">
        <v>263</v>
      </c>
      <c r="D45" s="312">
        <v>5955</v>
      </c>
      <c r="E45" s="312">
        <v>5986</v>
      </c>
      <c r="F45" s="312">
        <v>6176</v>
      </c>
      <c r="G45" s="312">
        <v>6337</v>
      </c>
      <c r="H45" s="312">
        <v>6456</v>
      </c>
      <c r="I45" s="312">
        <v>8384</v>
      </c>
      <c r="J45" s="312">
        <v>8104</v>
      </c>
      <c r="K45" s="312">
        <v>7956</v>
      </c>
    </row>
    <row r="46" spans="1:11" s="251" customFormat="1" ht="15" customHeight="1">
      <c r="A46" s="387"/>
      <c r="B46" s="394"/>
      <c r="C46" s="58" t="s">
        <v>101</v>
      </c>
      <c r="D46" s="312" t="s">
        <v>517</v>
      </c>
      <c r="E46" s="312" t="s">
        <v>517</v>
      </c>
      <c r="F46" s="312" t="s">
        <v>517</v>
      </c>
      <c r="G46" s="312" t="s">
        <v>517</v>
      </c>
      <c r="H46" s="312" t="s">
        <v>517</v>
      </c>
      <c r="I46" s="312">
        <v>3969</v>
      </c>
      <c r="J46" s="312">
        <v>3853</v>
      </c>
      <c r="K46" s="312">
        <v>3785</v>
      </c>
    </row>
    <row r="47" spans="1:11" s="251" customFormat="1" ht="15" customHeight="1">
      <c r="A47" s="388"/>
      <c r="B47" s="395"/>
      <c r="C47" s="60" t="s">
        <v>102</v>
      </c>
      <c r="D47" s="314" t="s">
        <v>517</v>
      </c>
      <c r="E47" s="314" t="s">
        <v>517</v>
      </c>
      <c r="F47" s="314" t="s">
        <v>517</v>
      </c>
      <c r="G47" s="314" t="s">
        <v>517</v>
      </c>
      <c r="H47" s="314" t="s">
        <v>517</v>
      </c>
      <c r="I47" s="314">
        <v>4415</v>
      </c>
      <c r="J47" s="314">
        <v>4251</v>
      </c>
      <c r="K47" s="314">
        <v>4171</v>
      </c>
    </row>
    <row r="48" spans="1:11" s="251" customFormat="1" ht="15" customHeight="1">
      <c r="A48" s="392" t="s">
        <v>518</v>
      </c>
      <c r="B48" s="393"/>
      <c r="C48" s="56" t="s">
        <v>262</v>
      </c>
      <c r="D48" s="317">
        <v>1455</v>
      </c>
      <c r="E48" s="313">
        <v>1448</v>
      </c>
      <c r="F48" s="313">
        <v>1499</v>
      </c>
      <c r="G48" s="313">
        <v>1570</v>
      </c>
      <c r="H48" s="313">
        <v>1581</v>
      </c>
      <c r="I48" s="313">
        <v>1955</v>
      </c>
      <c r="J48" s="313">
        <v>2010</v>
      </c>
      <c r="K48" s="313">
        <v>2006</v>
      </c>
    </row>
    <row r="49" spans="1:11" s="251" customFormat="1" ht="15" customHeight="1">
      <c r="A49" s="387"/>
      <c r="B49" s="394"/>
      <c r="C49" s="58" t="s">
        <v>263</v>
      </c>
      <c r="D49" s="318">
        <v>7743</v>
      </c>
      <c r="E49" s="312">
        <v>7723</v>
      </c>
      <c r="F49" s="312">
        <v>8442</v>
      </c>
      <c r="G49" s="312">
        <v>8968</v>
      </c>
      <c r="H49" s="312">
        <v>9371</v>
      </c>
      <c r="I49" s="312">
        <v>11551</v>
      </c>
      <c r="J49" s="312">
        <v>11954</v>
      </c>
      <c r="K49" s="312">
        <v>11993</v>
      </c>
    </row>
    <row r="50" spans="1:11" s="251" customFormat="1" ht="15" customHeight="1">
      <c r="A50" s="387"/>
      <c r="B50" s="394"/>
      <c r="C50" s="58" t="s">
        <v>101</v>
      </c>
      <c r="D50" s="318" t="s">
        <v>517</v>
      </c>
      <c r="E50" s="312" t="s">
        <v>517</v>
      </c>
      <c r="F50" s="312" t="s">
        <v>517</v>
      </c>
      <c r="G50" s="312" t="s">
        <v>517</v>
      </c>
      <c r="H50" s="312" t="s">
        <v>517</v>
      </c>
      <c r="I50" s="312">
        <v>5584</v>
      </c>
      <c r="J50" s="312">
        <v>5802</v>
      </c>
      <c r="K50" s="312">
        <v>5759</v>
      </c>
    </row>
    <row r="51" spans="1:11" s="251" customFormat="1" ht="15" customHeight="1">
      <c r="A51" s="388"/>
      <c r="B51" s="395"/>
      <c r="C51" s="60" t="s">
        <v>102</v>
      </c>
      <c r="D51" s="319" t="s">
        <v>517</v>
      </c>
      <c r="E51" s="314" t="s">
        <v>517</v>
      </c>
      <c r="F51" s="314" t="s">
        <v>517</v>
      </c>
      <c r="G51" s="314" t="s">
        <v>517</v>
      </c>
      <c r="H51" s="314" t="s">
        <v>517</v>
      </c>
      <c r="I51" s="314">
        <v>5967</v>
      </c>
      <c r="J51" s="314">
        <v>6152</v>
      </c>
      <c r="K51" s="314">
        <v>6234</v>
      </c>
    </row>
    <row r="52" spans="1:11" s="251" customFormat="1" ht="15" customHeight="1">
      <c r="A52" s="61"/>
      <c r="B52" s="320"/>
      <c r="C52" s="320"/>
      <c r="D52" s="320"/>
      <c r="E52" s="320"/>
      <c r="F52" s="320"/>
      <c r="G52" s="320"/>
      <c r="H52" s="320"/>
      <c r="I52" s="320"/>
      <c r="J52" s="320"/>
      <c r="K52" s="268"/>
    </row>
    <row r="53" spans="1:11" s="251" customFormat="1" ht="15" customHeight="1">
      <c r="A53" s="61"/>
      <c r="B53" s="320"/>
      <c r="C53" s="320"/>
      <c r="D53" s="320"/>
      <c r="E53" s="320"/>
      <c r="F53" s="320"/>
      <c r="G53" s="320"/>
      <c r="H53" s="320"/>
      <c r="I53" s="320"/>
      <c r="J53" s="320"/>
      <c r="K53" s="63"/>
    </row>
    <row r="54" ht="16.5" customHeight="1">
      <c r="B54" s="61"/>
    </row>
  </sheetData>
  <sheetProtection/>
  <mergeCells count="20">
    <mergeCell ref="G9:G11"/>
    <mergeCell ref="B40:B43"/>
    <mergeCell ref="A44:B47"/>
    <mergeCell ref="A48:B51"/>
    <mergeCell ref="A12:A43"/>
    <mergeCell ref="B20:B23"/>
    <mergeCell ref="B24:B27"/>
    <mergeCell ref="B28:B31"/>
    <mergeCell ref="B32:B35"/>
    <mergeCell ref="B36:B39"/>
    <mergeCell ref="H9:H11"/>
    <mergeCell ref="A3:C4"/>
    <mergeCell ref="A5:B11"/>
    <mergeCell ref="D9:D11"/>
    <mergeCell ref="B12:B15"/>
    <mergeCell ref="K9:K11"/>
    <mergeCell ref="I9:I11"/>
    <mergeCell ref="J9:J11"/>
    <mergeCell ref="E9:E11"/>
    <mergeCell ref="F9:F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53" customWidth="1"/>
    <col min="12" max="12" width="2.75390625" style="53" customWidth="1"/>
    <col min="13" max="16384" width="9.00390625" style="53" customWidth="1"/>
  </cols>
  <sheetData>
    <row r="1" spans="1:10" ht="24">
      <c r="A1" s="62" t="s">
        <v>274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8" ht="14.25">
      <c r="A2" s="211"/>
      <c r="B2" s="211"/>
      <c r="C2" s="211"/>
      <c r="D2" s="211"/>
      <c r="E2" s="211"/>
      <c r="F2" s="211"/>
      <c r="G2" s="211"/>
      <c r="H2" s="211"/>
    </row>
    <row r="3" spans="1:10" s="251" customFormat="1" ht="15" customHeight="1">
      <c r="A3" s="306">
        <v>-9</v>
      </c>
      <c r="B3" s="307">
        <v>-10</v>
      </c>
      <c r="C3" s="307">
        <v>-11</v>
      </c>
      <c r="D3" s="307">
        <v>-12</v>
      </c>
      <c r="E3" s="307">
        <v>-13</v>
      </c>
      <c r="F3" s="307">
        <v>-14</v>
      </c>
      <c r="G3" s="307">
        <v>-15</v>
      </c>
      <c r="H3" s="308">
        <v>-16</v>
      </c>
      <c r="I3" s="308">
        <v>-17</v>
      </c>
      <c r="J3" s="308">
        <v>-18</v>
      </c>
    </row>
    <row r="4" spans="1:10" s="251" customFormat="1" ht="15" customHeight="1">
      <c r="A4" s="309">
        <v>35</v>
      </c>
      <c r="B4" s="310">
        <v>40</v>
      </c>
      <c r="C4" s="311">
        <v>45</v>
      </c>
      <c r="D4" s="311">
        <v>50</v>
      </c>
      <c r="E4" s="311">
        <v>55</v>
      </c>
      <c r="F4" s="311">
        <v>60</v>
      </c>
      <c r="G4" s="311" t="s">
        <v>275</v>
      </c>
      <c r="H4" s="292">
        <v>7</v>
      </c>
      <c r="I4" s="292">
        <v>12</v>
      </c>
      <c r="J4" s="292">
        <v>17</v>
      </c>
    </row>
    <row r="5" spans="1:10" s="251" customFormat="1" ht="15" customHeight="1">
      <c r="A5" s="312">
        <v>12357</v>
      </c>
      <c r="B5" s="312">
        <v>12978</v>
      </c>
      <c r="C5" s="312">
        <v>13622</v>
      </c>
      <c r="D5" s="312">
        <f aca="true" t="shared" si="0" ref="D5:I8">SUM(D12,D16,D20,D24,D28,D32,D36,D40)</f>
        <v>13335</v>
      </c>
      <c r="E5" s="312">
        <f t="shared" si="0"/>
        <v>22274</v>
      </c>
      <c r="F5" s="312">
        <f t="shared" si="0"/>
        <v>25102</v>
      </c>
      <c r="G5" s="312">
        <f t="shared" si="0"/>
        <v>30031</v>
      </c>
      <c r="H5" s="312">
        <f t="shared" si="0"/>
        <v>33603</v>
      </c>
      <c r="I5" s="312">
        <f t="shared" si="0"/>
        <v>36742</v>
      </c>
      <c r="J5" s="312">
        <v>40955</v>
      </c>
    </row>
    <row r="6" spans="1:10" s="251" customFormat="1" ht="15" customHeight="1">
      <c r="A6" s="312">
        <v>61869</v>
      </c>
      <c r="B6" s="312">
        <v>59784</v>
      </c>
      <c r="C6" s="312">
        <v>59365</v>
      </c>
      <c r="D6" s="312">
        <f t="shared" si="0"/>
        <v>50915</v>
      </c>
      <c r="E6" s="312">
        <f t="shared" si="0"/>
        <v>68418</v>
      </c>
      <c r="F6" s="312">
        <f t="shared" si="0"/>
        <v>77181</v>
      </c>
      <c r="G6" s="312">
        <f t="shared" si="0"/>
        <v>86708</v>
      </c>
      <c r="H6" s="312">
        <f t="shared" si="0"/>
        <v>91470</v>
      </c>
      <c r="I6" s="312">
        <f t="shared" si="0"/>
        <v>95704</v>
      </c>
      <c r="J6" s="312">
        <v>100717</v>
      </c>
    </row>
    <row r="7" spans="1:10" s="251" customFormat="1" ht="15" customHeight="1">
      <c r="A7" s="312">
        <v>29614</v>
      </c>
      <c r="B7" s="312">
        <v>28598</v>
      </c>
      <c r="C7" s="312">
        <v>28790</v>
      </c>
      <c r="D7" s="312">
        <f t="shared" si="0"/>
        <v>25163</v>
      </c>
      <c r="E7" s="312">
        <f t="shared" si="0"/>
        <v>35265</v>
      </c>
      <c r="F7" s="312">
        <f t="shared" si="0"/>
        <v>39565</v>
      </c>
      <c r="G7" s="312">
        <f t="shared" si="0"/>
        <v>44241</v>
      </c>
      <c r="H7" s="312">
        <f t="shared" si="0"/>
        <v>46793</v>
      </c>
      <c r="I7" s="312">
        <f t="shared" si="0"/>
        <v>48424</v>
      </c>
      <c r="J7" s="312">
        <v>50592</v>
      </c>
    </row>
    <row r="8" spans="1:10" s="251" customFormat="1" ht="15" customHeight="1">
      <c r="A8" s="312">
        <v>32255</v>
      </c>
      <c r="B8" s="312">
        <v>31186</v>
      </c>
      <c r="C8" s="312">
        <v>30575</v>
      </c>
      <c r="D8" s="312">
        <f t="shared" si="0"/>
        <v>25752</v>
      </c>
      <c r="E8" s="312">
        <f t="shared" si="0"/>
        <v>33153</v>
      </c>
      <c r="F8" s="312">
        <f t="shared" si="0"/>
        <v>37616</v>
      </c>
      <c r="G8" s="312">
        <f t="shared" si="0"/>
        <v>42467</v>
      </c>
      <c r="H8" s="312">
        <f t="shared" si="0"/>
        <v>44677</v>
      </c>
      <c r="I8" s="312">
        <f t="shared" si="0"/>
        <v>47280</v>
      </c>
      <c r="J8" s="312">
        <v>50125</v>
      </c>
    </row>
    <row r="9" spans="1:10" s="251" customFormat="1" ht="15" customHeight="1">
      <c r="A9" s="381">
        <v>-4.696694291259743</v>
      </c>
      <c r="B9" s="381">
        <v>-3.3700237598797456</v>
      </c>
      <c r="C9" s="381">
        <v>-0.7008564164324903</v>
      </c>
      <c r="D9" s="381">
        <v>14.324938937084141</v>
      </c>
      <c r="E9" s="381">
        <v>26.562937423565984</v>
      </c>
      <c r="F9" s="381">
        <v>10.654621232406255</v>
      </c>
      <c r="G9" s="381">
        <v>11.368872897137267</v>
      </c>
      <c r="H9" s="381">
        <v>6.430494544423976</v>
      </c>
      <c r="I9" s="381">
        <v>10.432194983704123</v>
      </c>
      <c r="J9" s="381">
        <v>7.534039871473966</v>
      </c>
    </row>
    <row r="10" spans="1:10" s="251" customFormat="1" ht="15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 s="251" customFormat="1" ht="15" customHeigh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</row>
    <row r="12" spans="1:10" s="251" customFormat="1" ht="15" customHeight="1">
      <c r="A12" s="313" t="s">
        <v>514</v>
      </c>
      <c r="B12" s="313" t="s">
        <v>514</v>
      </c>
      <c r="C12" s="313" t="s">
        <v>514</v>
      </c>
      <c r="D12" s="313">
        <v>4299</v>
      </c>
      <c r="E12" s="313">
        <v>4457</v>
      </c>
      <c r="F12" s="313">
        <v>4371</v>
      </c>
      <c r="G12" s="313">
        <v>5178</v>
      </c>
      <c r="H12" s="313">
        <v>6500</v>
      </c>
      <c r="I12" s="313">
        <v>7338</v>
      </c>
      <c r="J12" s="313" t="s">
        <v>514</v>
      </c>
    </row>
    <row r="13" spans="1:10" s="251" customFormat="1" ht="15" customHeight="1">
      <c r="A13" s="312" t="s">
        <v>514</v>
      </c>
      <c r="B13" s="312" t="s">
        <v>514</v>
      </c>
      <c r="C13" s="312" t="s">
        <v>514</v>
      </c>
      <c r="D13" s="312">
        <v>15038</v>
      </c>
      <c r="E13" s="312">
        <v>14160</v>
      </c>
      <c r="F13" s="312">
        <v>13335</v>
      </c>
      <c r="G13" s="312">
        <v>14349</v>
      </c>
      <c r="H13" s="312">
        <v>16533</v>
      </c>
      <c r="I13" s="312">
        <v>17401</v>
      </c>
      <c r="J13" s="312" t="s">
        <v>514</v>
      </c>
    </row>
    <row r="14" spans="1:10" s="251" customFormat="1" ht="15" customHeight="1">
      <c r="A14" s="312" t="s">
        <v>514</v>
      </c>
      <c r="B14" s="312" t="s">
        <v>514</v>
      </c>
      <c r="C14" s="312" t="s">
        <v>514</v>
      </c>
      <c r="D14" s="312">
        <v>7335</v>
      </c>
      <c r="E14" s="312">
        <v>6950</v>
      </c>
      <c r="F14" s="312">
        <v>6547</v>
      </c>
      <c r="G14" s="312">
        <v>7160</v>
      </c>
      <c r="H14" s="312">
        <v>8233</v>
      </c>
      <c r="I14" s="312">
        <v>8661</v>
      </c>
      <c r="J14" s="312" t="s">
        <v>514</v>
      </c>
    </row>
    <row r="15" spans="1:10" s="251" customFormat="1" ht="15" customHeight="1">
      <c r="A15" s="314" t="s">
        <v>514</v>
      </c>
      <c r="B15" s="314" t="s">
        <v>514</v>
      </c>
      <c r="C15" s="314" t="s">
        <v>514</v>
      </c>
      <c r="D15" s="314">
        <v>7703</v>
      </c>
      <c r="E15" s="314">
        <v>7210</v>
      </c>
      <c r="F15" s="314">
        <v>6788</v>
      </c>
      <c r="G15" s="314">
        <v>7189</v>
      </c>
      <c r="H15" s="314">
        <v>8300</v>
      </c>
      <c r="I15" s="314">
        <v>8740</v>
      </c>
      <c r="J15" s="314" t="s">
        <v>514</v>
      </c>
    </row>
    <row r="16" spans="1:10" s="251" customFormat="1" ht="15" customHeight="1">
      <c r="A16" s="312" t="s">
        <v>60</v>
      </c>
      <c r="B16" s="312" t="s">
        <v>60</v>
      </c>
      <c r="C16" s="312" t="s">
        <v>60</v>
      </c>
      <c r="D16" s="312">
        <v>2078</v>
      </c>
      <c r="E16" s="312">
        <v>8732</v>
      </c>
      <c r="F16" s="312">
        <v>10688</v>
      </c>
      <c r="G16" s="312">
        <v>12985</v>
      </c>
      <c r="H16" s="312">
        <v>13147</v>
      </c>
      <c r="I16" s="312">
        <v>13296</v>
      </c>
      <c r="J16" s="312" t="s">
        <v>514</v>
      </c>
    </row>
    <row r="17" spans="1:10" s="251" customFormat="1" ht="15" customHeight="1">
      <c r="A17" s="312" t="s">
        <v>60</v>
      </c>
      <c r="B17" s="312" t="s">
        <v>60</v>
      </c>
      <c r="C17" s="312" t="s">
        <v>60</v>
      </c>
      <c r="D17" s="312">
        <v>6794</v>
      </c>
      <c r="E17" s="312">
        <v>22774</v>
      </c>
      <c r="F17" s="312">
        <v>30222</v>
      </c>
      <c r="G17" s="312">
        <v>34664</v>
      </c>
      <c r="H17" s="312">
        <v>34436</v>
      </c>
      <c r="I17" s="312">
        <v>33271</v>
      </c>
      <c r="J17" s="312" t="s">
        <v>514</v>
      </c>
    </row>
    <row r="18" spans="1:10" s="251" customFormat="1" ht="15" customHeight="1">
      <c r="A18" s="312" t="s">
        <v>60</v>
      </c>
      <c r="B18" s="312" t="s">
        <v>60</v>
      </c>
      <c r="C18" s="312" t="s">
        <v>60</v>
      </c>
      <c r="D18" s="312">
        <v>3435</v>
      </c>
      <c r="E18" s="312">
        <v>11955</v>
      </c>
      <c r="F18" s="312">
        <v>15439</v>
      </c>
      <c r="G18" s="312">
        <v>17421</v>
      </c>
      <c r="H18" s="312">
        <v>17211</v>
      </c>
      <c r="I18" s="312">
        <v>16413</v>
      </c>
      <c r="J18" s="312" t="s">
        <v>514</v>
      </c>
    </row>
    <row r="19" spans="1:10" s="251" customFormat="1" ht="15" customHeight="1">
      <c r="A19" s="312" t="s">
        <v>60</v>
      </c>
      <c r="B19" s="312" t="s">
        <v>60</v>
      </c>
      <c r="C19" s="312" t="s">
        <v>60</v>
      </c>
      <c r="D19" s="312">
        <v>3359</v>
      </c>
      <c r="E19" s="312">
        <v>10819</v>
      </c>
      <c r="F19" s="312">
        <v>14783</v>
      </c>
      <c r="G19" s="312">
        <v>17243</v>
      </c>
      <c r="H19" s="312">
        <v>17225</v>
      </c>
      <c r="I19" s="312">
        <v>16858</v>
      </c>
      <c r="J19" s="312" t="s">
        <v>514</v>
      </c>
    </row>
    <row r="20" spans="1:10" s="251" customFormat="1" ht="15" customHeight="1">
      <c r="A20" s="313" t="s">
        <v>514</v>
      </c>
      <c r="B20" s="313" t="s">
        <v>514</v>
      </c>
      <c r="C20" s="313" t="s">
        <v>514</v>
      </c>
      <c r="D20" s="313">
        <v>2225</v>
      </c>
      <c r="E20" s="313">
        <v>2681</v>
      </c>
      <c r="F20" s="313">
        <v>3064</v>
      </c>
      <c r="G20" s="313">
        <v>3713</v>
      </c>
      <c r="H20" s="313">
        <v>4518</v>
      </c>
      <c r="I20" s="313">
        <v>6597</v>
      </c>
      <c r="J20" s="313" t="s">
        <v>514</v>
      </c>
    </row>
    <row r="21" spans="1:10" s="251" customFormat="1" ht="15" customHeight="1">
      <c r="A21" s="312" t="s">
        <v>514</v>
      </c>
      <c r="B21" s="312" t="s">
        <v>514</v>
      </c>
      <c r="C21" s="312" t="s">
        <v>514</v>
      </c>
      <c r="D21" s="312">
        <v>8547</v>
      </c>
      <c r="E21" s="312">
        <v>9504</v>
      </c>
      <c r="F21" s="312">
        <v>10290</v>
      </c>
      <c r="G21" s="312">
        <v>11834</v>
      </c>
      <c r="H21" s="312">
        <v>13142</v>
      </c>
      <c r="I21" s="312">
        <v>17833</v>
      </c>
      <c r="J21" s="312" t="s">
        <v>514</v>
      </c>
    </row>
    <row r="22" spans="1:10" s="251" customFormat="1" ht="15" customHeight="1">
      <c r="A22" s="312" t="s">
        <v>514</v>
      </c>
      <c r="B22" s="312" t="s">
        <v>514</v>
      </c>
      <c r="C22" s="312" t="s">
        <v>514</v>
      </c>
      <c r="D22" s="312">
        <v>4252</v>
      </c>
      <c r="E22" s="312">
        <v>4795</v>
      </c>
      <c r="F22" s="312">
        <v>5120</v>
      </c>
      <c r="G22" s="312">
        <v>5905</v>
      </c>
      <c r="H22" s="312">
        <v>6635</v>
      </c>
      <c r="I22" s="312">
        <v>8953</v>
      </c>
      <c r="J22" s="312" t="s">
        <v>514</v>
      </c>
    </row>
    <row r="23" spans="1:10" s="251" customFormat="1" ht="15" customHeight="1">
      <c r="A23" s="314" t="s">
        <v>514</v>
      </c>
      <c r="B23" s="314" t="s">
        <v>514</v>
      </c>
      <c r="C23" s="314" t="s">
        <v>514</v>
      </c>
      <c r="D23" s="314">
        <v>4295</v>
      </c>
      <c r="E23" s="314">
        <v>4709</v>
      </c>
      <c r="F23" s="314">
        <v>5170</v>
      </c>
      <c r="G23" s="314">
        <v>5929</v>
      </c>
      <c r="H23" s="314">
        <v>6507</v>
      </c>
      <c r="I23" s="314">
        <v>8880</v>
      </c>
      <c r="J23" s="314" t="s">
        <v>514</v>
      </c>
    </row>
    <row r="24" spans="1:10" s="251" customFormat="1" ht="15" customHeight="1">
      <c r="A24" s="312" t="s">
        <v>514</v>
      </c>
      <c r="B24" s="312" t="s">
        <v>514</v>
      </c>
      <c r="C24" s="312" t="s">
        <v>514</v>
      </c>
      <c r="D24" s="312">
        <v>930</v>
      </c>
      <c r="E24" s="312">
        <v>1002</v>
      </c>
      <c r="F24" s="312">
        <v>971</v>
      </c>
      <c r="G24" s="312">
        <v>996</v>
      </c>
      <c r="H24" s="312">
        <v>1024</v>
      </c>
      <c r="I24" s="312">
        <v>1070</v>
      </c>
      <c r="J24" s="312" t="s">
        <v>514</v>
      </c>
    </row>
    <row r="25" spans="1:10" s="251" customFormat="1" ht="15" customHeight="1">
      <c r="A25" s="312" t="s">
        <v>514</v>
      </c>
      <c r="B25" s="312" t="s">
        <v>514</v>
      </c>
      <c r="C25" s="312" t="s">
        <v>514</v>
      </c>
      <c r="D25" s="312">
        <v>4193</v>
      </c>
      <c r="E25" s="312">
        <v>4307</v>
      </c>
      <c r="F25" s="312">
        <v>4357</v>
      </c>
      <c r="G25" s="312">
        <v>4425</v>
      </c>
      <c r="H25" s="312">
        <v>4356</v>
      </c>
      <c r="I25" s="312">
        <v>4239</v>
      </c>
      <c r="J25" s="312" t="s">
        <v>514</v>
      </c>
    </row>
    <row r="26" spans="1:10" s="251" customFormat="1" ht="15" customHeight="1">
      <c r="A26" s="312" t="s">
        <v>514</v>
      </c>
      <c r="B26" s="312" t="s">
        <v>514</v>
      </c>
      <c r="C26" s="312" t="s">
        <v>514</v>
      </c>
      <c r="D26" s="312">
        <v>2068</v>
      </c>
      <c r="E26" s="312">
        <v>2158</v>
      </c>
      <c r="F26" s="312">
        <v>2220</v>
      </c>
      <c r="G26" s="312">
        <v>2172</v>
      </c>
      <c r="H26" s="312">
        <v>2092</v>
      </c>
      <c r="I26" s="312">
        <v>2062</v>
      </c>
      <c r="J26" s="312" t="s">
        <v>514</v>
      </c>
    </row>
    <row r="27" spans="1:10" s="251" customFormat="1" ht="15" customHeight="1">
      <c r="A27" s="312" t="s">
        <v>514</v>
      </c>
      <c r="B27" s="312" t="s">
        <v>514</v>
      </c>
      <c r="C27" s="312" t="s">
        <v>514</v>
      </c>
      <c r="D27" s="312">
        <v>2125</v>
      </c>
      <c r="E27" s="312">
        <v>2149</v>
      </c>
      <c r="F27" s="312">
        <v>2137</v>
      </c>
      <c r="G27" s="312">
        <v>2253</v>
      </c>
      <c r="H27" s="312">
        <v>2264</v>
      </c>
      <c r="I27" s="312">
        <v>2177</v>
      </c>
      <c r="J27" s="312" t="s">
        <v>514</v>
      </c>
    </row>
    <row r="28" spans="1:10" s="251" customFormat="1" ht="15" customHeight="1">
      <c r="A28" s="313" t="s">
        <v>514</v>
      </c>
      <c r="B28" s="313" t="s">
        <v>514</v>
      </c>
      <c r="C28" s="313" t="s">
        <v>514</v>
      </c>
      <c r="D28" s="313">
        <v>453</v>
      </c>
      <c r="E28" s="313">
        <v>473</v>
      </c>
      <c r="F28" s="313">
        <v>509</v>
      </c>
      <c r="G28" s="313">
        <v>515</v>
      </c>
      <c r="H28" s="313">
        <v>486</v>
      </c>
      <c r="I28" s="313">
        <v>473</v>
      </c>
      <c r="J28" s="313" t="s">
        <v>514</v>
      </c>
    </row>
    <row r="29" spans="1:10" s="251" customFormat="1" ht="15" customHeight="1">
      <c r="A29" s="312" t="s">
        <v>514</v>
      </c>
      <c r="B29" s="312" t="s">
        <v>514</v>
      </c>
      <c r="C29" s="312" t="s">
        <v>514</v>
      </c>
      <c r="D29" s="312">
        <v>2139</v>
      </c>
      <c r="E29" s="312">
        <v>2035</v>
      </c>
      <c r="F29" s="312">
        <v>2059</v>
      </c>
      <c r="G29" s="312">
        <v>2060</v>
      </c>
      <c r="H29" s="312">
        <v>1908</v>
      </c>
      <c r="I29" s="312">
        <v>1769</v>
      </c>
      <c r="J29" s="312" t="s">
        <v>514</v>
      </c>
    </row>
    <row r="30" spans="1:10" s="251" customFormat="1" ht="15" customHeight="1">
      <c r="A30" s="312" t="s">
        <v>514</v>
      </c>
      <c r="B30" s="312" t="s">
        <v>514</v>
      </c>
      <c r="C30" s="312" t="s">
        <v>514</v>
      </c>
      <c r="D30" s="312">
        <v>1039</v>
      </c>
      <c r="E30" s="312">
        <v>1021</v>
      </c>
      <c r="F30" s="312">
        <v>1049</v>
      </c>
      <c r="G30" s="312">
        <v>1068</v>
      </c>
      <c r="H30" s="312">
        <v>978</v>
      </c>
      <c r="I30" s="312">
        <v>889</v>
      </c>
      <c r="J30" s="312" t="s">
        <v>514</v>
      </c>
    </row>
    <row r="31" spans="1:10" s="251" customFormat="1" ht="15" customHeight="1">
      <c r="A31" s="314" t="s">
        <v>514</v>
      </c>
      <c r="B31" s="314" t="s">
        <v>514</v>
      </c>
      <c r="C31" s="314" t="s">
        <v>514</v>
      </c>
      <c r="D31" s="314">
        <v>1100</v>
      </c>
      <c r="E31" s="314">
        <v>1014</v>
      </c>
      <c r="F31" s="314">
        <v>1010</v>
      </c>
      <c r="G31" s="314">
        <v>992</v>
      </c>
      <c r="H31" s="314">
        <v>930</v>
      </c>
      <c r="I31" s="314">
        <v>880</v>
      </c>
      <c r="J31" s="314" t="s">
        <v>514</v>
      </c>
    </row>
    <row r="32" spans="1:10" s="251" customFormat="1" ht="15" customHeight="1">
      <c r="A32" s="312" t="s">
        <v>514</v>
      </c>
      <c r="B32" s="312" t="s">
        <v>514</v>
      </c>
      <c r="C32" s="312" t="s">
        <v>514</v>
      </c>
      <c r="D32" s="312">
        <v>799</v>
      </c>
      <c r="E32" s="312">
        <v>814</v>
      </c>
      <c r="F32" s="312">
        <v>810</v>
      </c>
      <c r="G32" s="312">
        <v>796</v>
      </c>
      <c r="H32" s="312">
        <v>847</v>
      </c>
      <c r="I32" s="312">
        <v>843</v>
      </c>
      <c r="J32" s="312" t="s">
        <v>514</v>
      </c>
    </row>
    <row r="33" spans="1:10" s="251" customFormat="1" ht="15" customHeight="1">
      <c r="A33" s="312" t="s">
        <v>514</v>
      </c>
      <c r="B33" s="312" t="s">
        <v>514</v>
      </c>
      <c r="C33" s="312" t="s">
        <v>514</v>
      </c>
      <c r="D33" s="312">
        <v>3611</v>
      </c>
      <c r="E33" s="312">
        <v>3562</v>
      </c>
      <c r="F33" s="312">
        <v>3541</v>
      </c>
      <c r="G33" s="312">
        <v>3440</v>
      </c>
      <c r="H33" s="312">
        <v>3376</v>
      </c>
      <c r="I33" s="312">
        <v>3221</v>
      </c>
      <c r="J33" s="312" t="s">
        <v>514</v>
      </c>
    </row>
    <row r="34" spans="1:10" s="251" customFormat="1" ht="15" customHeight="1">
      <c r="A34" s="312" t="s">
        <v>514</v>
      </c>
      <c r="B34" s="312" t="s">
        <v>514</v>
      </c>
      <c r="C34" s="312" t="s">
        <v>514</v>
      </c>
      <c r="D34" s="312">
        <v>1739</v>
      </c>
      <c r="E34" s="312">
        <v>1740</v>
      </c>
      <c r="F34" s="312">
        <v>1733</v>
      </c>
      <c r="G34" s="312">
        <v>1698</v>
      </c>
      <c r="H34" s="312">
        <v>1684</v>
      </c>
      <c r="I34" s="312">
        <v>1595</v>
      </c>
      <c r="J34" s="312" t="s">
        <v>514</v>
      </c>
    </row>
    <row r="35" spans="1:10" s="251" customFormat="1" ht="15" customHeight="1">
      <c r="A35" s="312" t="s">
        <v>514</v>
      </c>
      <c r="B35" s="312" t="s">
        <v>514</v>
      </c>
      <c r="C35" s="312" t="s">
        <v>514</v>
      </c>
      <c r="D35" s="312">
        <v>1872</v>
      </c>
      <c r="E35" s="312">
        <v>1822</v>
      </c>
      <c r="F35" s="312">
        <v>1808</v>
      </c>
      <c r="G35" s="312">
        <v>1742</v>
      </c>
      <c r="H35" s="312">
        <v>1692</v>
      </c>
      <c r="I35" s="312">
        <v>1626</v>
      </c>
      <c r="J35" s="312" t="s">
        <v>514</v>
      </c>
    </row>
    <row r="36" spans="1:10" s="251" customFormat="1" ht="15" customHeight="1">
      <c r="A36" s="313" t="s">
        <v>514</v>
      </c>
      <c r="B36" s="313" t="s">
        <v>514</v>
      </c>
      <c r="C36" s="313" t="s">
        <v>514</v>
      </c>
      <c r="D36" s="313">
        <v>605</v>
      </c>
      <c r="E36" s="313">
        <v>628</v>
      </c>
      <c r="F36" s="313">
        <v>628</v>
      </c>
      <c r="G36" s="313">
        <v>650</v>
      </c>
      <c r="H36" s="313">
        <v>640</v>
      </c>
      <c r="I36" s="313">
        <v>634</v>
      </c>
      <c r="J36" s="313" t="s">
        <v>514</v>
      </c>
    </row>
    <row r="37" spans="1:10" s="251" customFormat="1" ht="15" customHeight="1">
      <c r="A37" s="312" t="s">
        <v>514</v>
      </c>
      <c r="B37" s="312" t="s">
        <v>514</v>
      </c>
      <c r="C37" s="312" t="s">
        <v>514</v>
      </c>
      <c r="D37" s="312">
        <v>2710</v>
      </c>
      <c r="E37" s="312">
        <v>2758</v>
      </c>
      <c r="F37" s="312">
        <v>2781</v>
      </c>
      <c r="G37" s="312">
        <v>2788</v>
      </c>
      <c r="H37" s="312">
        <v>2676</v>
      </c>
      <c r="I37" s="312">
        <v>2456</v>
      </c>
      <c r="J37" s="312" t="s">
        <v>514</v>
      </c>
    </row>
    <row r="38" spans="1:10" s="251" customFormat="1" ht="15" customHeight="1">
      <c r="A38" s="312" t="s">
        <v>514</v>
      </c>
      <c r="B38" s="312" t="s">
        <v>514</v>
      </c>
      <c r="C38" s="312" t="s">
        <v>514</v>
      </c>
      <c r="D38" s="312">
        <v>1327</v>
      </c>
      <c r="E38" s="312">
        <v>1365</v>
      </c>
      <c r="F38" s="312">
        <v>1383</v>
      </c>
      <c r="G38" s="312">
        <v>1367</v>
      </c>
      <c r="H38" s="312">
        <v>1291</v>
      </c>
      <c r="I38" s="312">
        <v>1190</v>
      </c>
      <c r="J38" s="312" t="s">
        <v>514</v>
      </c>
    </row>
    <row r="39" spans="1:10" s="251" customFormat="1" ht="15" customHeight="1">
      <c r="A39" s="314" t="s">
        <v>514</v>
      </c>
      <c r="B39" s="314" t="s">
        <v>514</v>
      </c>
      <c r="C39" s="314" t="s">
        <v>514</v>
      </c>
      <c r="D39" s="314">
        <v>1383</v>
      </c>
      <c r="E39" s="314">
        <v>1393</v>
      </c>
      <c r="F39" s="314">
        <v>1398</v>
      </c>
      <c r="G39" s="314">
        <v>1421</v>
      </c>
      <c r="H39" s="314">
        <v>1385</v>
      </c>
      <c r="I39" s="314">
        <v>1266</v>
      </c>
      <c r="J39" s="314" t="s">
        <v>514</v>
      </c>
    </row>
    <row r="40" spans="1:10" s="251" customFormat="1" ht="15" customHeight="1">
      <c r="A40" s="312" t="s">
        <v>514</v>
      </c>
      <c r="B40" s="312" t="s">
        <v>514</v>
      </c>
      <c r="C40" s="312" t="s">
        <v>514</v>
      </c>
      <c r="D40" s="312">
        <v>1946</v>
      </c>
      <c r="E40" s="312">
        <v>3487</v>
      </c>
      <c r="F40" s="312">
        <v>4061</v>
      </c>
      <c r="G40" s="312">
        <v>5198</v>
      </c>
      <c r="H40" s="312">
        <v>6441</v>
      </c>
      <c r="I40" s="312">
        <v>6491</v>
      </c>
      <c r="J40" s="312" t="s">
        <v>514</v>
      </c>
    </row>
    <row r="41" spans="1:10" s="251" customFormat="1" ht="15" customHeight="1">
      <c r="A41" s="312" t="s">
        <v>514</v>
      </c>
      <c r="B41" s="312" t="s">
        <v>514</v>
      </c>
      <c r="C41" s="312" t="s">
        <v>514</v>
      </c>
      <c r="D41" s="312">
        <v>7883</v>
      </c>
      <c r="E41" s="312">
        <v>9318</v>
      </c>
      <c r="F41" s="312">
        <v>10596</v>
      </c>
      <c r="G41" s="312">
        <v>13148</v>
      </c>
      <c r="H41" s="312">
        <v>15043</v>
      </c>
      <c r="I41" s="312">
        <v>15514</v>
      </c>
      <c r="J41" s="312" t="s">
        <v>514</v>
      </c>
    </row>
    <row r="42" spans="1:10" s="251" customFormat="1" ht="15" customHeight="1">
      <c r="A42" s="312" t="s">
        <v>514</v>
      </c>
      <c r="B42" s="312" t="s">
        <v>514</v>
      </c>
      <c r="C42" s="312" t="s">
        <v>514</v>
      </c>
      <c r="D42" s="312">
        <v>3968</v>
      </c>
      <c r="E42" s="312">
        <v>5281</v>
      </c>
      <c r="F42" s="312">
        <v>6074</v>
      </c>
      <c r="G42" s="312">
        <v>7450</v>
      </c>
      <c r="H42" s="312">
        <v>8669</v>
      </c>
      <c r="I42" s="312">
        <v>8661</v>
      </c>
      <c r="J42" s="312" t="s">
        <v>514</v>
      </c>
    </row>
    <row r="43" spans="1:10" s="251" customFormat="1" ht="15" customHeight="1">
      <c r="A43" s="312" t="s">
        <v>514</v>
      </c>
      <c r="B43" s="312" t="s">
        <v>514</v>
      </c>
      <c r="C43" s="312" t="s">
        <v>514</v>
      </c>
      <c r="D43" s="312">
        <v>3915</v>
      </c>
      <c r="E43" s="312">
        <v>4037</v>
      </c>
      <c r="F43" s="312">
        <v>4522</v>
      </c>
      <c r="G43" s="312">
        <v>5698</v>
      </c>
      <c r="H43" s="312">
        <v>6374</v>
      </c>
      <c r="I43" s="312">
        <v>6853</v>
      </c>
      <c r="J43" s="312" t="s">
        <v>514</v>
      </c>
    </row>
    <row r="44" spans="1:10" s="251" customFormat="1" ht="15" customHeight="1">
      <c r="A44" s="313">
        <v>1413</v>
      </c>
      <c r="B44" s="313">
        <v>1422</v>
      </c>
      <c r="C44" s="313">
        <v>1438</v>
      </c>
      <c r="D44" s="313">
        <v>1519</v>
      </c>
      <c r="E44" s="313">
        <v>1620</v>
      </c>
      <c r="F44" s="313">
        <v>1675</v>
      </c>
      <c r="G44" s="313">
        <v>1910</v>
      </c>
      <c r="H44" s="313">
        <v>2344</v>
      </c>
      <c r="I44" s="313">
        <v>2371</v>
      </c>
      <c r="J44" s="313">
        <v>2408</v>
      </c>
    </row>
    <row r="45" spans="1:10" s="251" customFormat="1" ht="15" customHeight="1">
      <c r="A45" s="312">
        <v>7426</v>
      </c>
      <c r="B45" s="312">
        <v>6980</v>
      </c>
      <c r="C45" s="312">
        <v>6850</v>
      </c>
      <c r="D45" s="312">
        <v>6820</v>
      </c>
      <c r="E45" s="312">
        <v>6990</v>
      </c>
      <c r="F45" s="312">
        <v>7001</v>
      </c>
      <c r="G45" s="312">
        <v>7457</v>
      </c>
      <c r="H45" s="312">
        <v>8315</v>
      </c>
      <c r="I45" s="312">
        <v>8115</v>
      </c>
      <c r="J45" s="312">
        <v>7702</v>
      </c>
    </row>
    <row r="46" spans="1:10" s="251" customFormat="1" ht="15" customHeight="1">
      <c r="A46" s="312">
        <v>3567</v>
      </c>
      <c r="B46" s="312">
        <v>3371</v>
      </c>
      <c r="C46" s="312">
        <v>3305</v>
      </c>
      <c r="D46" s="312">
        <v>3304</v>
      </c>
      <c r="E46" s="312">
        <v>3400</v>
      </c>
      <c r="F46" s="312">
        <v>3460</v>
      </c>
      <c r="G46" s="312">
        <v>3715</v>
      </c>
      <c r="H46" s="312">
        <v>4243</v>
      </c>
      <c r="I46" s="312">
        <v>4092</v>
      </c>
      <c r="J46" s="312">
        <v>3871</v>
      </c>
    </row>
    <row r="47" spans="1:10" s="251" customFormat="1" ht="15" customHeight="1">
      <c r="A47" s="314">
        <v>3859</v>
      </c>
      <c r="B47" s="314">
        <v>3609</v>
      </c>
      <c r="C47" s="314">
        <v>3545</v>
      </c>
      <c r="D47" s="314">
        <v>3516</v>
      </c>
      <c r="E47" s="314">
        <v>3590</v>
      </c>
      <c r="F47" s="314">
        <v>3541</v>
      </c>
      <c r="G47" s="314">
        <v>3742</v>
      </c>
      <c r="H47" s="314">
        <v>4072</v>
      </c>
      <c r="I47" s="314">
        <v>4023</v>
      </c>
      <c r="J47" s="314">
        <v>3831</v>
      </c>
    </row>
    <row r="48" spans="1:10" s="251" customFormat="1" ht="15" customHeight="1">
      <c r="A48" s="312">
        <v>2053</v>
      </c>
      <c r="B48" s="312">
        <v>2053</v>
      </c>
      <c r="C48" s="312">
        <v>2092</v>
      </c>
      <c r="D48" s="312">
        <v>2229</v>
      </c>
      <c r="E48" s="312">
        <v>2437</v>
      </c>
      <c r="F48" s="312">
        <v>2551</v>
      </c>
      <c r="G48" s="312">
        <v>2934</v>
      </c>
      <c r="H48" s="312">
        <v>3445</v>
      </c>
      <c r="I48" s="312">
        <v>3648</v>
      </c>
      <c r="J48" s="312">
        <v>3740</v>
      </c>
    </row>
    <row r="49" spans="1:10" s="251" customFormat="1" ht="15" customHeight="1">
      <c r="A49" s="312">
        <v>11294</v>
      </c>
      <c r="B49" s="312">
        <v>10397</v>
      </c>
      <c r="C49" s="312">
        <v>10001</v>
      </c>
      <c r="D49" s="312">
        <v>10134</v>
      </c>
      <c r="E49" s="312">
        <v>10489</v>
      </c>
      <c r="F49" s="312">
        <v>10867</v>
      </c>
      <c r="G49" s="312">
        <v>11690</v>
      </c>
      <c r="H49" s="312">
        <v>12877</v>
      </c>
      <c r="I49" s="312">
        <v>13079</v>
      </c>
      <c r="J49" s="312">
        <v>12720</v>
      </c>
    </row>
    <row r="50" spans="1:10" s="251" customFormat="1" ht="15" customHeight="1">
      <c r="A50" s="312">
        <v>5391</v>
      </c>
      <c r="B50" s="312">
        <v>4981</v>
      </c>
      <c r="C50" s="312">
        <v>4878</v>
      </c>
      <c r="D50" s="312">
        <v>5006</v>
      </c>
      <c r="E50" s="312">
        <v>5238</v>
      </c>
      <c r="F50" s="312">
        <v>5453</v>
      </c>
      <c r="G50" s="312">
        <v>5978</v>
      </c>
      <c r="H50" s="312">
        <v>6585</v>
      </c>
      <c r="I50" s="312">
        <v>6667</v>
      </c>
      <c r="J50" s="312">
        <v>6464</v>
      </c>
    </row>
    <row r="51" spans="1:10" s="251" customFormat="1" ht="15" customHeight="1">
      <c r="A51" s="314">
        <v>5903</v>
      </c>
      <c r="B51" s="314">
        <v>5416</v>
      </c>
      <c r="C51" s="314">
        <v>5123</v>
      </c>
      <c r="D51" s="314">
        <v>5128</v>
      </c>
      <c r="E51" s="314">
        <v>5251</v>
      </c>
      <c r="F51" s="314">
        <v>5414</v>
      </c>
      <c r="G51" s="314">
        <v>5712</v>
      </c>
      <c r="H51" s="314">
        <v>6292</v>
      </c>
      <c r="I51" s="314">
        <v>6412</v>
      </c>
      <c r="J51" s="314">
        <v>6256</v>
      </c>
    </row>
    <row r="52" spans="1:10" s="251" customFormat="1" ht="1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 t="s">
        <v>257</v>
      </c>
    </row>
    <row r="53" spans="1:8" s="251" customFormat="1" ht="15" customHeight="1">
      <c r="A53" s="61"/>
      <c r="B53" s="61"/>
      <c r="C53" s="61"/>
      <c r="D53" s="61"/>
      <c r="E53" s="61"/>
      <c r="F53" s="61"/>
      <c r="G53" s="61"/>
      <c r="H53" s="61"/>
    </row>
    <row r="54" ht="16.5" customHeight="1"/>
  </sheetData>
  <sheetProtection/>
  <mergeCells count="10">
    <mergeCell ref="J9:J11"/>
    <mergeCell ref="G9:G11"/>
    <mergeCell ref="H9:H11"/>
    <mergeCell ref="A9:A11"/>
    <mergeCell ref="I9:I11"/>
    <mergeCell ref="F9:F11"/>
    <mergeCell ref="B9:B11"/>
    <mergeCell ref="C9:C11"/>
    <mergeCell ref="D9:D11"/>
    <mergeCell ref="E9:E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2011-09-13T07:42:02Z</cp:lastPrinted>
  <dcterms:created xsi:type="dcterms:W3CDTF">2002-03-04T06:21:32Z</dcterms:created>
  <dcterms:modified xsi:type="dcterms:W3CDTF">2011-11-02T06:28:08Z</dcterms:modified>
  <cp:category/>
  <cp:version/>
  <cp:contentType/>
  <cp:contentStatus/>
</cp:coreProperties>
</file>