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351\Desktop\"/>
    </mc:Choice>
  </mc:AlternateContent>
  <bookViews>
    <workbookView xWindow="0" yWindow="0" windowWidth="24000" windowHeight="9750"/>
  </bookViews>
  <sheets>
    <sheet name="様式4" sheetId="1" r:id="rId1"/>
  </sheets>
  <externalReferences>
    <externalReference r:id="rId2"/>
  </externalReferences>
  <definedNames>
    <definedName name="_xlnm.Print_Area" localSheetId="0">様式4!$A$1:$S$92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89" i="1" l="1"/>
  <c r="AE89" i="1"/>
  <c r="AD89" i="1"/>
  <c r="AC89" i="1"/>
  <c r="W89" i="1" s="1"/>
  <c r="X89" i="1"/>
  <c r="Z85" i="1"/>
  <c r="Y85" i="1"/>
  <c r="X85" i="1"/>
  <c r="W85" i="1"/>
  <c r="AA85" i="1" s="1"/>
  <c r="O83" i="1"/>
  <c r="C83" i="1"/>
  <c r="O82" i="1"/>
  <c r="C82" i="1"/>
  <c r="O81" i="1"/>
  <c r="C81" i="1"/>
  <c r="J85" i="1" s="1"/>
  <c r="Z76" i="1"/>
  <c r="Y76" i="1"/>
  <c r="X76" i="1"/>
  <c r="W76" i="1"/>
  <c r="AA76" i="1" s="1"/>
  <c r="I76" i="1"/>
  <c r="Z60" i="1"/>
  <c r="Y60" i="1"/>
  <c r="X60" i="1"/>
  <c r="W60" i="1"/>
  <c r="AA60" i="1" s="1"/>
  <c r="K60" i="1"/>
  <c r="Z31" i="1"/>
  <c r="Y31" i="1"/>
  <c r="X31" i="1"/>
  <c r="W31" i="1"/>
  <c r="AA31" i="1" s="1"/>
  <c r="K31" i="1"/>
  <c r="I4" i="1"/>
  <c r="C4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C2" i="1"/>
  <c r="C1" i="1"/>
  <c r="U60" i="1" l="1"/>
  <c r="O60" i="1"/>
  <c r="U76" i="1"/>
  <c r="M76" i="1"/>
  <c r="U31" i="1"/>
  <c r="O31" i="1"/>
  <c r="N85" i="1"/>
  <c r="U85" i="1"/>
  <c r="Y89" i="1"/>
  <c r="AA89" i="1" s="1"/>
  <c r="U89" i="1" s="1"/>
  <c r="Z89" i="1"/>
</calcChain>
</file>

<file path=xl/sharedStrings.xml><?xml version="1.0" encoding="utf-8"?>
<sst xmlns="http://schemas.openxmlformats.org/spreadsheetml/2006/main" count="206" uniqueCount="120">
  <si>
    <t>施設名</t>
    <rPh sb="0" eb="2">
      <t>シセツ</t>
    </rPh>
    <rPh sb="2" eb="3">
      <t>メイ</t>
    </rPh>
    <phoneticPr fontId="1"/>
  </si>
  <si>
    <t>指定管理者</t>
    <rPh sb="0" eb="2">
      <t>シテイ</t>
    </rPh>
    <rPh sb="2" eb="5">
      <t>カンリシャ</t>
    </rPh>
    <phoneticPr fontId="1"/>
  </si>
  <si>
    <t>指定期間</t>
    <rPh sb="0" eb="2">
      <t>シテイ</t>
    </rPh>
    <rPh sb="2" eb="4">
      <t>キカン</t>
    </rPh>
    <phoneticPr fontId="1"/>
  </si>
  <si>
    <t>年目</t>
    <rPh sb="0" eb="2">
      <t>ネンメ</t>
    </rPh>
    <phoneticPr fontId="1"/>
  </si>
  <si>
    <t>施設所管課</t>
    <rPh sb="0" eb="2">
      <t>シセツ</t>
    </rPh>
    <rPh sb="2" eb="4">
      <t>ショカン</t>
    </rPh>
    <rPh sb="4" eb="5">
      <t>カ</t>
    </rPh>
    <phoneticPr fontId="1"/>
  </si>
  <si>
    <t>部</t>
    <rPh sb="0" eb="1">
      <t>ブ</t>
    </rPh>
    <phoneticPr fontId="1"/>
  </si>
  <si>
    <t>課</t>
    <rPh sb="0" eb="1">
      <t>カ</t>
    </rPh>
    <phoneticPr fontId="1"/>
  </si>
  <si>
    <t>評価項目</t>
    <rPh sb="0" eb="2">
      <t>ヒョウカ</t>
    </rPh>
    <rPh sb="2" eb="4">
      <t>コウモク</t>
    </rPh>
    <phoneticPr fontId="1"/>
  </si>
  <si>
    <t>評価基準</t>
    <rPh sb="0" eb="2">
      <t>ヒョウカ</t>
    </rPh>
    <rPh sb="2" eb="4">
      <t>キジュン</t>
    </rPh>
    <phoneticPr fontId="1"/>
  </si>
  <si>
    <t>自己評価</t>
    <rPh sb="0" eb="2">
      <t>ジコ</t>
    </rPh>
    <rPh sb="2" eb="4">
      <t>ヒョウカ</t>
    </rPh>
    <phoneticPr fontId="1"/>
  </si>
  <si>
    <t>所管課評価</t>
    <rPh sb="0" eb="2">
      <t>ショカン</t>
    </rPh>
    <rPh sb="2" eb="3">
      <t>カ</t>
    </rPh>
    <rPh sb="3" eb="5">
      <t>ヒョウカ</t>
    </rPh>
    <phoneticPr fontId="1"/>
  </si>
  <si>
    <t>Ⅰ　実施体制に関する評価</t>
    <rPh sb="2" eb="4">
      <t>ジッシ</t>
    </rPh>
    <rPh sb="4" eb="6">
      <t>タイセイ</t>
    </rPh>
    <rPh sb="7" eb="8">
      <t>カン</t>
    </rPh>
    <rPh sb="10" eb="12">
      <t>ヒョウカ</t>
    </rPh>
    <phoneticPr fontId="1"/>
  </si>
  <si>
    <t>施設管理</t>
    <rPh sb="0" eb="2">
      <t>シセツ</t>
    </rPh>
    <rPh sb="2" eb="4">
      <t>カンリ</t>
    </rPh>
    <phoneticPr fontId="1"/>
  </si>
  <si>
    <t>協定書等に従い、開館日や開館時間等を遵守しているか</t>
    <phoneticPr fontId="1"/>
  </si>
  <si>
    <t>　</t>
  </si>
  <si>
    <t>人員体制</t>
    <rPh sb="0" eb="2">
      <t>ジンイン</t>
    </rPh>
    <rPh sb="2" eb="4">
      <t>タイセイ</t>
    </rPh>
    <phoneticPr fontId="1"/>
  </si>
  <si>
    <t>仕様書等に従った人員（人数、有資格者）を配置しているか</t>
    <phoneticPr fontId="1"/>
  </si>
  <si>
    <t>スタッフのシフトは適正であるか</t>
    <phoneticPr fontId="1"/>
  </si>
  <si>
    <t>事業計画書に則した内容・頻度で教育・研修を実施したか</t>
    <phoneticPr fontId="1"/>
  </si>
  <si>
    <t>利用料金</t>
    <rPh sb="0" eb="2">
      <t>リヨウ</t>
    </rPh>
    <rPh sb="2" eb="4">
      <t>リョウキン</t>
    </rPh>
    <phoneticPr fontId="1"/>
  </si>
  <si>
    <t>利用者からの料金徴収や現金管理等が適切に実施されているか</t>
  </si>
  <si>
    <t>外部委託</t>
    <rPh sb="0" eb="2">
      <t>ガイブ</t>
    </rPh>
    <rPh sb="2" eb="4">
      <t>イタク</t>
    </rPh>
    <phoneticPr fontId="1"/>
  </si>
  <si>
    <t>外部委託の内容は、事前に市の承認を受けており、適切か</t>
    <phoneticPr fontId="1"/>
  </si>
  <si>
    <t>外部委託事業者に対して協定書等を遵守させているか</t>
    <phoneticPr fontId="1"/>
  </si>
  <si>
    <t>記録管理</t>
    <rPh sb="0" eb="2">
      <t>キロク</t>
    </rPh>
    <rPh sb="2" eb="4">
      <t>カンリ</t>
    </rPh>
    <phoneticPr fontId="1"/>
  </si>
  <si>
    <t>業務日誌等を適切に作成・保管しているか</t>
  </si>
  <si>
    <t>点検、修繕等の履歴を適切に整備・保管しているか</t>
    <phoneticPr fontId="1"/>
  </si>
  <si>
    <t>報告書提出</t>
    <rPh sb="0" eb="3">
      <t>ホウコクショ</t>
    </rPh>
    <rPh sb="3" eb="5">
      <t>テイシュツ</t>
    </rPh>
    <phoneticPr fontId="1"/>
  </si>
  <si>
    <t>協定書等で定められた事業計画書・報告書等は提出しているか</t>
  </si>
  <si>
    <t>連絡調整</t>
    <rPh sb="0" eb="2">
      <t>レンラク</t>
    </rPh>
    <rPh sb="2" eb="4">
      <t>チョウセイ</t>
    </rPh>
    <phoneticPr fontId="1"/>
  </si>
  <si>
    <t>市や関係団体等との連絡調整を適切に行っているか</t>
  </si>
  <si>
    <t>危機管理</t>
    <rPh sb="0" eb="2">
      <t>キキ</t>
    </rPh>
    <rPh sb="2" eb="4">
      <t>カンリ</t>
    </rPh>
    <phoneticPr fontId="1"/>
  </si>
  <si>
    <t>危機管理に関するマニュアルが整備され、定期的に訓練等を行っているか</t>
  </si>
  <si>
    <t>避難経路は適切に確保されているか</t>
  </si>
  <si>
    <t>事故、災害等の緊急時の連絡体制が確立されているか</t>
    <phoneticPr fontId="1"/>
  </si>
  <si>
    <t>個人情報保護</t>
    <rPh sb="0" eb="2">
      <t>コジン</t>
    </rPh>
    <rPh sb="2" eb="4">
      <t>ジョウホウ</t>
    </rPh>
    <rPh sb="4" eb="6">
      <t>ホゴ</t>
    </rPh>
    <phoneticPr fontId="1"/>
  </si>
  <si>
    <t>個人情報等の管理は適切か</t>
    <phoneticPr fontId="1"/>
  </si>
  <si>
    <t>個人情報保護に関する規程が整備されているか</t>
    <rPh sb="10" eb="12">
      <t>キテイ</t>
    </rPh>
    <phoneticPr fontId="1"/>
  </si>
  <si>
    <t>情報漏えいを防止する仕組みや対応策が構じられてるか</t>
    <phoneticPr fontId="1"/>
  </si>
  <si>
    <t>情報公開</t>
    <rPh sb="0" eb="2">
      <t>ジョウホウ</t>
    </rPh>
    <rPh sb="2" eb="4">
      <t>コウカイ</t>
    </rPh>
    <phoneticPr fontId="1"/>
  </si>
  <si>
    <t>情報公開に関する規程が整備されているか</t>
    <rPh sb="8" eb="10">
      <t>キテイ</t>
    </rPh>
    <phoneticPr fontId="1"/>
  </si>
  <si>
    <t>協定書等に従い、情報を適切に管理しているか</t>
    <phoneticPr fontId="1"/>
  </si>
  <si>
    <t>その他</t>
    <rPh sb="2" eb="3">
      <t>タ</t>
    </rPh>
    <phoneticPr fontId="1"/>
  </si>
  <si>
    <t>施設所管課等において評価する点等を任意で記載</t>
    <rPh sb="0" eb="2">
      <t>シセツ</t>
    </rPh>
    <rPh sb="2" eb="4">
      <t>ショカン</t>
    </rPh>
    <rPh sb="4" eb="6">
      <t>カトウ</t>
    </rPh>
    <rPh sb="10" eb="12">
      <t>ヒョウカ</t>
    </rPh>
    <rPh sb="14" eb="16">
      <t>テントウ</t>
    </rPh>
    <rPh sb="17" eb="19">
      <t>ニンイ</t>
    </rPh>
    <rPh sb="20" eb="22">
      <t>キサイ</t>
    </rPh>
    <phoneticPr fontId="1"/>
  </si>
  <si>
    <t>判定</t>
    <rPh sb="0" eb="2">
      <t>ハンテイ</t>
    </rPh>
    <phoneticPr fontId="1"/>
  </si>
  <si>
    <t>S</t>
    <phoneticPr fontId="1"/>
  </si>
  <si>
    <t>A</t>
    <phoneticPr fontId="1"/>
  </si>
  <si>
    <t>B</t>
    <phoneticPr fontId="1"/>
  </si>
  <si>
    <t>C</t>
    <phoneticPr fontId="1"/>
  </si>
  <si>
    <t>項目数</t>
    <rPh sb="0" eb="2">
      <t>コウモク</t>
    </rPh>
    <rPh sb="2" eb="3">
      <t>スウ</t>
    </rPh>
    <phoneticPr fontId="1"/>
  </si>
  <si>
    <t>【総括　Ⅰ】</t>
    <rPh sb="1" eb="3">
      <t>ソウカツ</t>
    </rPh>
    <phoneticPr fontId="1"/>
  </si>
  <si>
    <t>実施体制の履行状況に関する評価（標準</t>
    <phoneticPr fontId="1"/>
  </si>
  <si>
    <t>項目・本施設</t>
    <rPh sb="0" eb="2">
      <t>コウモク</t>
    </rPh>
    <phoneticPr fontId="1"/>
  </si>
  <si>
    <t>項目 ）</t>
    <phoneticPr fontId="1"/>
  </si>
  <si>
    <t>←</t>
    <phoneticPr fontId="1"/>
  </si>
  <si>
    <t>指定管理者の
自己評価</t>
    <rPh sb="0" eb="2">
      <t>シテイ</t>
    </rPh>
    <rPh sb="2" eb="5">
      <t>カンリシャ</t>
    </rPh>
    <rPh sb="7" eb="9">
      <t>ジコ</t>
    </rPh>
    <rPh sb="9" eb="11">
      <t>ヒョウカ</t>
    </rPh>
    <phoneticPr fontId="1"/>
  </si>
  <si>
    <t>施設所管課の評価</t>
    <rPh sb="0" eb="2">
      <t>シセツ</t>
    </rPh>
    <rPh sb="2" eb="4">
      <t>ショカン</t>
    </rPh>
    <rPh sb="4" eb="5">
      <t>カ</t>
    </rPh>
    <rPh sb="6" eb="8">
      <t>ヒョウカ</t>
    </rPh>
    <phoneticPr fontId="1"/>
  </si>
  <si>
    <t>Ⅱ　サービスの内容や水準に関する評価</t>
    <rPh sb="7" eb="9">
      <t>ナイヨウ</t>
    </rPh>
    <rPh sb="10" eb="12">
      <t>スイジュン</t>
    </rPh>
    <rPh sb="13" eb="14">
      <t>カン</t>
    </rPh>
    <rPh sb="16" eb="18">
      <t>ヒョウカ</t>
    </rPh>
    <phoneticPr fontId="1"/>
  </si>
  <si>
    <t>利用者対応</t>
    <rPh sb="0" eb="3">
      <t>リヨウシャ</t>
    </rPh>
    <rPh sb="3" eb="5">
      <t>タイオウ</t>
    </rPh>
    <phoneticPr fontId="1"/>
  </si>
  <si>
    <t>施設の予約や利用等が、公平かつ適切に実施されているか</t>
    <phoneticPr fontId="1"/>
  </si>
  <si>
    <t>言葉遣い、態度、服装等の接遇は適切であるか</t>
    <phoneticPr fontId="1"/>
  </si>
  <si>
    <t>利用案内</t>
    <rPh sb="0" eb="2">
      <t>リヨウ</t>
    </rPh>
    <rPh sb="2" eb="4">
      <t>アンナイ</t>
    </rPh>
    <phoneticPr fontId="1"/>
  </si>
  <si>
    <t>ホームページは計画どおりに運用されているか</t>
    <phoneticPr fontId="1"/>
  </si>
  <si>
    <t>利用方法をわかりやすく説明できる仕組みが構築されているか</t>
    <phoneticPr fontId="1"/>
  </si>
  <si>
    <t>利用状況</t>
    <rPh sb="0" eb="2">
      <t>リヨウ</t>
    </rPh>
    <rPh sb="2" eb="4">
      <t>ジョウキョウ</t>
    </rPh>
    <phoneticPr fontId="1"/>
  </si>
  <si>
    <t>施設の利用者数や稼働率は適正であるか</t>
    <phoneticPr fontId="1"/>
  </si>
  <si>
    <t>利用促進に向け、積極的に取り組んでいるか</t>
    <phoneticPr fontId="1"/>
  </si>
  <si>
    <t>事業の実施</t>
    <rPh sb="0" eb="2">
      <t>ジギョウ</t>
    </rPh>
    <rPh sb="3" eb="5">
      <t>ジッシ</t>
    </rPh>
    <phoneticPr fontId="1"/>
  </si>
  <si>
    <t>事業計画書に則し、指定事業を実施しているか</t>
    <phoneticPr fontId="1"/>
  </si>
  <si>
    <t>施設の目的に沿って、自主事業を実施しているか</t>
    <phoneticPr fontId="1"/>
  </si>
  <si>
    <t>各事業の参加者数は、計画どおりであるか</t>
    <phoneticPr fontId="1"/>
  </si>
  <si>
    <t>参加促進への取組を積極的に実施しているか</t>
    <phoneticPr fontId="1"/>
  </si>
  <si>
    <t>環境への配慮</t>
    <rPh sb="0" eb="2">
      <t>カンキョウ</t>
    </rPh>
    <rPh sb="4" eb="6">
      <t>ハイリョ</t>
    </rPh>
    <phoneticPr fontId="1"/>
  </si>
  <si>
    <t>省エネルギー、省資源等環境への配慮がなされているか</t>
  </si>
  <si>
    <t>苦情等の対応</t>
    <rPh sb="0" eb="2">
      <t>クジョウ</t>
    </rPh>
    <rPh sb="2" eb="3">
      <t>トウ</t>
    </rPh>
    <rPh sb="4" eb="6">
      <t>タイオウ</t>
    </rPh>
    <phoneticPr fontId="1"/>
  </si>
  <si>
    <t>苦情や要望等に対して迅速かつ適切に対応しているか</t>
    <phoneticPr fontId="1"/>
  </si>
  <si>
    <t>利用者への調査</t>
    <rPh sb="0" eb="3">
      <t>リヨウシャ</t>
    </rPh>
    <rPh sb="5" eb="7">
      <t>チョウサ</t>
    </rPh>
    <phoneticPr fontId="1"/>
  </si>
  <si>
    <t>利用者満足度調査を実施し、その結果は妥当であるか</t>
  </si>
  <si>
    <t>利用者からの意見や要望等について、可能なものは反映させているか</t>
  </si>
  <si>
    <t>維持管理</t>
    <rPh sb="0" eb="2">
      <t>イジ</t>
    </rPh>
    <rPh sb="2" eb="4">
      <t>カンリ</t>
    </rPh>
    <phoneticPr fontId="1"/>
  </si>
  <si>
    <t>施設、設備の保守管理(点検・修繕)、定期清掃を計画的に実施しているか</t>
    <rPh sb="18" eb="20">
      <t>テイキ</t>
    </rPh>
    <rPh sb="20" eb="22">
      <t>セイソウ</t>
    </rPh>
    <phoneticPr fontId="1"/>
  </si>
  <si>
    <t>日常の清掃、保安、警備は適切に実施しているか</t>
    <phoneticPr fontId="1"/>
  </si>
  <si>
    <t>備品台帳により記録が適切に保管されているか</t>
    <rPh sb="0" eb="2">
      <t>ビヒン</t>
    </rPh>
    <rPh sb="2" eb="4">
      <t>ダイチョウ</t>
    </rPh>
    <rPh sb="7" eb="9">
      <t>キロク</t>
    </rPh>
    <rPh sb="10" eb="12">
      <t>テキセツ</t>
    </rPh>
    <rPh sb="13" eb="15">
      <t>ホカン</t>
    </rPh>
    <phoneticPr fontId="1"/>
  </si>
  <si>
    <t>市と指定管理者の備品が明確に区別されているか</t>
    <phoneticPr fontId="1"/>
  </si>
  <si>
    <t>必要な修繕を適切に行い、市に報告しているか</t>
  </si>
  <si>
    <t>【総括　Ⅱ】</t>
    <rPh sb="1" eb="3">
      <t>ソウカツ</t>
    </rPh>
    <phoneticPr fontId="1"/>
  </si>
  <si>
    <t>サービス等の内容や水準に関する評価（標準</t>
    <phoneticPr fontId="1"/>
  </si>
  <si>
    <t>Ⅲ　収支等に関する評価</t>
    <rPh sb="2" eb="5">
      <t>シュウシトウ</t>
    </rPh>
    <rPh sb="6" eb="7">
      <t>カン</t>
    </rPh>
    <rPh sb="9" eb="11">
      <t>ヒョウカ</t>
    </rPh>
    <phoneticPr fontId="1"/>
  </si>
  <si>
    <t>経理事務</t>
    <rPh sb="0" eb="2">
      <t>ケイリ</t>
    </rPh>
    <rPh sb="2" eb="4">
      <t>ジム</t>
    </rPh>
    <phoneticPr fontId="1"/>
  </si>
  <si>
    <t>指定管理に関する経費と団体の経費を区別して、適正に管理しているか</t>
  </si>
  <si>
    <t>専用の口座、帳簿等を備え、適切に経理処理を行っているか</t>
  </si>
  <si>
    <t>料金徴収、減免、還付の手続は適切に処理していたか</t>
    <phoneticPr fontId="1"/>
  </si>
  <si>
    <t>予算執行</t>
    <rPh sb="0" eb="2">
      <t>ヨサン</t>
    </rPh>
    <rPh sb="2" eb="4">
      <t>シッコウ</t>
    </rPh>
    <phoneticPr fontId="1"/>
  </si>
  <si>
    <t>収支計画書に則し、適正に予算を執行しているか</t>
    <phoneticPr fontId="1"/>
  </si>
  <si>
    <t>収支計画と事業計画の整合はとれていたか</t>
    <phoneticPr fontId="1"/>
  </si>
  <si>
    <t>経費節減</t>
    <rPh sb="0" eb="2">
      <t>ケイヒ</t>
    </rPh>
    <rPh sb="2" eb="4">
      <t>セツゲン</t>
    </rPh>
    <phoneticPr fontId="1"/>
  </si>
  <si>
    <t>経費削減に向けた取組を積極的に実施し、その効果が上がったか</t>
  </si>
  <si>
    <t>【総括　Ⅲ】</t>
    <rPh sb="1" eb="3">
      <t>ソウカツ</t>
    </rPh>
    <phoneticPr fontId="1"/>
  </si>
  <si>
    <t>収支等に関する評価（標準</t>
    <phoneticPr fontId="1"/>
  </si>
  <si>
    <t>評価基準/目標は達成されたか</t>
    <rPh sb="0" eb="2">
      <t>ヒョウカ</t>
    </rPh>
    <rPh sb="2" eb="4">
      <t>キジュン</t>
    </rPh>
    <rPh sb="5" eb="7">
      <t>モクヒョウ</t>
    </rPh>
    <rPh sb="8" eb="10">
      <t>タッセイ</t>
    </rPh>
    <phoneticPr fontId="1"/>
  </si>
  <si>
    <t>数値目標</t>
    <rPh sb="0" eb="2">
      <t>スウチ</t>
    </rPh>
    <rPh sb="2" eb="4">
      <t>モクヒョウ</t>
    </rPh>
    <phoneticPr fontId="1"/>
  </si>
  <si>
    <t>Ⅳ　目標管理に関する評価</t>
    <rPh sb="2" eb="4">
      <t>モクヒョウ</t>
    </rPh>
    <rPh sb="4" eb="6">
      <t>カンリ</t>
    </rPh>
    <rPh sb="7" eb="8">
      <t>カン</t>
    </rPh>
    <rPh sb="10" eb="12">
      <t>ヒョウカ</t>
    </rPh>
    <phoneticPr fontId="1"/>
  </si>
  <si>
    <t>目標①</t>
    <rPh sb="0" eb="2">
      <t>モクヒョウ</t>
    </rPh>
    <phoneticPr fontId="1"/>
  </si>
  <si>
    <t>目標②</t>
    <rPh sb="0" eb="2">
      <t>モクヒョウ</t>
    </rPh>
    <phoneticPr fontId="1"/>
  </si>
  <si>
    <t>目標③</t>
    <rPh sb="0" eb="2">
      <t>モクヒョウ</t>
    </rPh>
    <phoneticPr fontId="1"/>
  </si>
  <si>
    <t>【総括　Ⅳ】</t>
    <rPh sb="1" eb="3">
      <t>ソウカツ</t>
    </rPh>
    <phoneticPr fontId="1"/>
  </si>
  <si>
    <t>目標管理に関する評価（標準</t>
    <phoneticPr fontId="1"/>
  </si>
  <si>
    <t>項目・本施設</t>
    <phoneticPr fontId="1"/>
  </si>
  <si>
    <t>項目）</t>
    <phoneticPr fontId="1"/>
  </si>
  <si>
    <t>総括Ⅰ</t>
    <rPh sb="0" eb="2">
      <t>ソウカツ</t>
    </rPh>
    <phoneticPr fontId="1"/>
  </si>
  <si>
    <t>総括Ⅱ</t>
    <phoneticPr fontId="1"/>
  </si>
  <si>
    <t>総括Ⅲ</t>
    <phoneticPr fontId="1"/>
  </si>
  <si>
    <t>総括Ⅳ</t>
    <phoneticPr fontId="1"/>
  </si>
  <si>
    <t xml:space="preserve"> Ⅴ</t>
    <phoneticPr fontId="1"/>
  </si>
  <si>
    <t>【総合評価】</t>
    <rPh sb="1" eb="3">
      <t>ソウゴウ</t>
    </rPh>
    <rPh sb="3" eb="5">
      <t>ヒョウカ</t>
    </rPh>
    <phoneticPr fontId="1"/>
  </si>
  <si>
    <t>Ⅰ～Ⅳの総括による総合評価</t>
    <rPh sb="4" eb="6">
      <t>ソウカツ</t>
    </rPh>
    <rPh sb="9" eb="11">
      <t>ソウゴウ</t>
    </rPh>
    <rPh sb="11" eb="13">
      <t>ヒョウカ</t>
    </rPh>
    <phoneticPr fontId="1"/>
  </si>
  <si>
    <t>Ⅵ　特記事項</t>
    <rPh sb="2" eb="4">
      <t>トッキ</t>
    </rPh>
    <rPh sb="4" eb="6">
      <t>ジコウ</t>
    </rPh>
    <phoneticPr fontId="1"/>
  </si>
  <si>
    <t>特に評価される点</t>
    <rPh sb="0" eb="1">
      <t>トク</t>
    </rPh>
    <rPh sb="2" eb="4">
      <t>ヒョウカ</t>
    </rPh>
    <rPh sb="7" eb="8">
      <t>テン</t>
    </rPh>
    <phoneticPr fontId="1"/>
  </si>
  <si>
    <t>※所管課が記入する。</t>
    <rPh sb="1" eb="3">
      <t>ショカン</t>
    </rPh>
    <rPh sb="3" eb="4">
      <t>カ</t>
    </rPh>
    <rPh sb="5" eb="7">
      <t>キニュウ</t>
    </rPh>
    <phoneticPr fontId="1"/>
  </si>
  <si>
    <t>改善が望まれる点</t>
    <rPh sb="0" eb="2">
      <t>カイゼン</t>
    </rPh>
    <rPh sb="3" eb="4">
      <t>ノゾ</t>
    </rPh>
    <rPh sb="7" eb="8">
      <t>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</si>
</sst>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599963377788628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 shrinkToFit="1"/>
    </xf>
    <xf numFmtId="0" fontId="0" fillId="0" borderId="14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17" xfId="0" applyBorder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right" vertical="center"/>
      <protection locked="0"/>
    </xf>
    <xf numFmtId="0" fontId="4" fillId="0" borderId="3" xfId="0" applyFont="1" applyFill="1" applyBorder="1" applyAlignment="1" applyProtection="1">
      <alignment horizontal="righ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textRotation="255"/>
      <protection locked="0"/>
    </xf>
    <xf numFmtId="0" fontId="4" fillId="0" borderId="9" xfId="0" applyFont="1" applyBorder="1" applyProtection="1">
      <alignment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textRotation="255"/>
      <protection locked="0"/>
    </xf>
    <xf numFmtId="0" fontId="4" fillId="0" borderId="13" xfId="0" applyFont="1" applyBorder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left" vertical="center"/>
      <protection locked="0"/>
    </xf>
    <xf numFmtId="0" fontId="4" fillId="3" borderId="3" xfId="0" applyFont="1" applyFill="1" applyBorder="1" applyProtection="1">
      <alignment vertical="center"/>
      <protection locked="0"/>
    </xf>
    <xf numFmtId="0" fontId="4" fillId="3" borderId="4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center" shrinkToFit="1"/>
      <protection locked="0"/>
    </xf>
    <xf numFmtId="0" fontId="4" fillId="3" borderId="2" xfId="0" applyFont="1" applyFill="1" applyBorder="1" applyAlignment="1" applyProtection="1">
      <alignment horizontal="left" vertical="center" shrinkToFit="1"/>
      <protection locked="0"/>
    </xf>
    <xf numFmtId="0" fontId="4" fillId="3" borderId="3" xfId="0" applyFont="1" applyFill="1" applyBorder="1" applyAlignment="1" applyProtection="1">
      <alignment horizontal="left" vertical="center" shrinkToFit="1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3" borderId="2" xfId="0" applyFont="1" applyFill="1" applyBorder="1" applyAlignment="1" applyProtection="1">
      <alignment horizontal="right" vertical="center"/>
      <protection locked="0"/>
    </xf>
    <xf numFmtId="0" fontId="4" fillId="3" borderId="3" xfId="0" applyFont="1" applyFill="1" applyBorder="1" applyAlignment="1" applyProtection="1">
      <alignment horizontal="right" vertical="center"/>
      <protection locked="0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4" xfId="0" applyFont="1" applyFill="1" applyBorder="1" applyProtection="1">
      <alignment vertical="center"/>
      <protection locked="0"/>
    </xf>
    <xf numFmtId="0" fontId="4" fillId="0" borderId="16" xfId="0" applyFont="1" applyBorder="1" applyAlignment="1" applyProtection="1">
      <alignment horizontal="center" vertical="center" textRotation="255"/>
      <protection locked="0"/>
    </xf>
    <xf numFmtId="0" fontId="4" fillId="0" borderId="16" xfId="0" applyFont="1" applyBorder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left" vertical="center"/>
      <protection locked="0"/>
    </xf>
    <xf numFmtId="0" fontId="4" fillId="3" borderId="3" xfId="0" applyFont="1" applyFill="1" applyBorder="1" applyAlignment="1" applyProtection="1">
      <alignment horizontal="right" vertical="center"/>
      <protection locked="0"/>
    </xf>
    <xf numFmtId="0" fontId="7" fillId="4" borderId="18" xfId="0" applyFont="1" applyFill="1" applyBorder="1" applyProtection="1">
      <alignment vertical="center"/>
      <protection locked="0"/>
    </xf>
    <xf numFmtId="0" fontId="7" fillId="4" borderId="19" xfId="0" applyFont="1" applyFill="1" applyBorder="1" applyProtection="1">
      <alignment vertical="center"/>
      <protection locked="0"/>
    </xf>
    <xf numFmtId="0" fontId="7" fillId="4" borderId="20" xfId="0" applyFont="1" applyFill="1" applyBorder="1" applyAlignment="1" applyProtection="1">
      <alignment vertical="center"/>
      <protection locked="0"/>
    </xf>
    <xf numFmtId="0" fontId="7" fillId="4" borderId="21" xfId="0" applyFont="1" applyFill="1" applyBorder="1" applyAlignment="1" applyProtection="1">
      <alignment vertical="center"/>
      <protection locked="0"/>
    </xf>
    <xf numFmtId="0" fontId="6" fillId="4" borderId="22" xfId="0" applyFont="1" applyFill="1" applyBorder="1" applyAlignment="1" applyProtection="1">
      <alignment horizontal="center" vertical="center"/>
      <protection locked="0"/>
    </xf>
    <xf numFmtId="0" fontId="6" fillId="4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 textRotation="255"/>
      <protection locked="0"/>
    </xf>
    <xf numFmtId="0" fontId="4" fillId="0" borderId="25" xfId="0" applyFont="1" applyBorder="1" applyProtection="1">
      <alignment vertical="center"/>
      <protection locked="0"/>
    </xf>
    <xf numFmtId="0" fontId="4" fillId="0" borderId="26" xfId="0" applyFont="1" applyBorder="1" applyAlignment="1" applyProtection="1">
      <alignment vertical="top"/>
      <protection locked="0"/>
    </xf>
    <xf numFmtId="0" fontId="4" fillId="0" borderId="27" xfId="0" applyFont="1" applyBorder="1" applyAlignment="1" applyProtection="1">
      <alignment vertical="top"/>
      <protection locked="0"/>
    </xf>
    <xf numFmtId="0" fontId="4" fillId="0" borderId="28" xfId="0" applyFont="1" applyBorder="1" applyAlignment="1" applyProtection="1">
      <alignment vertical="top"/>
      <protection locked="0"/>
    </xf>
    <xf numFmtId="0" fontId="4" fillId="0" borderId="29" xfId="0" applyFont="1" applyBorder="1" applyAlignment="1" applyProtection="1">
      <alignment horizontal="center" vertical="center" textRotation="255"/>
      <protection locked="0"/>
    </xf>
    <xf numFmtId="0" fontId="4" fillId="0" borderId="30" xfId="0" applyFont="1" applyBorder="1" applyAlignment="1" applyProtection="1">
      <alignment vertical="center" wrapText="1"/>
      <protection locked="0"/>
    </xf>
    <xf numFmtId="0" fontId="4" fillId="0" borderId="31" xfId="0" applyFont="1" applyBorder="1" applyAlignment="1" applyProtection="1">
      <alignment vertical="top"/>
      <protection locked="0"/>
    </xf>
    <xf numFmtId="0" fontId="4" fillId="0" borderId="32" xfId="0" applyFont="1" applyBorder="1" applyAlignment="1" applyProtection="1">
      <alignment vertical="top"/>
      <protection locked="0"/>
    </xf>
    <xf numFmtId="0" fontId="4" fillId="0" borderId="33" xfId="0" applyFont="1" applyBorder="1" applyAlignment="1" applyProtection="1">
      <alignment vertical="top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514;&#12491;&#12479;&#12522;&#12531;&#12464;&#35413;&#20385;&#12471;&#12540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4"/>
      <sheetName val="様式3"/>
      <sheetName val="様式2"/>
      <sheetName val="様式1"/>
      <sheetName val="Sheet1"/>
    </sheetNames>
    <sheetDataSet>
      <sheetData sheetId="0"/>
      <sheetData sheetId="1"/>
      <sheetData sheetId="2"/>
      <sheetData sheetId="3">
        <row r="4">
          <cell r="E4" t="str">
            <v>年</v>
          </cell>
          <cell r="G4" t="str">
            <v>月</v>
          </cell>
          <cell r="I4" t="str">
            <v>日</v>
          </cell>
          <cell r="J4" t="str">
            <v>～</v>
          </cell>
          <cell r="M4" t="str">
            <v>年</v>
          </cell>
          <cell r="O4" t="str">
            <v>月</v>
          </cell>
          <cell r="Q4" t="str">
            <v>日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7"/>
  <sheetViews>
    <sheetView showGridLines="0" tabSelected="1" view="pageBreakPreview" zoomScaleNormal="100" zoomScaleSheetLayoutView="100" workbookViewId="0">
      <selection activeCell="X14" sqref="X14"/>
    </sheetView>
  </sheetViews>
  <sheetFormatPr defaultRowHeight="13.5" outlineLevelRow="1"/>
  <cols>
    <col min="1" max="1" width="3.75" style="14" customWidth="1"/>
    <col min="2" max="2" width="15.125" style="14" bestFit="1" customWidth="1"/>
    <col min="3" max="17" width="4.375" style="14" customWidth="1"/>
    <col min="18" max="19" width="5.625" style="14" customWidth="1"/>
    <col min="20" max="20" width="5.125" style="1" customWidth="1"/>
    <col min="22" max="22" width="2.125" style="2" customWidth="1"/>
    <col min="23" max="26" width="4.875" style="3" customWidth="1"/>
    <col min="27" max="27" width="6.25" customWidth="1"/>
    <col min="28" max="28" width="3.125" customWidth="1"/>
    <col min="29" max="32" width="5.625" customWidth="1"/>
    <col min="33" max="33" width="7.125" bestFit="1" customWidth="1"/>
  </cols>
  <sheetData>
    <row r="1" spans="1:19">
      <c r="A1" s="18" t="s">
        <v>0</v>
      </c>
      <c r="B1" s="19"/>
      <c r="C1" s="20" t="str">
        <f>IF([1]様式1!B1="","",[1]様式1!B1)</f>
        <v/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</row>
    <row r="2" spans="1:19">
      <c r="A2" s="18" t="s">
        <v>1</v>
      </c>
      <c r="B2" s="19"/>
      <c r="C2" s="20" t="str">
        <f>IF([1]様式1!B3="","",[1]様式1!B3)</f>
        <v/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</row>
    <row r="3" spans="1:19">
      <c r="A3" s="18" t="s">
        <v>2</v>
      </c>
      <c r="B3" s="19"/>
      <c r="C3" s="23" t="str">
        <f>IF([1]様式1!B4="","",[1]様式1!B4)</f>
        <v/>
      </c>
      <c r="D3" s="24" t="str">
        <f>IF([1]様式1!D4="","",[1]様式1!D4)</f>
        <v/>
      </c>
      <c r="E3" s="24" t="str">
        <f>IF([1]様式1!E4="","",[1]様式1!E4)</f>
        <v>年</v>
      </c>
      <c r="F3" s="24" t="str">
        <f>IF([1]様式1!F4="","",[1]様式1!F4)</f>
        <v/>
      </c>
      <c r="G3" s="24" t="str">
        <f>IF([1]様式1!G4="","",[1]様式1!G4)</f>
        <v>月</v>
      </c>
      <c r="H3" s="24" t="str">
        <f>IF([1]様式1!H4="","",[1]様式1!H4)</f>
        <v/>
      </c>
      <c r="I3" s="24" t="str">
        <f>IF([1]様式1!I4="","",[1]様式1!I4)</f>
        <v>日</v>
      </c>
      <c r="J3" s="24" t="str">
        <f>IF([1]様式1!J4="","",[1]様式1!J4)</f>
        <v>～</v>
      </c>
      <c r="K3" s="24" t="str">
        <f>IF([1]様式1!K4="","",[1]様式1!K4)</f>
        <v/>
      </c>
      <c r="L3" s="24" t="str">
        <f>IF([1]様式1!L4="","",[1]様式1!L4)</f>
        <v/>
      </c>
      <c r="M3" s="24" t="str">
        <f>IF([1]様式1!M4="","",[1]様式1!M4)</f>
        <v>年</v>
      </c>
      <c r="N3" s="24" t="str">
        <f>IF([1]様式1!N4="","",[1]様式1!N4)</f>
        <v/>
      </c>
      <c r="O3" s="24" t="str">
        <f>IF([1]様式1!O4="","",[1]様式1!O4)</f>
        <v>月</v>
      </c>
      <c r="P3" s="24" t="str">
        <f>IF([1]様式1!P4="","",[1]様式1!P4)</f>
        <v/>
      </c>
      <c r="Q3" s="25" t="str">
        <f>IF([1]様式1!Q4="","",[1]様式1!Q4)</f>
        <v>日</v>
      </c>
      <c r="R3" s="26" t="str">
        <f>IF([1]様式1!R4="","",[1]様式1!R4)</f>
        <v/>
      </c>
      <c r="S3" s="27" t="s">
        <v>3</v>
      </c>
    </row>
    <row r="4" spans="1:19">
      <c r="A4" s="18" t="s">
        <v>4</v>
      </c>
      <c r="B4" s="19"/>
      <c r="C4" s="28" t="str">
        <f>IF([1]様式1!B5="","",[1]様式1!B5)</f>
        <v/>
      </c>
      <c r="D4" s="29"/>
      <c r="E4" s="29"/>
      <c r="F4" s="29"/>
      <c r="G4" s="29"/>
      <c r="H4" s="30" t="s">
        <v>5</v>
      </c>
      <c r="I4" s="29" t="str">
        <f>IF([1]様式1!J5="","",[1]様式1!J5)</f>
        <v/>
      </c>
      <c r="J4" s="29"/>
      <c r="K4" s="29"/>
      <c r="L4" s="29"/>
      <c r="M4" s="29"/>
      <c r="N4" s="30" t="s">
        <v>6</v>
      </c>
      <c r="O4" s="31"/>
      <c r="P4" s="31"/>
      <c r="Q4" s="31"/>
      <c r="R4" s="31"/>
      <c r="S4" s="32"/>
    </row>
    <row r="5" spans="1:19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19" ht="27.75" thickBot="1">
      <c r="A6" s="34" t="s">
        <v>7</v>
      </c>
      <c r="B6" s="34"/>
      <c r="C6" s="35" t="s">
        <v>8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  <c r="R6" s="38" t="s">
        <v>9</v>
      </c>
      <c r="S6" s="39" t="s">
        <v>10</v>
      </c>
    </row>
    <row r="7" spans="1:19" ht="14.25" thickTop="1">
      <c r="A7" s="40" t="s">
        <v>11</v>
      </c>
      <c r="B7" s="41" t="s">
        <v>12</v>
      </c>
      <c r="C7" s="42" t="s">
        <v>13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4"/>
      <c r="R7" s="45" t="s">
        <v>14</v>
      </c>
      <c r="S7" s="45"/>
    </row>
    <row r="8" spans="1:19">
      <c r="A8" s="46"/>
      <c r="B8" s="47" t="s">
        <v>15</v>
      </c>
      <c r="C8" s="20" t="s">
        <v>16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2"/>
      <c r="R8" s="48" t="s">
        <v>14</v>
      </c>
      <c r="S8" s="48"/>
    </row>
    <row r="9" spans="1:19">
      <c r="A9" s="46"/>
      <c r="B9" s="49"/>
      <c r="C9" s="20" t="s">
        <v>17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2"/>
      <c r="R9" s="48"/>
      <c r="S9" s="48"/>
    </row>
    <row r="10" spans="1:19">
      <c r="A10" s="46"/>
      <c r="B10" s="41"/>
      <c r="C10" s="20" t="s">
        <v>18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2"/>
      <c r="R10" s="48"/>
      <c r="S10" s="48"/>
    </row>
    <row r="11" spans="1:19">
      <c r="A11" s="46"/>
      <c r="B11" s="50" t="s">
        <v>19</v>
      </c>
      <c r="C11" s="20" t="s">
        <v>20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2"/>
      <c r="R11" s="48"/>
      <c r="S11" s="48"/>
    </row>
    <row r="12" spans="1:19">
      <c r="A12" s="46"/>
      <c r="B12" s="47" t="s">
        <v>21</v>
      </c>
      <c r="C12" s="20" t="s">
        <v>22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2"/>
      <c r="R12" s="48"/>
      <c r="S12" s="48"/>
    </row>
    <row r="13" spans="1:19">
      <c r="A13" s="46"/>
      <c r="B13" s="41"/>
      <c r="C13" s="20" t="s">
        <v>23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2"/>
      <c r="R13" s="48"/>
      <c r="S13" s="48"/>
    </row>
    <row r="14" spans="1:19">
      <c r="A14" s="46"/>
      <c r="B14" s="47" t="s">
        <v>24</v>
      </c>
      <c r="C14" s="20" t="s">
        <v>25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2"/>
      <c r="R14" s="48"/>
      <c r="S14" s="48"/>
    </row>
    <row r="15" spans="1:19">
      <c r="A15" s="46"/>
      <c r="B15" s="41"/>
      <c r="C15" s="20" t="s">
        <v>26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2"/>
      <c r="R15" s="48"/>
      <c r="S15" s="48"/>
    </row>
    <row r="16" spans="1:19">
      <c r="A16" s="46"/>
      <c r="B16" s="50" t="s">
        <v>27</v>
      </c>
      <c r="C16" s="20" t="s">
        <v>28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2"/>
      <c r="R16" s="48"/>
      <c r="S16" s="48"/>
    </row>
    <row r="17" spans="1:27">
      <c r="A17" s="46"/>
      <c r="B17" s="50" t="s">
        <v>29</v>
      </c>
      <c r="C17" s="20" t="s">
        <v>30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2"/>
      <c r="R17" s="48"/>
      <c r="S17" s="48"/>
    </row>
    <row r="18" spans="1:27">
      <c r="A18" s="46"/>
      <c r="B18" s="47" t="s">
        <v>31</v>
      </c>
      <c r="C18" s="20" t="s">
        <v>32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2"/>
      <c r="R18" s="48"/>
      <c r="S18" s="48"/>
    </row>
    <row r="19" spans="1:27">
      <c r="A19" s="46"/>
      <c r="B19" s="49"/>
      <c r="C19" s="20" t="s">
        <v>33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2"/>
      <c r="R19" s="48"/>
      <c r="S19" s="48"/>
    </row>
    <row r="20" spans="1:27">
      <c r="A20" s="46"/>
      <c r="B20" s="41"/>
      <c r="C20" s="20" t="s">
        <v>34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2"/>
      <c r="R20" s="48"/>
      <c r="S20" s="48"/>
    </row>
    <row r="21" spans="1:27">
      <c r="A21" s="46"/>
      <c r="B21" s="47" t="s">
        <v>35</v>
      </c>
      <c r="C21" s="20" t="s">
        <v>36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2"/>
      <c r="R21" s="48"/>
      <c r="S21" s="48"/>
    </row>
    <row r="22" spans="1:27">
      <c r="A22" s="46"/>
      <c r="B22" s="49"/>
      <c r="C22" s="20" t="s">
        <v>37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2"/>
      <c r="R22" s="48"/>
      <c r="S22" s="48"/>
    </row>
    <row r="23" spans="1:27">
      <c r="A23" s="46"/>
      <c r="B23" s="41"/>
      <c r="C23" s="20" t="s">
        <v>38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2"/>
      <c r="R23" s="48"/>
      <c r="S23" s="48"/>
    </row>
    <row r="24" spans="1:27">
      <c r="A24" s="46"/>
      <c r="B24" s="47" t="s">
        <v>39</v>
      </c>
      <c r="C24" s="20" t="s">
        <v>40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2"/>
      <c r="R24" s="48"/>
      <c r="S24" s="48"/>
    </row>
    <row r="25" spans="1:27">
      <c r="A25" s="46"/>
      <c r="B25" s="49"/>
      <c r="C25" s="20" t="s">
        <v>41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2"/>
      <c r="R25" s="48"/>
      <c r="S25" s="48"/>
    </row>
    <row r="26" spans="1:27">
      <c r="A26" s="46"/>
      <c r="B26" s="47" t="s">
        <v>42</v>
      </c>
      <c r="C26" s="20" t="s">
        <v>43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2"/>
      <c r="R26" s="48"/>
      <c r="S26" s="48"/>
      <c r="U26" s="4" t="s">
        <v>44</v>
      </c>
      <c r="V26" s="5"/>
      <c r="W26" s="6" t="s">
        <v>45</v>
      </c>
      <c r="X26" s="6" t="s">
        <v>46</v>
      </c>
      <c r="Y26" s="6" t="s">
        <v>47</v>
      </c>
      <c r="Z26" s="6" t="s">
        <v>48</v>
      </c>
      <c r="AA26" s="7" t="s">
        <v>49</v>
      </c>
    </row>
    <row r="27" spans="1:27" hidden="1" outlineLevel="1">
      <c r="A27" s="46"/>
      <c r="B27" s="49"/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2"/>
      <c r="R27" s="48"/>
      <c r="S27" s="48"/>
    </row>
    <row r="28" spans="1:27" hidden="1" outlineLevel="1">
      <c r="A28" s="46"/>
      <c r="B28" s="49"/>
      <c r="C28" s="20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2"/>
      <c r="R28" s="48"/>
      <c r="S28" s="48"/>
    </row>
    <row r="29" spans="1:27" hidden="1" outlineLevel="1">
      <c r="A29" s="46"/>
      <c r="B29" s="49"/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2"/>
      <c r="R29" s="48"/>
      <c r="S29" s="48"/>
    </row>
    <row r="30" spans="1:27" hidden="1" outlineLevel="1">
      <c r="A30" s="46"/>
      <c r="B30" s="41"/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2"/>
      <c r="R30" s="48"/>
      <c r="S30" s="48"/>
      <c r="U30" s="8"/>
      <c r="V30" s="9"/>
      <c r="W30" s="10"/>
      <c r="X30" s="10"/>
      <c r="Y30" s="10"/>
      <c r="Z30" s="10"/>
      <c r="AA30" s="11"/>
    </row>
    <row r="31" spans="1:27" ht="27" customHeight="1" collapsed="1">
      <c r="A31" s="46"/>
      <c r="B31" s="51" t="s">
        <v>50</v>
      </c>
      <c r="C31" s="52" t="s">
        <v>51</v>
      </c>
      <c r="D31" s="53"/>
      <c r="E31" s="53"/>
      <c r="F31" s="53"/>
      <c r="G31" s="53"/>
      <c r="H31" s="53"/>
      <c r="I31" s="53"/>
      <c r="J31" s="53"/>
      <c r="K31" s="54">
        <f>COUNTA(C7:Q30)</f>
        <v>20</v>
      </c>
      <c r="L31" s="55" t="s">
        <v>52</v>
      </c>
      <c r="M31" s="55"/>
      <c r="N31" s="55"/>
      <c r="O31" s="56" t="str">
        <f>IF(AA31=0,"",AA31)</f>
        <v/>
      </c>
      <c r="P31" s="55" t="s">
        <v>53</v>
      </c>
      <c r="Q31" s="57"/>
      <c r="R31" s="58"/>
      <c r="S31" s="59"/>
      <c r="T31" s="1" t="s">
        <v>54</v>
      </c>
      <c r="U31" s="6" t="str">
        <f>IF(AA31=0,"",IF(AND(Y31=0,Z31=0,W31&gt;=AA31/2),"S",IF(AND(Z31=0,SUM(W31:X31)&gt;=AA31*0.8),"A",IF(Z31&lt;&gt;0,"C","B"))))</f>
        <v/>
      </c>
      <c r="V31" s="12"/>
      <c r="W31" s="6">
        <f>COUNTIF($S$7:$S$30,"S")</f>
        <v>0</v>
      </c>
      <c r="X31" s="6">
        <f>COUNTIF($S$7:$S$30,"A")</f>
        <v>0</v>
      </c>
      <c r="Y31" s="6">
        <f>COUNTIF($S$7:$S$30,"B")</f>
        <v>0</v>
      </c>
      <c r="Z31" s="6">
        <f>COUNTIF($S$7:$S$30,"C")</f>
        <v>0</v>
      </c>
      <c r="AA31" s="13">
        <f>SUM(W31:Z31)</f>
        <v>0</v>
      </c>
    </row>
    <row r="32" spans="1:27" ht="60" customHeight="1">
      <c r="A32" s="46"/>
      <c r="B32" s="60" t="s">
        <v>55</v>
      </c>
      <c r="C32" s="61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3"/>
    </row>
    <row r="33" spans="1:19" ht="60" customHeight="1">
      <c r="A33" s="46"/>
      <c r="B33" s="64" t="s">
        <v>56</v>
      </c>
      <c r="C33" s="61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3"/>
    </row>
    <row r="34" spans="1:19" ht="6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</row>
    <row r="35" spans="1:19" ht="27.75" thickBot="1">
      <c r="A35" s="34" t="s">
        <v>7</v>
      </c>
      <c r="B35" s="34"/>
      <c r="C35" s="35" t="s">
        <v>8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7"/>
      <c r="R35" s="38" t="s">
        <v>9</v>
      </c>
      <c r="S35" s="39" t="s">
        <v>10</v>
      </c>
    </row>
    <row r="36" spans="1:19" ht="14.25" thickTop="1">
      <c r="A36" s="40" t="s">
        <v>57</v>
      </c>
      <c r="B36" s="49" t="s">
        <v>58</v>
      </c>
      <c r="C36" s="42" t="s">
        <v>59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4"/>
      <c r="R36" s="45" t="s">
        <v>14</v>
      </c>
      <c r="S36" s="45"/>
    </row>
    <row r="37" spans="1:19">
      <c r="A37" s="46"/>
      <c r="B37" s="49"/>
      <c r="C37" s="20" t="s">
        <v>60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2"/>
      <c r="R37" s="48" t="s">
        <v>14</v>
      </c>
      <c r="S37" s="48"/>
    </row>
    <row r="38" spans="1:19">
      <c r="A38" s="46"/>
      <c r="B38" s="47" t="s">
        <v>61</v>
      </c>
      <c r="C38" s="20" t="s">
        <v>62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2"/>
      <c r="R38" s="48" t="s">
        <v>14</v>
      </c>
      <c r="S38" s="48"/>
    </row>
    <row r="39" spans="1:19">
      <c r="A39" s="46"/>
      <c r="B39" s="41"/>
      <c r="C39" s="20" t="s">
        <v>63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2"/>
      <c r="R39" s="48" t="s">
        <v>14</v>
      </c>
      <c r="S39" s="48"/>
    </row>
    <row r="40" spans="1:19">
      <c r="A40" s="46"/>
      <c r="B40" s="47" t="s">
        <v>64</v>
      </c>
      <c r="C40" s="20" t="s">
        <v>65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2"/>
      <c r="R40" s="48" t="s">
        <v>14</v>
      </c>
      <c r="S40" s="48"/>
    </row>
    <row r="41" spans="1:19">
      <c r="A41" s="46"/>
      <c r="B41" s="41"/>
      <c r="C41" s="20" t="s">
        <v>66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2"/>
      <c r="R41" s="48" t="s">
        <v>14</v>
      </c>
      <c r="S41" s="48"/>
    </row>
    <row r="42" spans="1:19">
      <c r="A42" s="46"/>
      <c r="B42" s="47" t="s">
        <v>67</v>
      </c>
      <c r="C42" s="20" t="s">
        <v>68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2"/>
      <c r="R42" s="48" t="s">
        <v>14</v>
      </c>
      <c r="S42" s="48"/>
    </row>
    <row r="43" spans="1:19">
      <c r="A43" s="46"/>
      <c r="B43" s="49"/>
      <c r="C43" s="20" t="s">
        <v>69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2"/>
      <c r="R43" s="48" t="s">
        <v>14</v>
      </c>
      <c r="S43" s="48"/>
    </row>
    <row r="44" spans="1:19">
      <c r="A44" s="46"/>
      <c r="B44" s="49"/>
      <c r="C44" s="20" t="s">
        <v>70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2"/>
      <c r="R44" s="48" t="s">
        <v>14</v>
      </c>
      <c r="S44" s="48"/>
    </row>
    <row r="45" spans="1:19">
      <c r="A45" s="46"/>
      <c r="B45" s="41"/>
      <c r="C45" s="20" t="s">
        <v>71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2"/>
      <c r="R45" s="48" t="s">
        <v>14</v>
      </c>
      <c r="S45" s="48"/>
    </row>
    <row r="46" spans="1:19">
      <c r="A46" s="46"/>
      <c r="B46" s="50" t="s">
        <v>72</v>
      </c>
      <c r="C46" s="20" t="s">
        <v>73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2"/>
      <c r="R46" s="48" t="s">
        <v>14</v>
      </c>
      <c r="S46" s="48"/>
    </row>
    <row r="47" spans="1:19">
      <c r="A47" s="46"/>
      <c r="B47" s="50" t="s">
        <v>74</v>
      </c>
      <c r="C47" s="20" t="s">
        <v>75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2"/>
      <c r="R47" s="48" t="s">
        <v>14</v>
      </c>
      <c r="S47" s="48"/>
    </row>
    <row r="48" spans="1:19">
      <c r="A48" s="46"/>
      <c r="B48" s="47" t="s">
        <v>76</v>
      </c>
      <c r="C48" s="20" t="s">
        <v>77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2"/>
      <c r="R48" s="48" t="s">
        <v>14</v>
      </c>
      <c r="S48" s="48"/>
    </row>
    <row r="49" spans="1:27">
      <c r="A49" s="46"/>
      <c r="B49" s="41"/>
      <c r="C49" s="20" t="s">
        <v>78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2"/>
      <c r="R49" s="48" t="s">
        <v>14</v>
      </c>
      <c r="S49" s="48"/>
    </row>
    <row r="50" spans="1:27">
      <c r="A50" s="46"/>
      <c r="B50" s="47" t="s">
        <v>79</v>
      </c>
      <c r="C50" s="20" t="s">
        <v>80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2"/>
      <c r="R50" s="48" t="s">
        <v>14</v>
      </c>
      <c r="S50" s="48"/>
    </row>
    <row r="51" spans="1:27">
      <c r="A51" s="46"/>
      <c r="B51" s="49"/>
      <c r="C51" s="20" t="s">
        <v>81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2"/>
      <c r="R51" s="48" t="s">
        <v>14</v>
      </c>
      <c r="S51" s="48"/>
    </row>
    <row r="52" spans="1:27">
      <c r="A52" s="46"/>
      <c r="B52" s="49"/>
      <c r="C52" s="20" t="s">
        <v>82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2"/>
      <c r="R52" s="48" t="s">
        <v>14</v>
      </c>
      <c r="S52" s="48"/>
    </row>
    <row r="53" spans="1:27">
      <c r="A53" s="46"/>
      <c r="B53" s="49"/>
      <c r="C53" s="20" t="s">
        <v>83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2"/>
      <c r="R53" s="48" t="s">
        <v>14</v>
      </c>
      <c r="S53" s="48"/>
    </row>
    <row r="54" spans="1:27">
      <c r="A54" s="46"/>
      <c r="B54" s="49"/>
      <c r="C54" s="20" t="s">
        <v>84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2"/>
      <c r="R54" s="48"/>
      <c r="S54" s="48"/>
    </row>
    <row r="55" spans="1:27">
      <c r="A55" s="46"/>
      <c r="B55" s="47" t="s">
        <v>42</v>
      </c>
      <c r="C55" s="20" t="s">
        <v>43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2"/>
      <c r="R55" s="48"/>
      <c r="S55" s="48"/>
      <c r="U55" s="4" t="s">
        <v>44</v>
      </c>
      <c r="V55" s="5"/>
      <c r="W55" s="6" t="s">
        <v>45</v>
      </c>
      <c r="X55" s="6" t="s">
        <v>46</v>
      </c>
      <c r="Y55" s="6" t="s">
        <v>47</v>
      </c>
      <c r="Z55" s="6" t="s">
        <v>48</v>
      </c>
      <c r="AA55" s="7" t="s">
        <v>49</v>
      </c>
    </row>
    <row r="56" spans="1:27" hidden="1" outlineLevel="1">
      <c r="A56" s="46"/>
      <c r="B56" s="49"/>
      <c r="C56" s="20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2"/>
      <c r="R56" s="48"/>
      <c r="S56" s="48"/>
    </row>
    <row r="57" spans="1:27" hidden="1" outlineLevel="1">
      <c r="A57" s="46"/>
      <c r="B57" s="49"/>
      <c r="C57" s="20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2"/>
      <c r="R57" s="48"/>
      <c r="S57" s="48"/>
    </row>
    <row r="58" spans="1:27" hidden="1" outlineLevel="1">
      <c r="A58" s="46"/>
      <c r="B58" s="49"/>
      <c r="C58" s="20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2"/>
      <c r="R58" s="48"/>
      <c r="S58" s="48"/>
    </row>
    <row r="59" spans="1:27" hidden="1" outlineLevel="1">
      <c r="A59" s="46"/>
      <c r="B59" s="41"/>
      <c r="C59" s="20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2"/>
      <c r="R59" s="48" t="s">
        <v>14</v>
      </c>
      <c r="S59" s="48" t="s">
        <v>14</v>
      </c>
      <c r="U59" s="8"/>
      <c r="V59" s="9"/>
      <c r="W59" s="10"/>
      <c r="X59" s="10"/>
      <c r="Y59" s="10"/>
      <c r="Z59" s="10"/>
      <c r="AA59" s="11"/>
    </row>
    <row r="60" spans="1:27" ht="27" customHeight="1" collapsed="1">
      <c r="A60" s="46"/>
      <c r="B60" s="51" t="s">
        <v>85</v>
      </c>
      <c r="C60" s="65" t="s">
        <v>86</v>
      </c>
      <c r="D60" s="66"/>
      <c r="E60" s="66"/>
      <c r="F60" s="66"/>
      <c r="G60" s="66"/>
      <c r="H60" s="66"/>
      <c r="I60" s="66"/>
      <c r="J60" s="66"/>
      <c r="K60" s="54">
        <f>COUNTA(C36:Q59)</f>
        <v>20</v>
      </c>
      <c r="L60" s="55" t="s">
        <v>52</v>
      </c>
      <c r="M60" s="55"/>
      <c r="N60" s="55"/>
      <c r="O60" s="56" t="str">
        <f>IF(AA60=0,"",AA60)</f>
        <v/>
      </c>
      <c r="P60" s="55" t="s">
        <v>53</v>
      </c>
      <c r="Q60" s="57"/>
      <c r="R60" s="58"/>
      <c r="S60" s="59"/>
      <c r="T60" s="1" t="s">
        <v>54</v>
      </c>
      <c r="U60" s="6" t="str">
        <f>IF(AA60=0,"",IF(AND(Y60=0,Z60=0,W60&gt;=AA60/2),"S",IF(AND(Z60=0,SUM(W60:X60)&gt;=AA60*0.8),"A",IF(Z60&lt;&gt;0,"C","B"))))</f>
        <v/>
      </c>
      <c r="V60" s="12"/>
      <c r="W60" s="6">
        <f>COUNTIF($S$36:$S$59,"S")</f>
        <v>0</v>
      </c>
      <c r="X60" s="6">
        <f>COUNTIF($S$36:$S$59,"A")</f>
        <v>0</v>
      </c>
      <c r="Y60" s="6">
        <f>COUNTIF($S$36:$S$59,"B")</f>
        <v>0</v>
      </c>
      <c r="Z60" s="6">
        <f>COUNTIF($S$36:$S$59,"C")</f>
        <v>0</v>
      </c>
      <c r="AA60" s="13">
        <f>SUM(W60:Z60)</f>
        <v>0</v>
      </c>
    </row>
    <row r="61" spans="1:27" ht="60" customHeight="1">
      <c r="A61" s="46"/>
      <c r="B61" s="60" t="s">
        <v>55</v>
      </c>
      <c r="C61" s="61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3"/>
    </row>
    <row r="62" spans="1:27" ht="60" customHeight="1">
      <c r="A62" s="46"/>
      <c r="B62" s="64" t="s">
        <v>56</v>
      </c>
      <c r="C62" s="61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3"/>
    </row>
    <row r="63" spans="1:27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</row>
    <row r="64" spans="1:27" ht="27.75" thickBot="1">
      <c r="A64" s="34" t="s">
        <v>7</v>
      </c>
      <c r="B64" s="34"/>
      <c r="C64" s="67" t="s">
        <v>8</v>
      </c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9"/>
      <c r="R64" s="38" t="s">
        <v>9</v>
      </c>
      <c r="S64" s="39" t="s">
        <v>10</v>
      </c>
    </row>
    <row r="65" spans="1:27" ht="14.25" thickTop="1">
      <c r="A65" s="40" t="s">
        <v>87</v>
      </c>
      <c r="B65" s="49" t="s">
        <v>88</v>
      </c>
      <c r="C65" s="42" t="s">
        <v>89</v>
      </c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4"/>
      <c r="R65" s="45" t="s">
        <v>14</v>
      </c>
      <c r="S65" s="45"/>
    </row>
    <row r="66" spans="1:27">
      <c r="A66" s="46"/>
      <c r="B66" s="49"/>
      <c r="C66" s="20" t="s">
        <v>90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2"/>
      <c r="R66" s="48" t="s">
        <v>14</v>
      </c>
      <c r="S66" s="48"/>
    </row>
    <row r="67" spans="1:27">
      <c r="A67" s="46"/>
      <c r="B67" s="41"/>
      <c r="C67" s="20" t="s">
        <v>91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2"/>
      <c r="R67" s="48" t="s">
        <v>14</v>
      </c>
      <c r="S67" s="48"/>
    </row>
    <row r="68" spans="1:27">
      <c r="A68" s="46"/>
      <c r="B68" s="47" t="s">
        <v>92</v>
      </c>
      <c r="C68" s="20" t="s">
        <v>93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2"/>
      <c r="R68" s="48" t="s">
        <v>14</v>
      </c>
      <c r="S68" s="48"/>
    </row>
    <row r="69" spans="1:27">
      <c r="A69" s="46"/>
      <c r="B69" s="41"/>
      <c r="C69" s="20" t="s">
        <v>94</v>
      </c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2"/>
      <c r="R69" s="48" t="s">
        <v>14</v>
      </c>
      <c r="S69" s="48"/>
    </row>
    <row r="70" spans="1:27">
      <c r="A70" s="46"/>
      <c r="B70" s="41" t="s">
        <v>95</v>
      </c>
      <c r="C70" s="20" t="s">
        <v>96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2"/>
      <c r="R70" s="48"/>
      <c r="S70" s="48"/>
    </row>
    <row r="71" spans="1:27">
      <c r="A71" s="46"/>
      <c r="B71" s="47" t="s">
        <v>42</v>
      </c>
      <c r="C71" s="20" t="s">
        <v>43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2"/>
      <c r="R71" s="48"/>
      <c r="S71" s="48"/>
      <c r="U71" s="4" t="s">
        <v>44</v>
      </c>
      <c r="V71" s="5"/>
      <c r="W71" s="6" t="s">
        <v>45</v>
      </c>
      <c r="X71" s="6" t="s">
        <v>46</v>
      </c>
      <c r="Y71" s="6" t="s">
        <v>47</v>
      </c>
      <c r="Z71" s="6" t="s">
        <v>48</v>
      </c>
      <c r="AA71" s="7" t="s">
        <v>49</v>
      </c>
    </row>
    <row r="72" spans="1:27" hidden="1" outlineLevel="1">
      <c r="A72" s="46"/>
      <c r="B72" s="49"/>
      <c r="C72" s="20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2"/>
      <c r="R72" s="48"/>
      <c r="S72" s="48"/>
    </row>
    <row r="73" spans="1:27" hidden="1" outlineLevel="1">
      <c r="A73" s="46"/>
      <c r="B73" s="49"/>
      <c r="C73" s="20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2"/>
      <c r="R73" s="48"/>
      <c r="S73" s="48"/>
    </row>
    <row r="74" spans="1:27" hidden="1" outlineLevel="1">
      <c r="A74" s="46"/>
      <c r="B74" s="49"/>
      <c r="C74" s="20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2"/>
      <c r="R74" s="48"/>
      <c r="S74" s="48"/>
    </row>
    <row r="75" spans="1:27" hidden="1" outlineLevel="1">
      <c r="A75" s="46"/>
      <c r="B75" s="41"/>
      <c r="C75" s="20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2"/>
      <c r="R75" s="48" t="s">
        <v>14</v>
      </c>
      <c r="S75" s="48" t="s">
        <v>14</v>
      </c>
      <c r="U75" s="8"/>
      <c r="V75" s="9"/>
      <c r="W75" s="10"/>
      <c r="X75" s="10"/>
      <c r="Y75" s="10"/>
      <c r="Z75" s="10"/>
      <c r="AA75" s="11"/>
    </row>
    <row r="76" spans="1:27" ht="27" customHeight="1" collapsed="1">
      <c r="A76" s="46"/>
      <c r="B76" s="51" t="s">
        <v>97</v>
      </c>
      <c r="C76" s="70" t="s">
        <v>98</v>
      </c>
      <c r="D76" s="71"/>
      <c r="E76" s="71"/>
      <c r="F76" s="71"/>
      <c r="G76" s="71"/>
      <c r="H76" s="71"/>
      <c r="I76" s="54">
        <f>COUNTA(C65:Q71)</f>
        <v>7</v>
      </c>
      <c r="J76" s="55" t="s">
        <v>52</v>
      </c>
      <c r="K76" s="55"/>
      <c r="L76" s="55"/>
      <c r="M76" s="72" t="str">
        <f>IF(AA76=0,"",AA76)</f>
        <v/>
      </c>
      <c r="N76" s="55" t="s">
        <v>53</v>
      </c>
      <c r="O76" s="55"/>
      <c r="P76" s="56"/>
      <c r="Q76" s="73"/>
      <c r="R76" s="58"/>
      <c r="S76" s="59"/>
      <c r="T76" s="1" t="s">
        <v>54</v>
      </c>
      <c r="U76" s="6" t="str">
        <f>IF(AA76=0,"",IF(AND(Y76=0,Z76=0,W76&gt;=AA76/2),"S",IF(AND(Z76=0,SUM(W76:X76)&gt;=AA76*0.8),"A",IF(Z76&lt;&gt;0,"C","B"))))</f>
        <v/>
      </c>
      <c r="V76" s="12"/>
      <c r="W76" s="6">
        <f>COUNTIF($S$65:$S$75,"S")</f>
        <v>0</v>
      </c>
      <c r="X76" s="6">
        <f>COUNTIF($S$65:$S$75,"A")</f>
        <v>0</v>
      </c>
      <c r="Y76" s="6">
        <f>COUNTIF($S$65:$S$75,"B")</f>
        <v>0</v>
      </c>
      <c r="Z76" s="6">
        <f>COUNTIF($S$65:$S$75,"C")</f>
        <v>0</v>
      </c>
      <c r="AA76" s="13">
        <f>SUM(W76:Z76)</f>
        <v>0</v>
      </c>
    </row>
    <row r="77" spans="1:27" ht="60" customHeight="1">
      <c r="A77" s="46"/>
      <c r="B77" s="60" t="s">
        <v>55</v>
      </c>
      <c r="C77" s="61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3"/>
    </row>
    <row r="78" spans="1:27" ht="60" customHeight="1">
      <c r="A78" s="46"/>
      <c r="B78" s="64" t="s">
        <v>56</v>
      </c>
      <c r="C78" s="61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3"/>
    </row>
    <row r="79" spans="1:27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</row>
    <row r="80" spans="1:27" ht="27.75" thickBot="1">
      <c r="A80" s="34" t="s">
        <v>7</v>
      </c>
      <c r="B80" s="34"/>
      <c r="C80" s="35" t="s">
        <v>99</v>
      </c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7"/>
      <c r="O80" s="35" t="s">
        <v>100</v>
      </c>
      <c r="P80" s="36"/>
      <c r="Q80" s="37"/>
      <c r="R80" s="38" t="s">
        <v>9</v>
      </c>
      <c r="S80" s="39" t="s">
        <v>10</v>
      </c>
    </row>
    <row r="81" spans="1:33" ht="14.25" thickTop="1">
      <c r="A81" s="74" t="s">
        <v>101</v>
      </c>
      <c r="B81" s="75" t="s">
        <v>102</v>
      </c>
      <c r="C81" s="42" t="str">
        <f>IF([1]様式1!Q20="","目標①は達成されたか",[1]様式1!Q20)</f>
        <v>目標①は達成されたか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4"/>
      <c r="O81" s="76" t="str">
        <f>IF([1]様式1!R20="","目標数値",[1]様式1!R20)</f>
        <v>目標数値</v>
      </c>
      <c r="P81" s="77"/>
      <c r="Q81" s="78"/>
      <c r="R81" s="79" t="s">
        <v>14</v>
      </c>
      <c r="S81" s="79"/>
    </row>
    <row r="82" spans="1:33">
      <c r="A82" s="46"/>
      <c r="B82" s="50" t="s">
        <v>103</v>
      </c>
      <c r="C82" s="20" t="str">
        <f>IF([1]様式1!Q21="","目標②は達成されたか",[1]様式1!Q21)</f>
        <v>目標②は達成されたか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2"/>
      <c r="O82" s="80" t="str">
        <f>IF([1]様式1!R21="","目標数値",[1]様式1!R21)</f>
        <v>目標数値</v>
      </c>
      <c r="P82" s="81"/>
      <c r="Q82" s="82"/>
      <c r="R82" s="48" t="s">
        <v>14</v>
      </c>
      <c r="S82" s="48"/>
    </row>
    <row r="83" spans="1:33">
      <c r="A83" s="46"/>
      <c r="B83" s="50" t="s">
        <v>104</v>
      </c>
      <c r="C83" s="20" t="str">
        <f>IF([1]様式1!Q22="","目標③は達成されたか",[1]様式1!Q22)</f>
        <v>目標③は達成されたか</v>
      </c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2"/>
      <c r="O83" s="80" t="str">
        <f>IF([1]様式1!R22="","目標数値",[1]様式1!R22)</f>
        <v>目標数値</v>
      </c>
      <c r="P83" s="81"/>
      <c r="Q83" s="82"/>
      <c r="R83" s="48" t="s">
        <v>14</v>
      </c>
      <c r="S83" s="48"/>
    </row>
    <row r="84" spans="1:33">
      <c r="A84" s="46"/>
      <c r="B84" s="50"/>
      <c r="C84" s="2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2"/>
      <c r="O84" s="80"/>
      <c r="P84" s="81"/>
      <c r="Q84" s="82"/>
      <c r="R84" s="48" t="s">
        <v>14</v>
      </c>
      <c r="S84" s="48"/>
      <c r="U84" s="4" t="s">
        <v>44</v>
      </c>
      <c r="V84" s="5"/>
      <c r="W84" s="6" t="s">
        <v>45</v>
      </c>
      <c r="X84" s="6" t="s">
        <v>46</v>
      </c>
      <c r="Y84" s="6" t="s">
        <v>47</v>
      </c>
      <c r="Z84" s="6" t="s">
        <v>48</v>
      </c>
      <c r="AA84" s="7" t="s">
        <v>49</v>
      </c>
    </row>
    <row r="85" spans="1:33" ht="27" customHeight="1">
      <c r="A85" s="46"/>
      <c r="B85" s="51" t="s">
        <v>105</v>
      </c>
      <c r="C85" s="70" t="s">
        <v>106</v>
      </c>
      <c r="D85" s="71"/>
      <c r="E85" s="71"/>
      <c r="F85" s="71"/>
      <c r="G85" s="71"/>
      <c r="H85" s="71"/>
      <c r="I85" s="71"/>
      <c r="J85" s="72">
        <f>COUNTA(C81:N84)</f>
        <v>3</v>
      </c>
      <c r="K85" s="83"/>
      <c r="L85" s="54" t="s">
        <v>107</v>
      </c>
      <c r="M85" s="54"/>
      <c r="N85" s="84" t="str">
        <f>IF(AA85=0,"",AA85)</f>
        <v/>
      </c>
      <c r="O85" s="56" t="s">
        <v>108</v>
      </c>
      <c r="P85" s="56"/>
      <c r="Q85" s="73"/>
      <c r="R85" s="58"/>
      <c r="S85" s="59"/>
      <c r="T85" s="1" t="s">
        <v>54</v>
      </c>
      <c r="U85" s="6" t="str">
        <f>IF(AA85=0,"",IF(AND(Y85=0,Z85=0,W85&gt;=AA85/2),"S",IF(AND(Z85=0,SUM(W85:X85)&gt;=AA85*0.8),"A",IF(Z85&lt;&gt;0,"C","B"))))</f>
        <v/>
      </c>
      <c r="V85" s="12"/>
      <c r="W85" s="6">
        <f>COUNTIF($S$81:$S$84,"S")</f>
        <v>0</v>
      </c>
      <c r="X85" s="6">
        <f>COUNTIF($S$81:$S$84,"A")</f>
        <v>0</v>
      </c>
      <c r="Y85" s="6">
        <f>COUNTIF($S$81:$S$84,"B")</f>
        <v>0</v>
      </c>
      <c r="Z85" s="6">
        <f>COUNTIF($S$81:$S$84,"C")</f>
        <v>0</v>
      </c>
      <c r="AA85" s="13">
        <f>SUM(W85:Z85)</f>
        <v>0</v>
      </c>
    </row>
    <row r="86" spans="1:33" ht="60" customHeight="1">
      <c r="A86" s="46"/>
      <c r="B86" s="60" t="s">
        <v>55</v>
      </c>
      <c r="C86" s="61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3"/>
    </row>
    <row r="87" spans="1:33" ht="60" customHeight="1">
      <c r="A87" s="46"/>
      <c r="B87" s="64" t="s">
        <v>56</v>
      </c>
      <c r="C87" s="61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3"/>
    </row>
    <row r="88" spans="1:33" ht="14.25" thickBot="1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U88" s="4" t="s">
        <v>44</v>
      </c>
      <c r="V88" s="5"/>
      <c r="W88" s="6" t="s">
        <v>45</v>
      </c>
      <c r="X88" s="6" t="s">
        <v>46</v>
      </c>
      <c r="Y88" s="6" t="s">
        <v>47</v>
      </c>
      <c r="Z88" s="6" t="s">
        <v>48</v>
      </c>
      <c r="AA88" s="7" t="s">
        <v>49</v>
      </c>
      <c r="AC88" s="15" t="s">
        <v>109</v>
      </c>
      <c r="AD88" s="15" t="s">
        <v>110</v>
      </c>
      <c r="AE88" s="15" t="s">
        <v>111</v>
      </c>
      <c r="AF88" s="15" t="s">
        <v>112</v>
      </c>
      <c r="AG88" s="16"/>
    </row>
    <row r="89" spans="1:33" ht="36" customHeight="1" thickBot="1">
      <c r="A89" s="85" t="s">
        <v>113</v>
      </c>
      <c r="B89" s="86" t="s">
        <v>114</v>
      </c>
      <c r="C89" s="87" t="s">
        <v>115</v>
      </c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9"/>
      <c r="S89" s="90"/>
      <c r="T89" s="1" t="s">
        <v>54</v>
      </c>
      <c r="U89" s="6" t="str">
        <f>IF(AA89&lt;=3,"",IF(AND(Y89=0,Z89=0,W89&gt;=2),"S",IF(AND(Y89=0,Z89=0,W89&lt;2),"A",IF(Z89&lt;&gt;0,"C","B"))))</f>
        <v/>
      </c>
      <c r="V89" s="12"/>
      <c r="W89" s="6">
        <f>COUNTIF($AC$89:$AF$89,"S")</f>
        <v>0</v>
      </c>
      <c r="X89" s="6">
        <f>COUNTIF($AC$89:$AF$89,"A")</f>
        <v>0</v>
      </c>
      <c r="Y89" s="6">
        <f>COUNTIF($AC$89:$AF$89,"B")</f>
        <v>0</v>
      </c>
      <c r="Z89" s="6">
        <f>COUNTIF($AC$89:$AF$89,"C")</f>
        <v>0</v>
      </c>
      <c r="AA89" s="13">
        <f>SUM(W89:Z89)</f>
        <v>0</v>
      </c>
      <c r="AC89" s="6">
        <f>$R$31</f>
        <v>0</v>
      </c>
      <c r="AD89" s="6">
        <f>$R$60</f>
        <v>0</v>
      </c>
      <c r="AE89" s="6">
        <f>$R$76</f>
        <v>0</v>
      </c>
      <c r="AF89" s="6">
        <f>$R$85</f>
        <v>0</v>
      </c>
      <c r="AG89" s="17"/>
    </row>
    <row r="90" spans="1:33" ht="13.5" customHeight="1" thickBot="1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</row>
    <row r="91" spans="1:33" ht="60" customHeight="1">
      <c r="A91" s="91" t="s">
        <v>116</v>
      </c>
      <c r="B91" s="92" t="s">
        <v>117</v>
      </c>
      <c r="C91" s="93" t="s">
        <v>118</v>
      </c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5"/>
    </row>
    <row r="92" spans="1:33" ht="60" customHeight="1" thickBot="1">
      <c r="A92" s="96"/>
      <c r="B92" s="97" t="s">
        <v>119</v>
      </c>
      <c r="C92" s="98" t="s">
        <v>118</v>
      </c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100"/>
    </row>
    <row r="95" spans="1:33" ht="18.75" hidden="1" customHeight="1"/>
    <row r="96" spans="1:33" ht="18.75" hidden="1" customHeight="1">
      <c r="A96" s="14">
        <v>1</v>
      </c>
      <c r="B96" s="14">
        <v>2</v>
      </c>
      <c r="C96" s="14">
        <v>3</v>
      </c>
      <c r="R96" s="14">
        <v>4</v>
      </c>
      <c r="S96" s="14">
        <v>5</v>
      </c>
      <c r="T96" s="14">
        <v>6</v>
      </c>
      <c r="U96" s="14">
        <v>7</v>
      </c>
      <c r="V96" s="14">
        <v>8</v>
      </c>
      <c r="W96" s="14">
        <v>9</v>
      </c>
      <c r="X96" s="14">
        <v>10</v>
      </c>
    </row>
    <row r="97" ht="18.75" customHeight="1"/>
  </sheetData>
  <sheetProtection formatCells="0" insertRows="0" deleteColumns="0" deleteRows="0"/>
  <mergeCells count="110">
    <mergeCell ref="R89:S89"/>
    <mergeCell ref="A91:A92"/>
    <mergeCell ref="C91:S91"/>
    <mergeCell ref="C92:S92"/>
    <mergeCell ref="C84:N84"/>
    <mergeCell ref="O84:Q84"/>
    <mergeCell ref="C85:I85"/>
    <mergeCell ref="R85:S85"/>
    <mergeCell ref="C86:S86"/>
    <mergeCell ref="C87:S87"/>
    <mergeCell ref="A80:B80"/>
    <mergeCell ref="C80:N80"/>
    <mergeCell ref="O80:Q80"/>
    <mergeCell ref="A81:A87"/>
    <mergeCell ref="C81:N81"/>
    <mergeCell ref="O81:Q81"/>
    <mergeCell ref="C82:N82"/>
    <mergeCell ref="O82:Q82"/>
    <mergeCell ref="C83:N83"/>
    <mergeCell ref="O83:Q83"/>
    <mergeCell ref="C76:H76"/>
    <mergeCell ref="J76:L76"/>
    <mergeCell ref="N76:O76"/>
    <mergeCell ref="R76:S76"/>
    <mergeCell ref="C77:S77"/>
    <mergeCell ref="C78:S78"/>
    <mergeCell ref="C70:Q70"/>
    <mergeCell ref="C71:Q71"/>
    <mergeCell ref="C72:Q72"/>
    <mergeCell ref="C73:Q73"/>
    <mergeCell ref="C74:Q74"/>
    <mergeCell ref="C75:Q75"/>
    <mergeCell ref="C61:S61"/>
    <mergeCell ref="C62:S62"/>
    <mergeCell ref="A64:B64"/>
    <mergeCell ref="C64:Q64"/>
    <mergeCell ref="A65:A78"/>
    <mergeCell ref="C65:Q65"/>
    <mergeCell ref="C66:Q66"/>
    <mergeCell ref="C67:Q67"/>
    <mergeCell ref="C68:Q68"/>
    <mergeCell ref="C69:Q69"/>
    <mergeCell ref="C58:Q58"/>
    <mergeCell ref="C59:Q59"/>
    <mergeCell ref="C60:J60"/>
    <mergeCell ref="L60:N60"/>
    <mergeCell ref="P60:Q60"/>
    <mergeCell ref="R60:S60"/>
    <mergeCell ref="C52:Q52"/>
    <mergeCell ref="C53:Q53"/>
    <mergeCell ref="C54:Q54"/>
    <mergeCell ref="C55:Q55"/>
    <mergeCell ref="C56:Q56"/>
    <mergeCell ref="C57:Q57"/>
    <mergeCell ref="C46:Q46"/>
    <mergeCell ref="C47:Q47"/>
    <mergeCell ref="C48:Q48"/>
    <mergeCell ref="C49:Q49"/>
    <mergeCell ref="C50:Q50"/>
    <mergeCell ref="C51:Q51"/>
    <mergeCell ref="C40:Q40"/>
    <mergeCell ref="C41:Q41"/>
    <mergeCell ref="C42:Q42"/>
    <mergeCell ref="C43:Q43"/>
    <mergeCell ref="C44:Q44"/>
    <mergeCell ref="C45:Q45"/>
    <mergeCell ref="R31:S31"/>
    <mergeCell ref="C32:S32"/>
    <mergeCell ref="C33:S33"/>
    <mergeCell ref="A35:B35"/>
    <mergeCell ref="C35:Q35"/>
    <mergeCell ref="A36:A62"/>
    <mergeCell ref="C36:Q36"/>
    <mergeCell ref="C37:Q37"/>
    <mergeCell ref="C38:Q38"/>
    <mergeCell ref="C39:Q39"/>
    <mergeCell ref="C28:Q28"/>
    <mergeCell ref="C29:Q29"/>
    <mergeCell ref="C30:Q30"/>
    <mergeCell ref="C31:J31"/>
    <mergeCell ref="L31:N31"/>
    <mergeCell ref="P31:Q31"/>
    <mergeCell ref="C22:Q22"/>
    <mergeCell ref="C23:Q23"/>
    <mergeCell ref="C24:Q24"/>
    <mergeCell ref="C25:Q25"/>
    <mergeCell ref="C26:Q26"/>
    <mergeCell ref="C27:Q27"/>
    <mergeCell ref="C16:Q16"/>
    <mergeCell ref="C17:Q17"/>
    <mergeCell ref="C18:Q18"/>
    <mergeCell ref="C19:Q19"/>
    <mergeCell ref="C20:Q20"/>
    <mergeCell ref="C21:Q21"/>
    <mergeCell ref="A7:A33"/>
    <mergeCell ref="C7:Q7"/>
    <mergeCell ref="C8:Q8"/>
    <mergeCell ref="C9:Q9"/>
    <mergeCell ref="C10:Q10"/>
    <mergeCell ref="C11:Q11"/>
    <mergeCell ref="C12:Q12"/>
    <mergeCell ref="C13:Q13"/>
    <mergeCell ref="C14:Q14"/>
    <mergeCell ref="C15:Q15"/>
    <mergeCell ref="C1:S1"/>
    <mergeCell ref="C2:S2"/>
    <mergeCell ref="C4:G4"/>
    <mergeCell ref="I4:M4"/>
    <mergeCell ref="A6:B6"/>
    <mergeCell ref="C6:Q6"/>
  </mergeCells>
  <phoneticPr fontId="1"/>
  <dataValidations count="1">
    <dataValidation type="list" allowBlank="1" showInputMessage="1" showErrorMessage="1" sqref="R89:S89 R36:S60 R65:S76 R81:S85 R7:S31">
      <formula1>"　,S,A,B,C,―"</formula1>
    </dataValidation>
  </dataValidations>
  <printOptions horizontalCentered="1"/>
  <pageMargins left="0.39370078740157483" right="0.39370078740157483" top="0.74803149606299213" bottom="0.39370078740157483" header="0.31496062992125984" footer="0"/>
  <pageSetup paperSize="9" scale="99" orientation="portrait" horizontalDpi="4294967293" verticalDpi="0" r:id="rId1"/>
  <headerFooter>
    <oddHeader>&amp;C&amp;14指定管理者総合評価シート
&amp;R様式　４</oddHeader>
    <oddFooter>&amp;C&amp;9&amp;P&amp;R&amp;9&amp;F</oddFooter>
  </headerFooter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</vt:lpstr>
      <vt:lpstr>様式4!Print_Area</vt:lpstr>
    </vt:vector>
  </TitlesOfParts>
  <Company>成田市役所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成田市役所</dc:creator>
  <cp:lastModifiedBy>成田市役所</cp:lastModifiedBy>
  <dcterms:created xsi:type="dcterms:W3CDTF">2017-07-26T00:08:19Z</dcterms:created>
  <dcterms:modified xsi:type="dcterms:W3CDTF">2017-07-26T00:09:11Z</dcterms:modified>
</cp:coreProperties>
</file>